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ffici\Centro studi\PROGETTI E RICERCHE\18002. Funzione associata studi\Tavole IMPORT EXPORT\TAVOLE ultimo agg\Tabelle Import - Export\"/>
    </mc:Choice>
  </mc:AlternateContent>
  <xr:revisionPtr revIDLastSave="0" documentId="13_ncr:1_{66A98B3D-3F87-49C6-BF67-7F0AF5FA21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ce tavole" sheetId="1" r:id="rId1"/>
    <sheet name="1.1" sheetId="2" r:id="rId2"/>
    <sheet name="1.2" sheetId="3" r:id="rId3"/>
    <sheet name="1.3" sheetId="131" r:id="rId4"/>
    <sheet name="1.4" sheetId="132" r:id="rId5"/>
    <sheet name="1.5" sheetId="147" r:id="rId6"/>
    <sheet name="1.6" sheetId="134" r:id="rId7"/>
    <sheet name="1.7" sheetId="135" r:id="rId8"/>
    <sheet name="1.8" sheetId="145" r:id="rId9"/>
    <sheet name="1.9" sheetId="146" r:id="rId10"/>
    <sheet name="2.1" sheetId="138" r:id="rId11"/>
    <sheet name="2.2" sheetId="139" r:id="rId12"/>
    <sheet name="2.3" sheetId="140" r:id="rId13"/>
    <sheet name="2.4" sheetId="148" r:id="rId14"/>
    <sheet name="2.5" sheetId="149" r:id="rId15"/>
    <sheet name="2.6" sheetId="143" r:id="rId16"/>
    <sheet name="2.7" sheetId="150" r:id="rId17"/>
  </sheets>
  <definedNames>
    <definedName name="_xlnm._FilterDatabase" localSheetId="0" hidden="1">'Indice tavole'!#REF!</definedName>
    <definedName name="_xlnm.Print_Area" localSheetId="1">'1.1'!$A$1:$N$17</definedName>
    <definedName name="_xlnm.Print_Area" localSheetId="2">'1.2'!$A$1:$Z$36</definedName>
    <definedName name="_xlnm.Print_Area" localSheetId="3">'1.3'!$A$1:$Q$36</definedName>
    <definedName name="_xlnm.Print_Area" localSheetId="4">'1.4'!$A$1:$W$3</definedName>
    <definedName name="_xlnm.Print_Area" localSheetId="5">'1.5'!$A$1:$W$3</definedName>
    <definedName name="_xlnm.Print_Area" localSheetId="6">'1.6'!$A$1:$Z$40</definedName>
    <definedName name="_xlnm.Print_Area" localSheetId="7">'1.7'!$A$1:$Z$16</definedName>
    <definedName name="_xlnm.Print_Area" localSheetId="8">'1.8'!$A$1:$Q$2</definedName>
    <definedName name="_xlnm.Print_Area" localSheetId="9">'1.9'!$A$1:$Q$2</definedName>
    <definedName name="_xlnm.Print_Area" localSheetId="10">'2.1'!$A$1:$W$17</definedName>
    <definedName name="_xlnm.Print_Area" localSheetId="11">'2.2'!$A$1:$AD$36</definedName>
    <definedName name="_xlnm.Print_Area" localSheetId="12">'2.3'!$A$1:$AD$36</definedName>
    <definedName name="_xlnm.Print_Area" localSheetId="13">'2.4'!$A$1:$AJ$3</definedName>
    <definedName name="_xlnm.Print_Area" localSheetId="14">'2.5'!$A$1:$AF$3</definedName>
    <definedName name="_xlnm.Print_Area" localSheetId="15">'2.6'!$A$1:$AI$40</definedName>
    <definedName name="HTML_CodePage" hidden="1">1252</definedName>
    <definedName name="HTML_Control" hidden="1">{"'Tav19'!$A$1:$AB$128"}</definedName>
    <definedName name="HTML_Description" hidden="1">""</definedName>
    <definedName name="HTML_Email" hidden="1">""</definedName>
    <definedName name="HTML_Header" hidden="1">"Tav19"</definedName>
    <definedName name="HTML_LastUpdate" hidden="1">"09/10/98"</definedName>
    <definedName name="HTML_LineAfter" hidden="1">FALSE</definedName>
    <definedName name="HTML_LineBefore" hidden="1">FALSE</definedName>
    <definedName name="HTML_Name" hidden="1">"lab. inf."</definedName>
    <definedName name="HTML_OBDlg2" hidden="1">TRUE</definedName>
    <definedName name="HTML_OBDlg4" hidden="1">TRUE</definedName>
    <definedName name="HTML_OS" hidden="1">0</definedName>
    <definedName name="HTML_PathFile" hidden="1">"c:\_\prova1"</definedName>
    <definedName name="HTML_Title" hidden="1">"SINT5_0"</definedName>
    <definedName name="Tav.1.1___Commercio_estero_delle_province_venete._Importazioni__esportazioni_e_saldi._Anni_2015__2016_e_2017._Valori_in_milioni_di_euro_e_variazioni_percentuali">'1.1'!$A$1</definedName>
    <definedName name="Tav.1.2___Importazioni_delle_province_venete_per_voce_merceologica_._Anno_2017._Valori_in_milioni_di_euro_e_variazioni_percentuali_rispetto_all_anno_precedente">'1.2'!$A$1</definedName>
    <definedName name="x" hidden="1">{"'Tav19'!$A$1:$AB$128"}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41" i="143" l="1"/>
  <c r="BG42" i="143"/>
  <c r="BG43" i="143"/>
  <c r="BG44" i="143"/>
  <c r="BG45" i="143"/>
  <c r="BG46" i="143"/>
  <c r="BG47" i="143"/>
  <c r="BG48" i="143"/>
  <c r="BI48" i="143" s="1"/>
  <c r="BG49" i="143"/>
  <c r="BG50" i="143"/>
  <c r="BG51" i="143"/>
  <c r="BG52" i="143"/>
  <c r="BG53" i="143"/>
  <c r="BG54" i="143"/>
  <c r="BG55" i="143"/>
  <c r="BG56" i="143"/>
  <c r="BG57" i="143"/>
  <c r="BG58" i="143"/>
  <c r="BG59" i="143"/>
  <c r="BG60" i="143"/>
  <c r="BG61" i="143"/>
  <c r="BG62" i="143"/>
  <c r="BG63" i="143"/>
  <c r="BG64" i="143"/>
  <c r="BG65" i="143"/>
  <c r="BG66" i="143"/>
  <c r="BG67" i="143"/>
  <c r="BG68" i="143"/>
  <c r="BG69" i="143"/>
  <c r="BG70" i="143"/>
  <c r="BG71" i="143"/>
  <c r="BG72" i="143"/>
  <c r="BG73" i="143"/>
  <c r="BG74" i="143"/>
  <c r="BG75" i="143"/>
  <c r="BG76" i="143"/>
  <c r="BG77" i="143"/>
  <c r="BG79" i="143"/>
  <c r="BI79" i="143" s="1"/>
  <c r="BG80" i="143"/>
  <c r="BG81" i="143"/>
  <c r="BI81" i="143" s="1"/>
  <c r="BG82" i="143"/>
  <c r="BG83" i="143"/>
  <c r="BG84" i="143"/>
  <c r="BG85" i="143"/>
  <c r="BG86" i="143"/>
  <c r="BG87" i="143"/>
  <c r="BG88" i="143"/>
  <c r="BG89" i="143"/>
  <c r="BG90" i="143"/>
  <c r="BG91" i="143"/>
  <c r="BG93" i="143"/>
  <c r="BG95" i="143"/>
  <c r="BG96" i="143"/>
  <c r="BG97" i="143"/>
  <c r="BG98" i="143"/>
  <c r="BG99" i="143"/>
  <c r="BI99" i="143" s="1"/>
  <c r="BG100" i="143"/>
  <c r="BG101" i="143"/>
  <c r="BG102" i="143"/>
  <c r="BG104" i="143"/>
  <c r="BG105" i="143"/>
  <c r="BI105" i="143" s="1"/>
  <c r="BG106" i="143"/>
  <c r="BG107" i="143"/>
  <c r="BG108" i="143"/>
  <c r="BG109" i="143"/>
  <c r="BG110" i="143"/>
  <c r="BG111" i="143"/>
  <c r="BG112" i="143"/>
  <c r="BG114" i="143"/>
  <c r="BG115" i="143"/>
  <c r="BG116" i="143"/>
  <c r="BG117" i="143"/>
  <c r="BG122" i="143"/>
  <c r="BG123" i="143"/>
  <c r="BG126" i="143"/>
  <c r="BG127" i="143"/>
  <c r="BG128" i="143"/>
  <c r="BG130" i="143"/>
  <c r="BG131" i="143"/>
  <c r="BG132" i="143"/>
  <c r="BG133" i="143"/>
  <c r="BG134" i="143"/>
  <c r="BG135" i="143"/>
  <c r="BI135" i="143" s="1"/>
  <c r="BG136" i="143"/>
  <c r="BG137" i="143"/>
  <c r="BG138" i="143"/>
  <c r="BG139" i="143"/>
  <c r="BG140" i="143"/>
  <c r="BG141" i="143"/>
  <c r="BG142" i="143"/>
  <c r="BG143" i="143"/>
  <c r="BG145" i="143"/>
  <c r="BG146" i="143"/>
  <c r="BG149" i="143"/>
  <c r="BG150" i="143"/>
  <c r="BG151" i="143"/>
  <c r="BG153" i="143"/>
  <c r="BG154" i="143"/>
  <c r="BI154" i="143" s="1"/>
  <c r="BG155" i="143"/>
  <c r="BG159" i="143"/>
  <c r="BG160" i="143"/>
  <c r="BG161" i="143"/>
  <c r="BG162" i="143"/>
  <c r="BG163" i="143"/>
  <c r="BG164" i="143"/>
  <c r="BG165" i="143"/>
  <c r="BG166" i="143"/>
  <c r="BG167" i="143"/>
  <c r="BG168" i="143"/>
  <c r="BG169" i="143"/>
  <c r="BG170" i="143"/>
  <c r="BG171" i="143"/>
  <c r="BG172" i="143"/>
  <c r="BG173" i="143"/>
  <c r="BG174" i="143"/>
  <c r="BG175" i="143"/>
  <c r="BG176" i="143"/>
  <c r="BI176" i="143" s="1"/>
  <c r="BG178" i="143"/>
  <c r="BG179" i="143"/>
  <c r="BG180" i="143"/>
  <c r="BG181" i="143"/>
  <c r="BG182" i="143"/>
  <c r="BG183" i="143"/>
  <c r="BG184" i="143"/>
  <c r="BG185" i="143"/>
  <c r="BG186" i="143"/>
  <c r="BG187" i="143"/>
  <c r="BG188" i="143"/>
  <c r="BG189" i="143"/>
  <c r="BG190" i="143"/>
  <c r="BG191" i="143"/>
  <c r="BG192" i="143"/>
  <c r="BG193" i="143"/>
  <c r="BG194" i="143"/>
  <c r="BG195" i="143"/>
  <c r="BG196" i="143"/>
  <c r="BG197" i="143"/>
  <c r="BG198" i="143"/>
  <c r="BG199" i="143"/>
  <c r="BG200" i="143"/>
  <c r="BG201" i="143"/>
  <c r="BG202" i="143"/>
  <c r="BG203" i="143"/>
  <c r="BG204" i="143"/>
  <c r="BG205" i="143"/>
  <c r="BG206" i="143"/>
  <c r="BG207" i="143"/>
  <c r="BG208" i="143"/>
  <c r="BG209" i="143"/>
  <c r="BG210" i="143"/>
  <c r="BG211" i="143"/>
  <c r="BG212" i="143"/>
  <c r="BG213" i="143"/>
  <c r="BG215" i="143"/>
  <c r="BG219" i="143"/>
  <c r="BG224" i="143"/>
  <c r="BG226" i="143"/>
  <c r="BI226" i="143" s="1"/>
  <c r="BG230" i="143"/>
  <c r="BI230" i="143" s="1"/>
  <c r="BG233" i="143"/>
  <c r="BG234" i="143"/>
  <c r="BF235" i="143"/>
  <c r="AA41" i="143"/>
  <c r="AA42" i="143"/>
  <c r="AA44" i="143"/>
  <c r="AA49" i="143"/>
  <c r="AA50" i="143"/>
  <c r="AA51" i="143"/>
  <c r="AA52" i="143"/>
  <c r="AA53" i="143"/>
  <c r="AA54" i="143"/>
  <c r="AA56" i="143"/>
  <c r="AA61" i="143"/>
  <c r="AA63" i="143"/>
  <c r="AA64" i="143"/>
  <c r="AA65" i="143"/>
  <c r="AA66" i="143"/>
  <c r="AA67" i="143"/>
  <c r="AA68" i="143"/>
  <c r="AA69" i="143"/>
  <c r="AA70" i="143"/>
  <c r="AA71" i="143"/>
  <c r="AA72" i="143"/>
  <c r="AA74" i="143"/>
  <c r="AA80" i="143"/>
  <c r="AA86" i="143"/>
  <c r="AA87" i="143"/>
  <c r="AA88" i="143"/>
  <c r="AA90" i="143"/>
  <c r="AA95" i="143"/>
  <c r="AA97" i="143"/>
  <c r="AA102" i="143"/>
  <c r="AA106" i="143"/>
  <c r="AA107" i="143"/>
  <c r="AA108" i="143"/>
  <c r="AA111" i="143"/>
  <c r="AA115" i="143"/>
  <c r="AA117" i="143"/>
  <c r="AA118" i="143"/>
  <c r="AA122" i="143"/>
  <c r="AA123" i="143"/>
  <c r="AA126" i="143"/>
  <c r="AA128" i="143"/>
  <c r="AA130" i="143"/>
  <c r="AA132" i="143"/>
  <c r="AA133" i="143"/>
  <c r="AA134" i="143"/>
  <c r="AA136" i="143"/>
  <c r="AA141" i="143"/>
  <c r="AA158" i="143"/>
  <c r="AA159" i="143"/>
  <c r="AA162" i="143"/>
  <c r="AA163" i="143"/>
  <c r="AA164" i="143"/>
  <c r="AA165" i="143"/>
  <c r="AA168" i="143"/>
  <c r="AA169" i="143"/>
  <c r="AA170" i="143"/>
  <c r="AA173" i="143"/>
  <c r="AA174" i="143"/>
  <c r="AA175" i="143"/>
  <c r="AA178" i="143"/>
  <c r="AA179" i="143"/>
  <c r="AA180" i="143"/>
  <c r="AA181" i="143"/>
  <c r="AA182" i="143"/>
  <c r="AA183" i="143"/>
  <c r="AA184" i="143"/>
  <c r="AA186" i="143"/>
  <c r="AA187" i="143"/>
  <c r="AA188" i="143"/>
  <c r="AA189" i="143"/>
  <c r="AA190" i="143"/>
  <c r="AA191" i="143"/>
  <c r="AA193" i="143"/>
  <c r="AA194" i="143"/>
  <c r="AA196" i="143"/>
  <c r="AA197" i="143"/>
  <c r="AA198" i="143"/>
  <c r="AA199" i="143"/>
  <c r="AA201" i="143"/>
  <c r="AA202" i="143"/>
  <c r="AA203" i="143"/>
  <c r="AA204" i="143"/>
  <c r="AA205" i="143"/>
  <c r="AA206" i="143"/>
  <c r="AA207" i="143"/>
  <c r="AA208" i="143"/>
  <c r="AA210" i="143"/>
  <c r="AA212" i="143"/>
  <c r="AA232" i="143"/>
  <c r="Z233" i="143"/>
  <c r="BG7" i="143"/>
  <c r="BG8" i="143"/>
  <c r="BG9" i="143"/>
  <c r="BG10" i="143"/>
  <c r="BG11" i="143"/>
  <c r="BG12" i="143"/>
  <c r="BG13" i="143"/>
  <c r="BG14" i="143"/>
  <c r="BG15" i="143"/>
  <c r="BG16" i="143"/>
  <c r="BG17" i="143"/>
  <c r="BG18" i="143"/>
  <c r="BG19" i="143"/>
  <c r="BG20" i="143"/>
  <c r="BG21" i="143"/>
  <c r="BG22" i="143"/>
  <c r="BG23" i="143"/>
  <c r="BG24" i="143"/>
  <c r="BG25" i="143"/>
  <c r="BG26" i="143"/>
  <c r="BG27" i="143"/>
  <c r="BG28" i="143"/>
  <c r="BG29" i="143"/>
  <c r="BG30" i="143"/>
  <c r="BG31" i="143"/>
  <c r="BG32" i="143"/>
  <c r="BG33" i="143"/>
  <c r="BG34" i="143"/>
  <c r="BG6" i="143"/>
  <c r="AA7" i="143"/>
  <c r="AA8" i="143"/>
  <c r="AA9" i="143"/>
  <c r="AA10" i="143"/>
  <c r="AA11" i="143"/>
  <c r="AA12" i="143"/>
  <c r="AA13" i="143"/>
  <c r="AA14" i="143"/>
  <c r="AA15" i="143"/>
  <c r="AA16" i="143"/>
  <c r="AA17" i="143"/>
  <c r="AA18" i="143"/>
  <c r="AA19" i="143"/>
  <c r="AA20" i="143"/>
  <c r="AA21" i="143"/>
  <c r="AA22" i="143"/>
  <c r="AA23" i="143"/>
  <c r="AA24" i="143"/>
  <c r="AA25" i="143"/>
  <c r="AA26" i="143"/>
  <c r="AA27" i="143"/>
  <c r="AA28" i="143"/>
  <c r="AA29" i="143"/>
  <c r="AA30" i="143"/>
  <c r="AA31" i="143"/>
  <c r="AA32" i="143"/>
  <c r="AA33" i="143"/>
  <c r="AA34" i="143"/>
  <c r="AA6" i="143"/>
  <c r="BF35" i="143"/>
  <c r="Z35" i="143"/>
  <c r="Z235" i="143" l="1"/>
  <c r="AA35" i="143"/>
  <c r="BF236" i="143"/>
  <c r="BG235" i="143"/>
  <c r="AA233" i="143"/>
  <c r="BG7" i="150"/>
  <c r="BG8" i="150"/>
  <c r="BG9" i="150"/>
  <c r="BG10" i="150"/>
  <c r="BG11" i="150"/>
  <c r="BG12" i="150"/>
  <c r="BG13" i="150"/>
  <c r="BG14" i="150"/>
  <c r="BG15" i="150"/>
  <c r="BG16" i="150"/>
  <c r="BG17" i="150"/>
  <c r="BG18" i="150"/>
  <c r="BG19" i="150"/>
  <c r="BG20" i="150"/>
  <c r="BG21" i="150"/>
  <c r="BG22" i="150"/>
  <c r="BG23" i="150"/>
  <c r="BG24" i="150"/>
  <c r="BG25" i="150"/>
  <c r="BG26" i="150"/>
  <c r="BG27" i="150"/>
  <c r="BG28" i="150"/>
  <c r="BG29" i="150"/>
  <c r="BG30" i="150"/>
  <c r="BG31" i="150"/>
  <c r="BG32" i="150"/>
  <c r="BG33" i="150"/>
  <c r="BG34" i="150"/>
  <c r="BG35" i="150"/>
  <c r="BG36" i="150"/>
  <c r="BG37" i="150"/>
  <c r="BG38" i="150"/>
  <c r="BG39" i="150"/>
  <c r="BG40" i="150"/>
  <c r="BG41" i="150"/>
  <c r="BG42" i="150"/>
  <c r="BG43" i="150"/>
  <c r="BG44" i="150"/>
  <c r="BG45" i="150"/>
  <c r="BG46" i="150"/>
  <c r="BG47" i="150"/>
  <c r="BG48" i="150"/>
  <c r="BG49" i="150"/>
  <c r="BG50" i="150"/>
  <c r="BG51" i="150"/>
  <c r="BG52" i="150"/>
  <c r="BG53" i="150"/>
  <c r="BG54" i="150"/>
  <c r="BG55" i="150"/>
  <c r="BG56" i="150"/>
  <c r="BG57" i="150"/>
  <c r="BG58" i="150"/>
  <c r="BG59" i="150"/>
  <c r="BG60" i="150"/>
  <c r="BG61" i="150"/>
  <c r="BG62" i="150"/>
  <c r="BG63" i="150"/>
  <c r="BG64" i="150"/>
  <c r="BG65" i="150"/>
  <c r="BG66" i="150"/>
  <c r="BG67" i="150"/>
  <c r="BG68" i="150"/>
  <c r="BG69" i="150"/>
  <c r="BG70" i="150"/>
  <c r="BG71" i="150"/>
  <c r="BG72" i="150"/>
  <c r="BG73" i="150"/>
  <c r="BG74" i="150"/>
  <c r="BG75" i="150"/>
  <c r="BG76" i="150"/>
  <c r="BG77" i="150"/>
  <c r="BG78" i="150"/>
  <c r="BG79" i="150"/>
  <c r="BG80" i="150"/>
  <c r="BG81" i="150"/>
  <c r="BG82" i="150"/>
  <c r="BG83" i="150"/>
  <c r="BG84" i="150"/>
  <c r="BG85" i="150"/>
  <c r="BG86" i="150"/>
  <c r="BG87" i="150"/>
  <c r="BG88" i="150"/>
  <c r="BG89" i="150"/>
  <c r="BG90" i="150"/>
  <c r="BG91" i="150"/>
  <c r="BG92" i="150"/>
  <c r="BG93" i="150"/>
  <c r="BG94" i="150"/>
  <c r="BG95" i="150"/>
  <c r="BG96" i="150"/>
  <c r="BG97" i="150"/>
  <c r="BG98" i="150"/>
  <c r="BG99" i="150"/>
  <c r="BG100" i="150"/>
  <c r="BG101" i="150"/>
  <c r="BG102" i="150"/>
  <c r="BG103" i="150"/>
  <c r="BG104" i="150"/>
  <c r="BG105" i="150"/>
  <c r="BG106" i="150"/>
  <c r="BG107" i="150"/>
  <c r="BG108" i="150"/>
  <c r="BG109" i="150"/>
  <c r="BG110" i="150"/>
  <c r="BG111" i="150"/>
  <c r="BG112" i="150"/>
  <c r="BG113" i="150"/>
  <c r="BG114" i="150"/>
  <c r="BG115" i="150"/>
  <c r="BG116" i="150"/>
  <c r="BG117" i="150"/>
  <c r="BG118" i="150"/>
  <c r="BG119" i="150"/>
  <c r="BG120" i="150"/>
  <c r="BG121" i="150"/>
  <c r="BG122" i="150"/>
  <c r="BG123" i="150"/>
  <c r="BG124" i="150"/>
  <c r="BG125" i="150"/>
  <c r="BG6" i="150"/>
  <c r="BF126" i="150"/>
  <c r="AA7" i="150"/>
  <c r="AA8" i="150"/>
  <c r="AA9" i="150"/>
  <c r="AA10" i="150"/>
  <c r="AA11" i="150"/>
  <c r="AA12" i="150"/>
  <c r="AA13" i="150"/>
  <c r="AA14" i="150"/>
  <c r="AA15" i="150"/>
  <c r="AA16" i="150"/>
  <c r="AA17" i="150"/>
  <c r="AA18" i="150"/>
  <c r="AA19" i="150"/>
  <c r="AA20" i="150"/>
  <c r="AA21" i="150"/>
  <c r="AA22" i="150"/>
  <c r="AA23" i="150"/>
  <c r="AA24" i="150"/>
  <c r="AA25" i="150"/>
  <c r="AA26" i="150"/>
  <c r="AA27" i="150"/>
  <c r="AA28" i="150"/>
  <c r="AA29" i="150"/>
  <c r="AA30" i="150"/>
  <c r="AA31" i="150"/>
  <c r="AA32" i="150"/>
  <c r="AA33" i="150"/>
  <c r="AA34" i="150"/>
  <c r="AA35" i="150"/>
  <c r="AA36" i="150"/>
  <c r="AA37" i="150"/>
  <c r="AA38" i="150"/>
  <c r="AA39" i="150"/>
  <c r="AA40" i="150"/>
  <c r="AA41" i="150"/>
  <c r="AA42" i="150"/>
  <c r="AA43" i="150"/>
  <c r="AA44" i="150"/>
  <c r="AA45" i="150"/>
  <c r="AA46" i="150"/>
  <c r="AA47" i="150"/>
  <c r="AA48" i="150"/>
  <c r="AA49" i="150"/>
  <c r="AA50" i="150"/>
  <c r="AA51" i="150"/>
  <c r="AA52" i="150"/>
  <c r="AA53" i="150"/>
  <c r="AA54" i="150"/>
  <c r="AA55" i="150"/>
  <c r="AA56" i="150"/>
  <c r="AA57" i="150"/>
  <c r="AA58" i="150"/>
  <c r="AA59" i="150"/>
  <c r="AA60" i="150"/>
  <c r="AA61" i="150"/>
  <c r="AA62" i="150"/>
  <c r="AA63" i="150"/>
  <c r="AA64" i="150"/>
  <c r="AA65" i="150"/>
  <c r="AA66" i="150"/>
  <c r="AA67" i="150"/>
  <c r="AA68" i="150"/>
  <c r="AA69" i="150"/>
  <c r="AA70" i="150"/>
  <c r="AA71" i="150"/>
  <c r="AA72" i="150"/>
  <c r="AA73" i="150"/>
  <c r="AA74" i="150"/>
  <c r="AA75" i="150"/>
  <c r="AA76" i="150"/>
  <c r="AA77" i="150"/>
  <c r="AA78" i="150"/>
  <c r="AA79" i="150"/>
  <c r="AA80" i="150"/>
  <c r="AA81" i="150"/>
  <c r="AA82" i="150"/>
  <c r="AA83" i="150"/>
  <c r="AA84" i="150"/>
  <c r="AA85" i="150"/>
  <c r="AA86" i="150"/>
  <c r="AA87" i="150"/>
  <c r="AA88" i="150"/>
  <c r="AA89" i="150"/>
  <c r="AA90" i="150"/>
  <c r="AA91" i="150"/>
  <c r="AA92" i="150"/>
  <c r="AA93" i="150"/>
  <c r="AA94" i="150"/>
  <c r="AA95" i="150"/>
  <c r="AA96" i="150"/>
  <c r="AA97" i="150"/>
  <c r="AA98" i="150"/>
  <c r="AA99" i="150"/>
  <c r="AA100" i="150"/>
  <c r="AA101" i="150"/>
  <c r="AA102" i="150"/>
  <c r="AA103" i="150"/>
  <c r="AA104" i="150"/>
  <c r="AA105" i="150"/>
  <c r="AA106" i="150"/>
  <c r="AA107" i="150"/>
  <c r="AA108" i="150"/>
  <c r="AA109" i="150"/>
  <c r="AA110" i="150"/>
  <c r="AA111" i="150"/>
  <c r="AA112" i="150"/>
  <c r="AA113" i="150"/>
  <c r="AA114" i="150"/>
  <c r="AA115" i="150"/>
  <c r="AA116" i="150"/>
  <c r="AA117" i="150"/>
  <c r="AA118" i="150"/>
  <c r="AA119" i="150"/>
  <c r="AA120" i="150"/>
  <c r="AA121" i="150"/>
  <c r="AA122" i="150"/>
  <c r="AA123" i="150"/>
  <c r="AA124" i="150"/>
  <c r="AA125" i="150"/>
  <c r="AA6" i="150"/>
  <c r="Z126" i="150"/>
  <c r="AA126" i="150" l="1"/>
  <c r="BG126" i="150"/>
  <c r="AA235" i="143"/>
  <c r="Z6" i="149"/>
  <c r="Z7" i="149"/>
  <c r="Z8" i="149"/>
  <c r="Z9" i="149"/>
  <c r="Z10" i="149"/>
  <c r="Z11" i="149"/>
  <c r="Z12" i="149"/>
  <c r="Z13" i="149"/>
  <c r="Z14" i="149"/>
  <c r="Z15" i="149"/>
  <c r="Z16" i="149"/>
  <c r="Z5" i="149"/>
  <c r="Y17" i="149"/>
  <c r="Z6" i="148"/>
  <c r="Z7" i="148"/>
  <c r="Z8" i="148"/>
  <c r="Z9" i="148"/>
  <c r="Z10" i="148"/>
  <c r="Z11" i="148"/>
  <c r="Z12" i="148"/>
  <c r="Z13" i="148"/>
  <c r="Z14" i="148"/>
  <c r="Z15" i="148"/>
  <c r="Z16" i="148"/>
  <c r="Z5" i="148"/>
  <c r="Z17" i="148" s="1"/>
  <c r="Y17" i="148"/>
  <c r="Z17" i="149" l="1"/>
  <c r="Z6" i="140"/>
  <c r="Z7" i="140"/>
  <c r="Z8" i="140"/>
  <c r="Z9" i="140"/>
  <c r="Z10" i="140"/>
  <c r="Z11" i="140"/>
  <c r="Z12" i="140"/>
  <c r="Z13" i="140"/>
  <c r="Z14" i="140"/>
  <c r="Z15" i="140"/>
  <c r="Z16" i="140"/>
  <c r="Z17" i="140"/>
  <c r="Z18" i="140"/>
  <c r="Z19" i="140"/>
  <c r="Z20" i="140"/>
  <c r="Z21" i="140"/>
  <c r="Z22" i="140"/>
  <c r="Z23" i="140"/>
  <c r="Z24" i="140"/>
  <c r="Z25" i="140"/>
  <c r="Z26" i="140"/>
  <c r="Z27" i="140"/>
  <c r="Z28" i="140"/>
  <c r="Z29" i="140"/>
  <c r="Z30" i="140"/>
  <c r="Z31" i="140"/>
  <c r="Z32" i="140"/>
  <c r="Z5" i="140"/>
  <c r="Y33" i="140"/>
  <c r="Z6" i="139"/>
  <c r="Z7" i="139"/>
  <c r="Z8" i="139"/>
  <c r="Z9" i="139"/>
  <c r="Z10" i="139"/>
  <c r="Z11" i="139"/>
  <c r="Z12" i="139"/>
  <c r="Z13" i="139"/>
  <c r="Z14" i="139"/>
  <c r="Z15" i="139"/>
  <c r="Z16" i="139"/>
  <c r="Z17" i="139"/>
  <c r="Z18" i="139"/>
  <c r="Z19" i="139"/>
  <c r="Z20" i="139"/>
  <c r="Z21" i="139"/>
  <c r="Z22" i="139"/>
  <c r="Z23" i="139"/>
  <c r="Z24" i="139"/>
  <c r="Z25" i="139"/>
  <c r="Z26" i="139"/>
  <c r="Z27" i="139"/>
  <c r="Z28" i="139"/>
  <c r="Z29" i="139"/>
  <c r="Z30" i="139"/>
  <c r="Z31" i="139"/>
  <c r="Z32" i="139"/>
  <c r="Z5" i="139"/>
  <c r="Y33" i="139"/>
  <c r="Z33" i="140" l="1"/>
  <c r="Z33" i="139"/>
  <c r="AA20" i="138"/>
  <c r="AA21" i="138"/>
  <c r="AA22" i="138"/>
  <c r="AA23" i="138"/>
  <c r="AA24" i="138"/>
  <c r="AA25" i="138"/>
  <c r="AA19" i="138"/>
  <c r="Z26" i="138"/>
  <c r="AA6" i="138"/>
  <c r="AA7" i="138"/>
  <c r="AA8" i="138"/>
  <c r="AA9" i="138"/>
  <c r="AA10" i="138"/>
  <c r="AA11" i="138"/>
  <c r="AA5" i="138"/>
  <c r="Z12" i="138"/>
  <c r="AA26" i="138" l="1"/>
  <c r="AA12" i="138"/>
  <c r="AZ80" i="143"/>
  <c r="BI80" i="143" s="1"/>
  <c r="BH39" i="143" l="1"/>
  <c r="BH40" i="143"/>
  <c r="BH41" i="143"/>
  <c r="BH42" i="143"/>
  <c r="BH43" i="143"/>
  <c r="BH44" i="143"/>
  <c r="BH45" i="143"/>
  <c r="BH46" i="143"/>
  <c r="BH47" i="143"/>
  <c r="BH48" i="143"/>
  <c r="BH49" i="143"/>
  <c r="BH50" i="143"/>
  <c r="BH51" i="143"/>
  <c r="BH52" i="143"/>
  <c r="BH53" i="143"/>
  <c r="BH54" i="143"/>
  <c r="BH55" i="143"/>
  <c r="BH56" i="143"/>
  <c r="BH57" i="143"/>
  <c r="BH58" i="143"/>
  <c r="BH59" i="143"/>
  <c r="BH60" i="143"/>
  <c r="BH61" i="143"/>
  <c r="BH62" i="143"/>
  <c r="BH63" i="143"/>
  <c r="BH64" i="143"/>
  <c r="BH65" i="143"/>
  <c r="BH66" i="143"/>
  <c r="BH67" i="143"/>
  <c r="BH68" i="143"/>
  <c r="BH69" i="143"/>
  <c r="BH70" i="143"/>
  <c r="BH71" i="143"/>
  <c r="BH72" i="143"/>
  <c r="BH73" i="143"/>
  <c r="BH74" i="143"/>
  <c r="BH75" i="143"/>
  <c r="BH76" i="143"/>
  <c r="BH77" i="143"/>
  <c r="BH78" i="143"/>
  <c r="BH79" i="143"/>
  <c r="BH80" i="143"/>
  <c r="BH81" i="143"/>
  <c r="BH82" i="143"/>
  <c r="BH83" i="143"/>
  <c r="BH84" i="143"/>
  <c r="BH85" i="143"/>
  <c r="BH86" i="143"/>
  <c r="BH87" i="143"/>
  <c r="BH88" i="143"/>
  <c r="BH89" i="143"/>
  <c r="BH90" i="143"/>
  <c r="BH91" i="143"/>
  <c r="BH92" i="143"/>
  <c r="BH93" i="143"/>
  <c r="BH94" i="143"/>
  <c r="BH95" i="143"/>
  <c r="BH96" i="143"/>
  <c r="BH97" i="143"/>
  <c r="BH98" i="143"/>
  <c r="BH99" i="143"/>
  <c r="BH100" i="143"/>
  <c r="BH101" i="143"/>
  <c r="BH102" i="143"/>
  <c r="BH103" i="143"/>
  <c r="BH104" i="143"/>
  <c r="BH105" i="143"/>
  <c r="BH106" i="143"/>
  <c r="BH107" i="143"/>
  <c r="BH108" i="143"/>
  <c r="BH109" i="143"/>
  <c r="BH110" i="143"/>
  <c r="BH111" i="143"/>
  <c r="BH112" i="143"/>
  <c r="BH113" i="143"/>
  <c r="BH114" i="143"/>
  <c r="BH115" i="143"/>
  <c r="BH116" i="143"/>
  <c r="BH117" i="143"/>
  <c r="BH118" i="143"/>
  <c r="BH119" i="143"/>
  <c r="BH120" i="143"/>
  <c r="BH121" i="143"/>
  <c r="BH122" i="143"/>
  <c r="BH123" i="143"/>
  <c r="BH124" i="143"/>
  <c r="BH125" i="143"/>
  <c r="BH126" i="143"/>
  <c r="BH127" i="143"/>
  <c r="BH128" i="143"/>
  <c r="BH129" i="143"/>
  <c r="BH130" i="143"/>
  <c r="BH131" i="143"/>
  <c r="BH132" i="143"/>
  <c r="BH133" i="143"/>
  <c r="BH134" i="143"/>
  <c r="BH135" i="143"/>
  <c r="BH136" i="143"/>
  <c r="BH137" i="143"/>
  <c r="BH138" i="143"/>
  <c r="BH139" i="143"/>
  <c r="BH140" i="143"/>
  <c r="BH141" i="143"/>
  <c r="BH142" i="143"/>
  <c r="BH143" i="143"/>
  <c r="BH144" i="143"/>
  <c r="BH145" i="143"/>
  <c r="BH146" i="143"/>
  <c r="BH147" i="143"/>
  <c r="BH148" i="143"/>
  <c r="BH149" i="143"/>
  <c r="BH150" i="143"/>
  <c r="BH151" i="143"/>
  <c r="BH152" i="143"/>
  <c r="BH153" i="143"/>
  <c r="BH154" i="143"/>
  <c r="BH155" i="143"/>
  <c r="BH156" i="143"/>
  <c r="BH157" i="143"/>
  <c r="BH158" i="143"/>
  <c r="BH159" i="143"/>
  <c r="BH160" i="143"/>
  <c r="BH161" i="143"/>
  <c r="BH162" i="143"/>
  <c r="BH163" i="143"/>
  <c r="BH164" i="143"/>
  <c r="BH165" i="143"/>
  <c r="BH166" i="143"/>
  <c r="BH167" i="143"/>
  <c r="BH168" i="143"/>
  <c r="BH169" i="143"/>
  <c r="BH170" i="143"/>
  <c r="BH171" i="143"/>
  <c r="BH172" i="143"/>
  <c r="BH173" i="143"/>
  <c r="BH174" i="143"/>
  <c r="BH175" i="143"/>
  <c r="BH176" i="143"/>
  <c r="BH177" i="143"/>
  <c r="BH178" i="143"/>
  <c r="BH179" i="143"/>
  <c r="BH180" i="143"/>
  <c r="BH181" i="143"/>
  <c r="BH182" i="143"/>
  <c r="BH183" i="143"/>
  <c r="BH184" i="143"/>
  <c r="BH185" i="143"/>
  <c r="BH186" i="143"/>
  <c r="BH187" i="143"/>
  <c r="BH188" i="143"/>
  <c r="BH189" i="143"/>
  <c r="BH190" i="143"/>
  <c r="BH191" i="143"/>
  <c r="BH192" i="143"/>
  <c r="BH193" i="143"/>
  <c r="BH194" i="143"/>
  <c r="BH195" i="143"/>
  <c r="BH196" i="143"/>
  <c r="BH197" i="143"/>
  <c r="BH198" i="143"/>
  <c r="BH199" i="143"/>
  <c r="BH200" i="143"/>
  <c r="BH201" i="143"/>
  <c r="BH202" i="143"/>
  <c r="BH203" i="143"/>
  <c r="BH204" i="143"/>
  <c r="BH205" i="143"/>
  <c r="BH206" i="143"/>
  <c r="BH207" i="143"/>
  <c r="BH208" i="143"/>
  <c r="BH209" i="143"/>
  <c r="BH210" i="143"/>
  <c r="BH211" i="143"/>
  <c r="BH212" i="143"/>
  <c r="BH213" i="143"/>
  <c r="BH214" i="143"/>
  <c r="BH215" i="143"/>
  <c r="BH216" i="143"/>
  <c r="BH217" i="143"/>
  <c r="BH218" i="143"/>
  <c r="BH219" i="143"/>
  <c r="BH220" i="143"/>
  <c r="BH221" i="143"/>
  <c r="BH222" i="143"/>
  <c r="BH223" i="143"/>
  <c r="BH224" i="143"/>
  <c r="BH225" i="143"/>
  <c r="BH226" i="143"/>
  <c r="BH227" i="143"/>
  <c r="BH228" i="143"/>
  <c r="BH229" i="143"/>
  <c r="BH230" i="143"/>
  <c r="BH231" i="143"/>
  <c r="BH232" i="143"/>
  <c r="BH233" i="143"/>
  <c r="BH234" i="143"/>
  <c r="BE235" i="143"/>
  <c r="AB196" i="143" l="1"/>
  <c r="AB40" i="143"/>
  <c r="AB41" i="143"/>
  <c r="AB42" i="143"/>
  <c r="AB43" i="143"/>
  <c r="AB44" i="143"/>
  <c r="AB45" i="143"/>
  <c r="AB46" i="143"/>
  <c r="AB47" i="143"/>
  <c r="AB48" i="143"/>
  <c r="AB49" i="143"/>
  <c r="AB50" i="143"/>
  <c r="AB51" i="143"/>
  <c r="AB52" i="143"/>
  <c r="AB53" i="143"/>
  <c r="AB54" i="143"/>
  <c r="AB55" i="143"/>
  <c r="AB56" i="143"/>
  <c r="AB57" i="143"/>
  <c r="AB58" i="143"/>
  <c r="AB59" i="143"/>
  <c r="AB60" i="143"/>
  <c r="AB61" i="143"/>
  <c r="AB62" i="143"/>
  <c r="AB63" i="143"/>
  <c r="AB64" i="143"/>
  <c r="AB65" i="143"/>
  <c r="AB66" i="143"/>
  <c r="AB67" i="143"/>
  <c r="AB68" i="143"/>
  <c r="AB69" i="143"/>
  <c r="AB70" i="143"/>
  <c r="AB71" i="143"/>
  <c r="AB72" i="143"/>
  <c r="AB73" i="143"/>
  <c r="AB74" i="143"/>
  <c r="AB75" i="143"/>
  <c r="AB76" i="143"/>
  <c r="AB77" i="143"/>
  <c r="AB78" i="143"/>
  <c r="AB79" i="143"/>
  <c r="AB80" i="143"/>
  <c r="AB81" i="143"/>
  <c r="AB82" i="143"/>
  <c r="AB83" i="143"/>
  <c r="AB84" i="143"/>
  <c r="AB85" i="143"/>
  <c r="AB86" i="143"/>
  <c r="AB87" i="143"/>
  <c r="AB88" i="143"/>
  <c r="AB89" i="143"/>
  <c r="AB90" i="143"/>
  <c r="AB91" i="143"/>
  <c r="AB92" i="143"/>
  <c r="AB93" i="143"/>
  <c r="AB94" i="143"/>
  <c r="AB95" i="143"/>
  <c r="AB96" i="143"/>
  <c r="AB97" i="143"/>
  <c r="AB98" i="143"/>
  <c r="AB99" i="143"/>
  <c r="AB100" i="143"/>
  <c r="AB101" i="143"/>
  <c r="AB102" i="143"/>
  <c r="AB103" i="143"/>
  <c r="AB104" i="143"/>
  <c r="AB105" i="143"/>
  <c r="AB106" i="143"/>
  <c r="AB107" i="143"/>
  <c r="AB108" i="143"/>
  <c r="AB109" i="143"/>
  <c r="AB110" i="143"/>
  <c r="AB111" i="143"/>
  <c r="AB112" i="143"/>
  <c r="AB113" i="143"/>
  <c r="AB114" i="143"/>
  <c r="AB115" i="143"/>
  <c r="AB116" i="143"/>
  <c r="AB117" i="143"/>
  <c r="AB118" i="143"/>
  <c r="AB119" i="143"/>
  <c r="AB120" i="143"/>
  <c r="AB121" i="143"/>
  <c r="AB122" i="143"/>
  <c r="AB123" i="143"/>
  <c r="AB124" i="143"/>
  <c r="AB125" i="143"/>
  <c r="AB126" i="143"/>
  <c r="AB127" i="143"/>
  <c r="AB128" i="143"/>
  <c r="AB129" i="143"/>
  <c r="AB130" i="143"/>
  <c r="AB131" i="143"/>
  <c r="AB132" i="143"/>
  <c r="AB133" i="143"/>
  <c r="AB134" i="143"/>
  <c r="AB135" i="143"/>
  <c r="AB136" i="143"/>
  <c r="AB137" i="143"/>
  <c r="AB138" i="143"/>
  <c r="AB139" i="143"/>
  <c r="AB140" i="143"/>
  <c r="AB141" i="143"/>
  <c r="AB142" i="143"/>
  <c r="AB143" i="143"/>
  <c r="AB144" i="143"/>
  <c r="AB145" i="143"/>
  <c r="AB146" i="143"/>
  <c r="AB147" i="143"/>
  <c r="AB148" i="143"/>
  <c r="AB149" i="143"/>
  <c r="AB150" i="143"/>
  <c r="AB151" i="143"/>
  <c r="AB152" i="143"/>
  <c r="AB153" i="143"/>
  <c r="AB154" i="143"/>
  <c r="AB155" i="143"/>
  <c r="AB156" i="143"/>
  <c r="AB157" i="143"/>
  <c r="AB158" i="143"/>
  <c r="AB159" i="143"/>
  <c r="AB160" i="143"/>
  <c r="AB161" i="143"/>
  <c r="AB162" i="143"/>
  <c r="AB163" i="143"/>
  <c r="AB164" i="143"/>
  <c r="AB165" i="143"/>
  <c r="AB166" i="143"/>
  <c r="AB167" i="143"/>
  <c r="AB168" i="143"/>
  <c r="AB169" i="143"/>
  <c r="AB170" i="143"/>
  <c r="AB171" i="143"/>
  <c r="AB172" i="143"/>
  <c r="AB173" i="143"/>
  <c r="AB174" i="143"/>
  <c r="AB175" i="143"/>
  <c r="AB176" i="143"/>
  <c r="AB177" i="143"/>
  <c r="AB178" i="143"/>
  <c r="AB179" i="143"/>
  <c r="AB180" i="143"/>
  <c r="AB181" i="143"/>
  <c r="AB182" i="143"/>
  <c r="AB183" i="143"/>
  <c r="AB184" i="143"/>
  <c r="AB185" i="143"/>
  <c r="AB186" i="143"/>
  <c r="AB187" i="143"/>
  <c r="AB188" i="143"/>
  <c r="AB189" i="143"/>
  <c r="AB190" i="143"/>
  <c r="AB191" i="143"/>
  <c r="AB192" i="143"/>
  <c r="AB193" i="143"/>
  <c r="AB194" i="143"/>
  <c r="AB195" i="143"/>
  <c r="AB197" i="143"/>
  <c r="AB198" i="143"/>
  <c r="AB199" i="143"/>
  <c r="AB200" i="143"/>
  <c r="AB201" i="143"/>
  <c r="AB202" i="143"/>
  <c r="AB203" i="143"/>
  <c r="AB204" i="143"/>
  <c r="AB205" i="143"/>
  <c r="AB206" i="143"/>
  <c r="AB207" i="143"/>
  <c r="AB208" i="143"/>
  <c r="AB209" i="143"/>
  <c r="AB210" i="143"/>
  <c r="AB211" i="143"/>
  <c r="AB212" i="143"/>
  <c r="AB213" i="143"/>
  <c r="AB214" i="143"/>
  <c r="AB215" i="143"/>
  <c r="AB216" i="143"/>
  <c r="AB217" i="143"/>
  <c r="AB218" i="143"/>
  <c r="AB219" i="143"/>
  <c r="AB220" i="143"/>
  <c r="AB221" i="143"/>
  <c r="AB222" i="143"/>
  <c r="AB223" i="143"/>
  <c r="AB224" i="143"/>
  <c r="AB225" i="143"/>
  <c r="AB226" i="143"/>
  <c r="AB227" i="143"/>
  <c r="AB228" i="143"/>
  <c r="AB229" i="143"/>
  <c r="AB230" i="143"/>
  <c r="AB231" i="143"/>
  <c r="AB232" i="143"/>
  <c r="AB39" i="143"/>
  <c r="Y233" i="143"/>
  <c r="BH20" i="143" l="1"/>
  <c r="BH7" i="143"/>
  <c r="BH8" i="143"/>
  <c r="BH9" i="143"/>
  <c r="BH10" i="143"/>
  <c r="BH11" i="143"/>
  <c r="BH12" i="143"/>
  <c r="BH13" i="143"/>
  <c r="BH14" i="143"/>
  <c r="BH15" i="143"/>
  <c r="BH16" i="143"/>
  <c r="BH17" i="143"/>
  <c r="BH18" i="143"/>
  <c r="BH19" i="143"/>
  <c r="BH21" i="143"/>
  <c r="BH22" i="143"/>
  <c r="BH23" i="143"/>
  <c r="BH24" i="143"/>
  <c r="BH25" i="143"/>
  <c r="BH26" i="143"/>
  <c r="BH27" i="143"/>
  <c r="BH28" i="143"/>
  <c r="BH29" i="143"/>
  <c r="BH30" i="143"/>
  <c r="BH31" i="143"/>
  <c r="BH32" i="143"/>
  <c r="BH33" i="143"/>
  <c r="BH34" i="143"/>
  <c r="BH6" i="143"/>
  <c r="BE35" i="143"/>
  <c r="AB7" i="143"/>
  <c r="AB8" i="143"/>
  <c r="AB9" i="143"/>
  <c r="AB10" i="143"/>
  <c r="AB11" i="143"/>
  <c r="AB12" i="143"/>
  <c r="AB13" i="143"/>
  <c r="AB14" i="143"/>
  <c r="AB15" i="143"/>
  <c r="AB16" i="143"/>
  <c r="AB17" i="143"/>
  <c r="AB18" i="143"/>
  <c r="AB19" i="143"/>
  <c r="AB20" i="143"/>
  <c r="AB21" i="143"/>
  <c r="AB22" i="143"/>
  <c r="AB23" i="143"/>
  <c r="AB24" i="143"/>
  <c r="AB25" i="143"/>
  <c r="AB26" i="143"/>
  <c r="AB27" i="143"/>
  <c r="AB28" i="143"/>
  <c r="AB29" i="143"/>
  <c r="AB30" i="143"/>
  <c r="AB31" i="143"/>
  <c r="AB32" i="143"/>
  <c r="AB33" i="143"/>
  <c r="AB34" i="143"/>
  <c r="AB6" i="143"/>
  <c r="Y35" i="143"/>
  <c r="Y235" i="143" s="1"/>
  <c r="BG35" i="143" l="1"/>
  <c r="BE236" i="143"/>
  <c r="AA6" i="149"/>
  <c r="AA7" i="149"/>
  <c r="AA8" i="149"/>
  <c r="AA9" i="149"/>
  <c r="AA10" i="149"/>
  <c r="AA11" i="149"/>
  <c r="AA12" i="149"/>
  <c r="AA13" i="149"/>
  <c r="AA14" i="149"/>
  <c r="AA15" i="149"/>
  <c r="AA16" i="149"/>
  <c r="AA5" i="149"/>
  <c r="X17" i="149"/>
  <c r="AA16" i="148"/>
  <c r="AA6" i="148"/>
  <c r="AA7" i="148"/>
  <c r="AA8" i="148"/>
  <c r="AA9" i="148"/>
  <c r="AA10" i="148"/>
  <c r="AA11" i="148"/>
  <c r="AA12" i="148"/>
  <c r="AA13" i="148"/>
  <c r="AA14" i="148"/>
  <c r="AA15" i="148"/>
  <c r="AA5" i="148"/>
  <c r="X17" i="148"/>
  <c r="BG236" i="143" l="1"/>
  <c r="BH7" i="150"/>
  <c r="BH8" i="150"/>
  <c r="BH9" i="150"/>
  <c r="BH10" i="150"/>
  <c r="BH11" i="150"/>
  <c r="BH12" i="150"/>
  <c r="BH13" i="150"/>
  <c r="BH14" i="150"/>
  <c r="BH15" i="150"/>
  <c r="BH16" i="150"/>
  <c r="BH17" i="150"/>
  <c r="BH18" i="150"/>
  <c r="BH19" i="150"/>
  <c r="BH20" i="150"/>
  <c r="BH21" i="150"/>
  <c r="BH22" i="150"/>
  <c r="BH23" i="150"/>
  <c r="BH24" i="150"/>
  <c r="BH25" i="150"/>
  <c r="BH26" i="150"/>
  <c r="BH27" i="150"/>
  <c r="BH28" i="150"/>
  <c r="BH29" i="150"/>
  <c r="BH30" i="150"/>
  <c r="BH31" i="150"/>
  <c r="BH32" i="150"/>
  <c r="BH33" i="150"/>
  <c r="BH34" i="150"/>
  <c r="BH35" i="150"/>
  <c r="BH36" i="150"/>
  <c r="BH37" i="150"/>
  <c r="BH38" i="150"/>
  <c r="BH39" i="150"/>
  <c r="BH40" i="150"/>
  <c r="BH41" i="150"/>
  <c r="BH42" i="150"/>
  <c r="BH43" i="150"/>
  <c r="BH44" i="150"/>
  <c r="BH45" i="150"/>
  <c r="BH46" i="150"/>
  <c r="BH47" i="150"/>
  <c r="BH48" i="150"/>
  <c r="BH49" i="150"/>
  <c r="BH50" i="150"/>
  <c r="BH51" i="150"/>
  <c r="BH52" i="150"/>
  <c r="BH53" i="150"/>
  <c r="BH54" i="150"/>
  <c r="BH55" i="150"/>
  <c r="BH56" i="150"/>
  <c r="BH57" i="150"/>
  <c r="BH58" i="150"/>
  <c r="BH59" i="150"/>
  <c r="BH60" i="150"/>
  <c r="BH61" i="150"/>
  <c r="BH62" i="150"/>
  <c r="BH63" i="150"/>
  <c r="BH64" i="150"/>
  <c r="BH65" i="150"/>
  <c r="BH66" i="150"/>
  <c r="BH67" i="150"/>
  <c r="BH68" i="150"/>
  <c r="BH69" i="150"/>
  <c r="BH70" i="150"/>
  <c r="BH71" i="150"/>
  <c r="BH72" i="150"/>
  <c r="BH73" i="150"/>
  <c r="BH74" i="150"/>
  <c r="BH75" i="150"/>
  <c r="BH76" i="150"/>
  <c r="BH77" i="150"/>
  <c r="BH78" i="150"/>
  <c r="BH79" i="150"/>
  <c r="BH80" i="150"/>
  <c r="BH81" i="150"/>
  <c r="BH82" i="150"/>
  <c r="BH83" i="150"/>
  <c r="BH84" i="150"/>
  <c r="BH85" i="150"/>
  <c r="BH86" i="150"/>
  <c r="BH87" i="150"/>
  <c r="BH88" i="150"/>
  <c r="BH89" i="150"/>
  <c r="BH90" i="150"/>
  <c r="BH91" i="150"/>
  <c r="BH92" i="150"/>
  <c r="BH93" i="150"/>
  <c r="BH94" i="150"/>
  <c r="BH95" i="150"/>
  <c r="BH96" i="150"/>
  <c r="BH97" i="150"/>
  <c r="BH98" i="150"/>
  <c r="BH99" i="150"/>
  <c r="BH100" i="150"/>
  <c r="BH101" i="150"/>
  <c r="BH102" i="150"/>
  <c r="BH103" i="150"/>
  <c r="BH104" i="150"/>
  <c r="BH105" i="150"/>
  <c r="BH106" i="150"/>
  <c r="BH107" i="150"/>
  <c r="BH108" i="150"/>
  <c r="BH109" i="150"/>
  <c r="BH110" i="150"/>
  <c r="BH111" i="150"/>
  <c r="BH112" i="150"/>
  <c r="BH113" i="150"/>
  <c r="BH114" i="150"/>
  <c r="BH115" i="150"/>
  <c r="BH116" i="150"/>
  <c r="BH117" i="150"/>
  <c r="BH118" i="150"/>
  <c r="BH119" i="150"/>
  <c r="BH120" i="150"/>
  <c r="BH121" i="150"/>
  <c r="BH122" i="150"/>
  <c r="BH123" i="150"/>
  <c r="BH124" i="150"/>
  <c r="BH125" i="150"/>
  <c r="BH6" i="150"/>
  <c r="AB124" i="150"/>
  <c r="BE126" i="150"/>
  <c r="AB7" i="150"/>
  <c r="AB8" i="150"/>
  <c r="AB9" i="150"/>
  <c r="AB10" i="150"/>
  <c r="AB11" i="150"/>
  <c r="AB12" i="150"/>
  <c r="AB13" i="150"/>
  <c r="AB14" i="150"/>
  <c r="AB15" i="150"/>
  <c r="AB16" i="150"/>
  <c r="AB17" i="150"/>
  <c r="AB18" i="150"/>
  <c r="AB19" i="150"/>
  <c r="AB20" i="150"/>
  <c r="AB21" i="150"/>
  <c r="AB22" i="150"/>
  <c r="AB23" i="150"/>
  <c r="AB24" i="150"/>
  <c r="AB25" i="150"/>
  <c r="AB26" i="150"/>
  <c r="AB27" i="150"/>
  <c r="AB28" i="150"/>
  <c r="AB29" i="150"/>
  <c r="AB30" i="150"/>
  <c r="AB31" i="150"/>
  <c r="AB32" i="150"/>
  <c r="AB33" i="150"/>
  <c r="AB34" i="150"/>
  <c r="AB35" i="150"/>
  <c r="AB36" i="150"/>
  <c r="AB37" i="150"/>
  <c r="AB38" i="150"/>
  <c r="AB39" i="150"/>
  <c r="AB40" i="150"/>
  <c r="AB41" i="150"/>
  <c r="AB42" i="150"/>
  <c r="AB43" i="150"/>
  <c r="AB44" i="150"/>
  <c r="AB45" i="150"/>
  <c r="AB46" i="150"/>
  <c r="AB47" i="150"/>
  <c r="AB48" i="150"/>
  <c r="AB49" i="150"/>
  <c r="AB50" i="150"/>
  <c r="AB51" i="150"/>
  <c r="AB52" i="150"/>
  <c r="AB53" i="150"/>
  <c r="AB54" i="150"/>
  <c r="AB55" i="150"/>
  <c r="AB56" i="150"/>
  <c r="AB57" i="150"/>
  <c r="AB58" i="150"/>
  <c r="AB59" i="150"/>
  <c r="AB60" i="150"/>
  <c r="AB61" i="150"/>
  <c r="AB62" i="150"/>
  <c r="AB63" i="150"/>
  <c r="AB64" i="150"/>
  <c r="AB65" i="150"/>
  <c r="AB66" i="150"/>
  <c r="AB67" i="150"/>
  <c r="AB68" i="150"/>
  <c r="AB69" i="150"/>
  <c r="AB70" i="150"/>
  <c r="AB71" i="150"/>
  <c r="AB72" i="150"/>
  <c r="AB73" i="150"/>
  <c r="AB74" i="150"/>
  <c r="AB75" i="150"/>
  <c r="AB76" i="150"/>
  <c r="AB77" i="150"/>
  <c r="AB78" i="150"/>
  <c r="AB79" i="150"/>
  <c r="AB80" i="150"/>
  <c r="AB81" i="150"/>
  <c r="AB82" i="150"/>
  <c r="AB83" i="150"/>
  <c r="AB84" i="150"/>
  <c r="AB85" i="150"/>
  <c r="AB86" i="150"/>
  <c r="AB87" i="150"/>
  <c r="AB88" i="150"/>
  <c r="AB89" i="150"/>
  <c r="AB90" i="150"/>
  <c r="AB91" i="150"/>
  <c r="AB92" i="150"/>
  <c r="AB93" i="150"/>
  <c r="AB94" i="150"/>
  <c r="AB95" i="150"/>
  <c r="AB96" i="150"/>
  <c r="AB97" i="150"/>
  <c r="AB98" i="150"/>
  <c r="AB99" i="150"/>
  <c r="AB100" i="150"/>
  <c r="AB101" i="150"/>
  <c r="AB102" i="150"/>
  <c r="AB103" i="150"/>
  <c r="AB104" i="150"/>
  <c r="AB105" i="150"/>
  <c r="AB106" i="150"/>
  <c r="AB107" i="150"/>
  <c r="AB108" i="150"/>
  <c r="AB109" i="150"/>
  <c r="AB110" i="150"/>
  <c r="AB111" i="150"/>
  <c r="AB112" i="150"/>
  <c r="AB113" i="150"/>
  <c r="AB114" i="150"/>
  <c r="AB115" i="150"/>
  <c r="AB116" i="150"/>
  <c r="AB117" i="150"/>
  <c r="AB118" i="150"/>
  <c r="AB119" i="150"/>
  <c r="AB120" i="150"/>
  <c r="AB121" i="150"/>
  <c r="AB122" i="150"/>
  <c r="AB123" i="150"/>
  <c r="AB125" i="150"/>
  <c r="AB6" i="150"/>
  <c r="Y126" i="150"/>
  <c r="AA6" i="140"/>
  <c r="AA7" i="140"/>
  <c r="AA8" i="140"/>
  <c r="AA9" i="140"/>
  <c r="AA10" i="140"/>
  <c r="AA11" i="140"/>
  <c r="AA12" i="140"/>
  <c r="AA13" i="140"/>
  <c r="AA14" i="140"/>
  <c r="AA15" i="140"/>
  <c r="AA16" i="140"/>
  <c r="AA17" i="140"/>
  <c r="AA18" i="140"/>
  <c r="AA19" i="140"/>
  <c r="AA20" i="140"/>
  <c r="AA21" i="140"/>
  <c r="AA22" i="140"/>
  <c r="AA23" i="140"/>
  <c r="AA24" i="140"/>
  <c r="AA25" i="140"/>
  <c r="AA26" i="140"/>
  <c r="AA27" i="140"/>
  <c r="AA28" i="140"/>
  <c r="AA29" i="140"/>
  <c r="AA30" i="140"/>
  <c r="AA31" i="140"/>
  <c r="AA32" i="140"/>
  <c r="AA5" i="140"/>
  <c r="AA17" i="139"/>
  <c r="AA5" i="139"/>
  <c r="X33" i="140"/>
  <c r="AA6" i="139"/>
  <c r="AA7" i="139"/>
  <c r="AA8" i="139"/>
  <c r="AA9" i="139"/>
  <c r="AA10" i="139"/>
  <c r="AA11" i="139"/>
  <c r="AA12" i="139"/>
  <c r="AA13" i="139"/>
  <c r="AA14" i="139"/>
  <c r="AA15" i="139"/>
  <c r="AA16" i="139"/>
  <c r="AA18" i="139"/>
  <c r="AA19" i="139"/>
  <c r="AA20" i="139"/>
  <c r="AA21" i="139"/>
  <c r="AA22" i="139"/>
  <c r="AA23" i="139"/>
  <c r="AA24" i="139"/>
  <c r="AA25" i="139"/>
  <c r="AA26" i="139"/>
  <c r="AA27" i="139"/>
  <c r="AA28" i="139"/>
  <c r="AA29" i="139"/>
  <c r="AA30" i="139"/>
  <c r="AA31" i="139"/>
  <c r="AA32" i="139"/>
  <c r="X33" i="139"/>
  <c r="AB20" i="138"/>
  <c r="AB21" i="138"/>
  <c r="AB22" i="138"/>
  <c r="AB23" i="138"/>
  <c r="AB24" i="138"/>
  <c r="AB25" i="138"/>
  <c r="AB19" i="138"/>
  <c r="Y26" i="138"/>
  <c r="AB6" i="138"/>
  <c r="AB7" i="138"/>
  <c r="AB8" i="138"/>
  <c r="AB9" i="138"/>
  <c r="AB10" i="138"/>
  <c r="AB11" i="138"/>
  <c r="AB5" i="138"/>
  <c r="Y12" i="138"/>
  <c r="BC126" i="150" l="1"/>
  <c r="W126" i="150"/>
  <c r="BC235" i="143"/>
  <c r="BD223" i="143"/>
  <c r="W233" i="143"/>
  <c r="BC35" i="143"/>
  <c r="W35" i="143"/>
  <c r="V17" i="149"/>
  <c r="V17" i="148"/>
  <c r="V33" i="140"/>
  <c r="V33" i="139"/>
  <c r="W43" i="134"/>
  <c r="X43" i="134"/>
  <c r="Y43" i="134"/>
  <c r="Z43" i="134"/>
  <c r="AA43" i="134"/>
  <c r="W44" i="134"/>
  <c r="X44" i="134"/>
  <c r="Y44" i="134"/>
  <c r="Z44" i="134"/>
  <c r="AA44" i="134"/>
  <c r="W45" i="134"/>
  <c r="X45" i="134"/>
  <c r="Y45" i="134"/>
  <c r="Z45" i="134"/>
  <c r="AA45" i="134"/>
  <c r="W46" i="134"/>
  <c r="X46" i="134"/>
  <c r="Y46" i="134"/>
  <c r="Z46" i="134"/>
  <c r="AA46" i="134"/>
  <c r="W47" i="134"/>
  <c r="X47" i="134"/>
  <c r="Y47" i="134"/>
  <c r="Z47" i="134"/>
  <c r="AA47" i="134"/>
  <c r="W48" i="134"/>
  <c r="X48" i="134"/>
  <c r="Y48" i="134"/>
  <c r="Z48" i="134"/>
  <c r="AA48" i="134"/>
  <c r="W49" i="134"/>
  <c r="X49" i="134"/>
  <c r="Y49" i="134"/>
  <c r="Z49" i="134"/>
  <c r="AA49" i="134"/>
  <c r="W50" i="134"/>
  <c r="X50" i="134"/>
  <c r="Y50" i="134"/>
  <c r="Z50" i="134"/>
  <c r="AA50" i="134"/>
  <c r="W51" i="134"/>
  <c r="X51" i="134"/>
  <c r="Y51" i="134"/>
  <c r="Z51" i="134"/>
  <c r="AA51" i="134"/>
  <c r="W52" i="134"/>
  <c r="X52" i="134"/>
  <c r="Y52" i="134"/>
  <c r="Z52" i="134"/>
  <c r="AA52" i="134"/>
  <c r="W53" i="134"/>
  <c r="X53" i="134"/>
  <c r="Y53" i="134"/>
  <c r="Z53" i="134"/>
  <c r="AA53" i="134"/>
  <c r="W54" i="134"/>
  <c r="X54" i="134"/>
  <c r="Y54" i="134"/>
  <c r="Z54" i="134"/>
  <c r="AA54" i="134"/>
  <c r="W55" i="134"/>
  <c r="X55" i="134"/>
  <c r="Y55" i="134"/>
  <c r="Z55" i="134"/>
  <c r="AA55" i="134"/>
  <c r="W56" i="134"/>
  <c r="X56" i="134"/>
  <c r="Y56" i="134"/>
  <c r="Z56" i="134"/>
  <c r="AA56" i="134"/>
  <c r="W57" i="134"/>
  <c r="X57" i="134"/>
  <c r="Y57" i="134"/>
  <c r="Z57" i="134"/>
  <c r="AA57" i="134"/>
  <c r="W58" i="134"/>
  <c r="X58" i="134"/>
  <c r="Y58" i="134"/>
  <c r="Z58" i="134"/>
  <c r="AA58" i="134"/>
  <c r="W59" i="134"/>
  <c r="X59" i="134"/>
  <c r="Y59" i="134"/>
  <c r="Z59" i="134"/>
  <c r="AA59" i="134"/>
  <c r="W60" i="134"/>
  <c r="X60" i="134"/>
  <c r="Y60" i="134"/>
  <c r="Z60" i="134"/>
  <c r="AA60" i="134"/>
  <c r="W61" i="134"/>
  <c r="X61" i="134"/>
  <c r="Y61" i="134"/>
  <c r="Z61" i="134"/>
  <c r="AA61" i="134"/>
  <c r="W62" i="134"/>
  <c r="X62" i="134"/>
  <c r="Y62" i="134"/>
  <c r="Z62" i="134"/>
  <c r="AA62" i="134"/>
  <c r="W63" i="134"/>
  <c r="X63" i="134"/>
  <c r="Y63" i="134"/>
  <c r="Z63" i="134"/>
  <c r="AA63" i="134"/>
  <c r="W64" i="134"/>
  <c r="X64" i="134"/>
  <c r="Y64" i="134"/>
  <c r="Z64" i="134"/>
  <c r="AA64" i="134"/>
  <c r="W65" i="134"/>
  <c r="X65" i="134"/>
  <c r="Y65" i="134"/>
  <c r="Z65" i="134"/>
  <c r="AA65" i="134"/>
  <c r="W66" i="134"/>
  <c r="X66" i="134"/>
  <c r="Y66" i="134"/>
  <c r="Z66" i="134"/>
  <c r="AA66" i="134"/>
  <c r="W67" i="134"/>
  <c r="X67" i="134"/>
  <c r="Y67" i="134"/>
  <c r="Z67" i="134"/>
  <c r="AA67" i="134"/>
  <c r="W68" i="134"/>
  <c r="X68" i="134"/>
  <c r="Y68" i="134"/>
  <c r="Z68" i="134"/>
  <c r="AA68" i="134"/>
  <c r="W69" i="134"/>
  <c r="X69" i="134"/>
  <c r="Y69" i="134"/>
  <c r="Z69" i="134"/>
  <c r="AA69" i="134"/>
  <c r="W70" i="134"/>
  <c r="X70" i="134"/>
  <c r="Y70" i="134"/>
  <c r="Z70" i="134"/>
  <c r="AA70" i="134"/>
  <c r="W71" i="134"/>
  <c r="X71" i="134"/>
  <c r="Y71" i="134"/>
  <c r="Z71" i="134"/>
  <c r="AA71" i="134"/>
  <c r="W72" i="134"/>
  <c r="X72" i="134"/>
  <c r="Y72" i="134"/>
  <c r="Z72" i="134"/>
  <c r="AA72" i="134"/>
  <c r="W73" i="134"/>
  <c r="X73" i="134"/>
  <c r="Y73" i="134"/>
  <c r="Z73" i="134"/>
  <c r="AA73" i="134"/>
  <c r="W74" i="134"/>
  <c r="X74" i="134"/>
  <c r="Y74" i="134"/>
  <c r="Z74" i="134"/>
  <c r="AA74" i="134"/>
  <c r="W75" i="134"/>
  <c r="X75" i="134"/>
  <c r="Y75" i="134"/>
  <c r="Z75" i="134"/>
  <c r="AA75" i="134"/>
  <c r="W76" i="134"/>
  <c r="X76" i="134"/>
  <c r="Y76" i="134"/>
  <c r="Z76" i="134"/>
  <c r="AA76" i="134"/>
  <c r="W77" i="134"/>
  <c r="X77" i="134"/>
  <c r="Y77" i="134"/>
  <c r="Z77" i="134"/>
  <c r="AA77" i="134"/>
  <c r="W78" i="134"/>
  <c r="X78" i="134"/>
  <c r="Y78" i="134"/>
  <c r="Z78" i="134"/>
  <c r="AA78" i="134"/>
  <c r="W79" i="134"/>
  <c r="X79" i="134"/>
  <c r="Y79" i="134"/>
  <c r="Z79" i="134"/>
  <c r="AA79" i="134"/>
  <c r="W80" i="134"/>
  <c r="X80" i="134"/>
  <c r="Y80" i="134"/>
  <c r="Z80" i="134"/>
  <c r="AA80" i="134"/>
  <c r="W81" i="134"/>
  <c r="X81" i="134"/>
  <c r="Y81" i="134"/>
  <c r="Z81" i="134"/>
  <c r="AA81" i="134"/>
  <c r="W82" i="134"/>
  <c r="X82" i="134"/>
  <c r="Y82" i="134"/>
  <c r="Z82" i="134"/>
  <c r="AA82" i="134"/>
  <c r="W83" i="134"/>
  <c r="X83" i="134"/>
  <c r="Y83" i="134"/>
  <c r="Z83" i="134"/>
  <c r="AA83" i="134"/>
  <c r="W84" i="134"/>
  <c r="X84" i="134"/>
  <c r="Y84" i="134"/>
  <c r="Z84" i="134"/>
  <c r="AA84" i="134"/>
  <c r="W85" i="134"/>
  <c r="X85" i="134"/>
  <c r="Y85" i="134"/>
  <c r="Z85" i="134"/>
  <c r="AA85" i="134"/>
  <c r="W86" i="134"/>
  <c r="X86" i="134"/>
  <c r="Y86" i="134"/>
  <c r="Z86" i="134"/>
  <c r="AA86" i="134"/>
  <c r="W87" i="134"/>
  <c r="X87" i="134"/>
  <c r="Y87" i="134"/>
  <c r="Z87" i="134"/>
  <c r="AA87" i="134"/>
  <c r="W88" i="134"/>
  <c r="X88" i="134"/>
  <c r="Y88" i="134"/>
  <c r="Z88" i="134"/>
  <c r="AA88" i="134"/>
  <c r="W89" i="134"/>
  <c r="X89" i="134"/>
  <c r="Y89" i="134"/>
  <c r="Z89" i="134"/>
  <c r="AA89" i="134"/>
  <c r="W90" i="134"/>
  <c r="X90" i="134"/>
  <c r="Y90" i="134"/>
  <c r="Z90" i="134"/>
  <c r="AA90" i="134"/>
  <c r="W91" i="134"/>
  <c r="X91" i="134"/>
  <c r="Y91" i="134"/>
  <c r="Z91" i="134"/>
  <c r="AA91" i="134"/>
  <c r="W92" i="134"/>
  <c r="X92" i="134"/>
  <c r="Y92" i="134"/>
  <c r="Z92" i="134"/>
  <c r="AA92" i="134"/>
  <c r="W93" i="134"/>
  <c r="X93" i="134"/>
  <c r="Y93" i="134"/>
  <c r="Z93" i="134"/>
  <c r="AA93" i="134"/>
  <c r="W94" i="134"/>
  <c r="X94" i="134"/>
  <c r="Y94" i="134"/>
  <c r="Z94" i="134"/>
  <c r="AA94" i="134"/>
  <c r="W95" i="134"/>
  <c r="X95" i="134"/>
  <c r="Y95" i="134"/>
  <c r="Z95" i="134"/>
  <c r="AA95" i="134"/>
  <c r="W96" i="134"/>
  <c r="X96" i="134"/>
  <c r="Y96" i="134"/>
  <c r="Z96" i="134"/>
  <c r="AA96" i="134"/>
  <c r="W97" i="134"/>
  <c r="X97" i="134"/>
  <c r="Y97" i="134"/>
  <c r="Z97" i="134"/>
  <c r="AA97" i="134"/>
  <c r="W98" i="134"/>
  <c r="X98" i="134"/>
  <c r="Y98" i="134"/>
  <c r="Z98" i="134"/>
  <c r="AA98" i="134"/>
  <c r="W99" i="134"/>
  <c r="X99" i="134"/>
  <c r="Y99" i="134"/>
  <c r="Z99" i="134"/>
  <c r="AA99" i="134"/>
  <c r="W100" i="134"/>
  <c r="X100" i="134"/>
  <c r="Y100" i="134"/>
  <c r="Z100" i="134"/>
  <c r="AA100" i="134"/>
  <c r="W101" i="134"/>
  <c r="X101" i="134"/>
  <c r="Y101" i="134"/>
  <c r="Z101" i="134"/>
  <c r="AA101" i="134"/>
  <c r="W102" i="134"/>
  <c r="X102" i="134"/>
  <c r="Y102" i="134"/>
  <c r="Z102" i="134"/>
  <c r="AA102" i="134"/>
  <c r="W103" i="134"/>
  <c r="X103" i="134"/>
  <c r="Y103" i="134"/>
  <c r="Z103" i="134"/>
  <c r="AA103" i="134"/>
  <c r="W104" i="134"/>
  <c r="X104" i="134"/>
  <c r="Y104" i="134"/>
  <c r="Z104" i="134"/>
  <c r="AA104" i="134"/>
  <c r="W105" i="134"/>
  <c r="X105" i="134"/>
  <c r="Y105" i="134"/>
  <c r="Z105" i="134"/>
  <c r="AA105" i="134"/>
  <c r="W106" i="134"/>
  <c r="X106" i="134"/>
  <c r="Y106" i="134"/>
  <c r="Z106" i="134"/>
  <c r="AA106" i="134"/>
  <c r="W107" i="134"/>
  <c r="X107" i="134"/>
  <c r="Y107" i="134"/>
  <c r="Z107" i="134"/>
  <c r="AA107" i="134"/>
  <c r="W108" i="134"/>
  <c r="X108" i="134"/>
  <c r="Y108" i="134"/>
  <c r="Z108" i="134"/>
  <c r="AA108" i="134"/>
  <c r="W109" i="134"/>
  <c r="X109" i="134"/>
  <c r="Y109" i="134"/>
  <c r="Z109" i="134"/>
  <c r="AA109" i="134"/>
  <c r="W110" i="134"/>
  <c r="X110" i="134"/>
  <c r="Y110" i="134"/>
  <c r="Z110" i="134"/>
  <c r="AA110" i="134"/>
  <c r="W111" i="134"/>
  <c r="X111" i="134"/>
  <c r="Y111" i="134"/>
  <c r="Z111" i="134"/>
  <c r="AA111" i="134"/>
  <c r="W112" i="134"/>
  <c r="X112" i="134"/>
  <c r="Y112" i="134"/>
  <c r="Z112" i="134"/>
  <c r="AA112" i="134"/>
  <c r="W113" i="134"/>
  <c r="X113" i="134"/>
  <c r="Y113" i="134"/>
  <c r="Z113" i="134"/>
  <c r="AA113" i="134"/>
  <c r="W114" i="134"/>
  <c r="X114" i="134"/>
  <c r="Y114" i="134"/>
  <c r="Z114" i="134"/>
  <c r="AA114" i="134"/>
  <c r="W115" i="134"/>
  <c r="X115" i="134"/>
  <c r="Y115" i="134"/>
  <c r="Z115" i="134"/>
  <c r="AA115" i="134"/>
  <c r="W116" i="134"/>
  <c r="X116" i="134"/>
  <c r="Y116" i="134"/>
  <c r="Z116" i="134"/>
  <c r="AA116" i="134"/>
  <c r="W117" i="134"/>
  <c r="X117" i="134"/>
  <c r="Y117" i="134"/>
  <c r="Z117" i="134"/>
  <c r="AA117" i="134"/>
  <c r="W118" i="134"/>
  <c r="X118" i="134"/>
  <c r="Y118" i="134"/>
  <c r="Z118" i="134"/>
  <c r="AA118" i="134"/>
  <c r="W119" i="134"/>
  <c r="X119" i="134"/>
  <c r="Y119" i="134"/>
  <c r="Z119" i="134"/>
  <c r="AA119" i="134"/>
  <c r="W120" i="134"/>
  <c r="X120" i="134"/>
  <c r="Y120" i="134"/>
  <c r="Z120" i="134"/>
  <c r="AA120" i="134"/>
  <c r="W121" i="134"/>
  <c r="X121" i="134"/>
  <c r="Y121" i="134"/>
  <c r="Z121" i="134"/>
  <c r="AA121" i="134"/>
  <c r="W122" i="134"/>
  <c r="X122" i="134"/>
  <c r="Y122" i="134"/>
  <c r="Z122" i="134"/>
  <c r="AA122" i="134"/>
  <c r="W123" i="134"/>
  <c r="X123" i="134"/>
  <c r="Y123" i="134"/>
  <c r="Z123" i="134"/>
  <c r="AA123" i="134"/>
  <c r="W124" i="134"/>
  <c r="X124" i="134"/>
  <c r="Y124" i="134"/>
  <c r="Z124" i="134"/>
  <c r="AA124" i="134"/>
  <c r="W125" i="134"/>
  <c r="X125" i="134"/>
  <c r="Y125" i="134"/>
  <c r="Z125" i="134"/>
  <c r="AA125" i="134"/>
  <c r="W126" i="134"/>
  <c r="X126" i="134"/>
  <c r="Y126" i="134"/>
  <c r="Z126" i="134"/>
  <c r="AA126" i="134"/>
  <c r="W127" i="134"/>
  <c r="X127" i="134"/>
  <c r="Y127" i="134"/>
  <c r="Z127" i="134"/>
  <c r="AA127" i="134"/>
  <c r="W128" i="134"/>
  <c r="X128" i="134"/>
  <c r="Y128" i="134"/>
  <c r="Z128" i="134"/>
  <c r="AA128" i="134"/>
  <c r="W129" i="134"/>
  <c r="X129" i="134"/>
  <c r="Y129" i="134"/>
  <c r="Z129" i="134"/>
  <c r="AA129" i="134"/>
  <c r="W130" i="134"/>
  <c r="X130" i="134"/>
  <c r="Y130" i="134"/>
  <c r="Z130" i="134"/>
  <c r="AA130" i="134"/>
  <c r="W131" i="134"/>
  <c r="X131" i="134"/>
  <c r="Y131" i="134"/>
  <c r="Z131" i="134"/>
  <c r="AA131" i="134"/>
  <c r="W132" i="134"/>
  <c r="X132" i="134"/>
  <c r="Y132" i="134"/>
  <c r="Z132" i="134"/>
  <c r="AA132" i="134"/>
  <c r="W133" i="134"/>
  <c r="X133" i="134"/>
  <c r="Y133" i="134"/>
  <c r="Z133" i="134"/>
  <c r="AA133" i="134"/>
  <c r="W134" i="134"/>
  <c r="X134" i="134"/>
  <c r="Y134" i="134"/>
  <c r="Z134" i="134"/>
  <c r="AA134" i="134"/>
  <c r="W135" i="134"/>
  <c r="X135" i="134"/>
  <c r="Y135" i="134"/>
  <c r="Z135" i="134"/>
  <c r="AA135" i="134"/>
  <c r="W136" i="134"/>
  <c r="X136" i="134"/>
  <c r="Y136" i="134"/>
  <c r="Z136" i="134"/>
  <c r="AA136" i="134"/>
  <c r="W137" i="134"/>
  <c r="X137" i="134"/>
  <c r="Y137" i="134"/>
  <c r="Z137" i="134"/>
  <c r="AA137" i="134"/>
  <c r="W138" i="134"/>
  <c r="X138" i="134"/>
  <c r="Y138" i="134"/>
  <c r="Z138" i="134"/>
  <c r="AA138" i="134"/>
  <c r="W139" i="134"/>
  <c r="X139" i="134"/>
  <c r="Y139" i="134"/>
  <c r="Z139" i="134"/>
  <c r="AA139" i="134"/>
  <c r="W140" i="134"/>
  <c r="X140" i="134"/>
  <c r="Y140" i="134"/>
  <c r="Z140" i="134"/>
  <c r="AA140" i="134"/>
  <c r="W141" i="134"/>
  <c r="X141" i="134"/>
  <c r="Y141" i="134"/>
  <c r="Z141" i="134"/>
  <c r="AA141" i="134"/>
  <c r="W142" i="134"/>
  <c r="X142" i="134"/>
  <c r="Y142" i="134"/>
  <c r="Z142" i="134"/>
  <c r="AA142" i="134"/>
  <c r="W143" i="134"/>
  <c r="X143" i="134"/>
  <c r="Y143" i="134"/>
  <c r="Z143" i="134"/>
  <c r="AA143" i="134"/>
  <c r="W144" i="134"/>
  <c r="X144" i="134"/>
  <c r="Y144" i="134"/>
  <c r="Z144" i="134"/>
  <c r="AA144" i="134"/>
  <c r="W145" i="134"/>
  <c r="X145" i="134"/>
  <c r="Y145" i="134"/>
  <c r="Z145" i="134"/>
  <c r="AA145" i="134"/>
  <c r="W146" i="134"/>
  <c r="X146" i="134"/>
  <c r="Y146" i="134"/>
  <c r="Z146" i="134"/>
  <c r="AA146" i="134"/>
  <c r="W147" i="134"/>
  <c r="X147" i="134"/>
  <c r="Y147" i="134"/>
  <c r="Z147" i="134"/>
  <c r="AA147" i="134"/>
  <c r="W148" i="134"/>
  <c r="X148" i="134"/>
  <c r="Y148" i="134"/>
  <c r="Z148" i="134"/>
  <c r="AA148" i="134"/>
  <c r="W149" i="134"/>
  <c r="X149" i="134"/>
  <c r="Y149" i="134"/>
  <c r="Z149" i="134"/>
  <c r="AA149" i="134"/>
  <c r="W150" i="134"/>
  <c r="X150" i="134"/>
  <c r="Y150" i="134"/>
  <c r="Z150" i="134"/>
  <c r="AA150" i="134"/>
  <c r="W151" i="134"/>
  <c r="X151" i="134"/>
  <c r="Y151" i="134"/>
  <c r="Z151" i="134"/>
  <c r="AA151" i="134"/>
  <c r="W152" i="134"/>
  <c r="X152" i="134"/>
  <c r="Y152" i="134"/>
  <c r="Z152" i="134"/>
  <c r="AA152" i="134"/>
  <c r="W153" i="134"/>
  <c r="X153" i="134"/>
  <c r="Y153" i="134"/>
  <c r="Z153" i="134"/>
  <c r="AA153" i="134"/>
  <c r="W154" i="134"/>
  <c r="X154" i="134"/>
  <c r="Y154" i="134"/>
  <c r="Z154" i="134"/>
  <c r="AA154" i="134"/>
  <c r="W155" i="134"/>
  <c r="X155" i="134"/>
  <c r="Y155" i="134"/>
  <c r="Z155" i="134"/>
  <c r="AA155" i="134"/>
  <c r="W156" i="134"/>
  <c r="X156" i="134"/>
  <c r="Y156" i="134"/>
  <c r="Z156" i="134"/>
  <c r="AA156" i="134"/>
  <c r="W157" i="134"/>
  <c r="X157" i="134"/>
  <c r="Y157" i="134"/>
  <c r="Z157" i="134"/>
  <c r="AA157" i="134"/>
  <c r="W158" i="134"/>
  <c r="X158" i="134"/>
  <c r="Y158" i="134"/>
  <c r="Z158" i="134"/>
  <c r="AA158" i="134"/>
  <c r="W159" i="134"/>
  <c r="X159" i="134"/>
  <c r="Y159" i="134"/>
  <c r="Z159" i="134"/>
  <c r="AA159" i="134"/>
  <c r="W160" i="134"/>
  <c r="X160" i="134"/>
  <c r="Y160" i="134"/>
  <c r="Z160" i="134"/>
  <c r="AA160" i="134"/>
  <c r="W161" i="134"/>
  <c r="X161" i="134"/>
  <c r="Y161" i="134"/>
  <c r="Z161" i="134"/>
  <c r="AA161" i="134"/>
  <c r="W162" i="134"/>
  <c r="X162" i="134"/>
  <c r="Y162" i="134"/>
  <c r="Z162" i="134"/>
  <c r="AA162" i="134"/>
  <c r="W163" i="134"/>
  <c r="X163" i="134"/>
  <c r="Y163" i="134"/>
  <c r="Z163" i="134"/>
  <c r="AA163" i="134"/>
  <c r="W164" i="134"/>
  <c r="X164" i="134"/>
  <c r="Y164" i="134"/>
  <c r="Z164" i="134"/>
  <c r="AA164" i="134"/>
  <c r="W165" i="134"/>
  <c r="X165" i="134"/>
  <c r="Y165" i="134"/>
  <c r="Z165" i="134"/>
  <c r="AA165" i="134"/>
  <c r="W166" i="134"/>
  <c r="X166" i="134"/>
  <c r="Y166" i="134"/>
  <c r="Z166" i="134"/>
  <c r="AA166" i="134"/>
  <c r="W167" i="134"/>
  <c r="X167" i="134"/>
  <c r="Y167" i="134"/>
  <c r="Z167" i="134"/>
  <c r="AA167" i="134"/>
  <c r="W168" i="134"/>
  <c r="X168" i="134"/>
  <c r="Y168" i="134"/>
  <c r="Z168" i="134"/>
  <c r="AA168" i="134"/>
  <c r="W169" i="134"/>
  <c r="X169" i="134"/>
  <c r="Y169" i="134"/>
  <c r="Z169" i="134"/>
  <c r="AA169" i="134"/>
  <c r="W170" i="134"/>
  <c r="X170" i="134"/>
  <c r="Y170" i="134"/>
  <c r="Z170" i="134"/>
  <c r="AA170" i="134"/>
  <c r="W171" i="134"/>
  <c r="X171" i="134"/>
  <c r="Y171" i="134"/>
  <c r="Z171" i="134"/>
  <c r="AA171" i="134"/>
  <c r="W172" i="134"/>
  <c r="X172" i="134"/>
  <c r="Y172" i="134"/>
  <c r="Z172" i="134"/>
  <c r="AA172" i="134"/>
  <c r="W173" i="134"/>
  <c r="X173" i="134"/>
  <c r="Y173" i="134"/>
  <c r="Z173" i="134"/>
  <c r="AA173" i="134"/>
  <c r="W174" i="134"/>
  <c r="X174" i="134"/>
  <c r="Y174" i="134"/>
  <c r="Z174" i="134"/>
  <c r="AA174" i="134"/>
  <c r="W175" i="134"/>
  <c r="X175" i="134"/>
  <c r="Y175" i="134"/>
  <c r="Z175" i="134"/>
  <c r="AA175" i="134"/>
  <c r="W176" i="134"/>
  <c r="X176" i="134"/>
  <c r="Y176" i="134"/>
  <c r="Z176" i="134"/>
  <c r="AA176" i="134"/>
  <c r="W177" i="134"/>
  <c r="X177" i="134"/>
  <c r="Y177" i="134"/>
  <c r="Z177" i="134"/>
  <c r="AA177" i="134"/>
  <c r="W178" i="134"/>
  <c r="X178" i="134"/>
  <c r="Y178" i="134"/>
  <c r="Z178" i="134"/>
  <c r="AA178" i="134"/>
  <c r="W179" i="134"/>
  <c r="X179" i="134"/>
  <c r="Y179" i="134"/>
  <c r="Z179" i="134"/>
  <c r="AA179" i="134"/>
  <c r="W180" i="134"/>
  <c r="X180" i="134"/>
  <c r="Y180" i="134"/>
  <c r="Z180" i="134"/>
  <c r="AA180" i="134"/>
  <c r="W181" i="134"/>
  <c r="X181" i="134"/>
  <c r="Y181" i="134"/>
  <c r="Z181" i="134"/>
  <c r="AA181" i="134"/>
  <c r="W182" i="134"/>
  <c r="X182" i="134"/>
  <c r="Y182" i="134"/>
  <c r="Z182" i="134"/>
  <c r="AA182" i="134"/>
  <c r="W183" i="134"/>
  <c r="X183" i="134"/>
  <c r="Y183" i="134"/>
  <c r="Z183" i="134"/>
  <c r="AA183" i="134"/>
  <c r="W184" i="134"/>
  <c r="X184" i="134"/>
  <c r="Y184" i="134"/>
  <c r="Z184" i="134"/>
  <c r="AA184" i="134"/>
  <c r="W185" i="134"/>
  <c r="X185" i="134"/>
  <c r="Y185" i="134"/>
  <c r="Z185" i="134"/>
  <c r="AA185" i="134"/>
  <c r="W186" i="134"/>
  <c r="X186" i="134"/>
  <c r="Y186" i="134"/>
  <c r="Z186" i="134"/>
  <c r="AA186" i="134"/>
  <c r="W187" i="134"/>
  <c r="X187" i="134"/>
  <c r="Y187" i="134"/>
  <c r="Z187" i="134"/>
  <c r="AA187" i="134"/>
  <c r="W188" i="134"/>
  <c r="X188" i="134"/>
  <c r="Y188" i="134"/>
  <c r="Z188" i="134"/>
  <c r="AA188" i="134"/>
  <c r="W189" i="134"/>
  <c r="X189" i="134"/>
  <c r="Y189" i="134"/>
  <c r="Z189" i="134"/>
  <c r="AA189" i="134"/>
  <c r="W190" i="134"/>
  <c r="X190" i="134"/>
  <c r="Y190" i="134"/>
  <c r="Z190" i="134"/>
  <c r="AA190" i="134"/>
  <c r="W191" i="134"/>
  <c r="X191" i="134"/>
  <c r="Y191" i="134"/>
  <c r="Z191" i="134"/>
  <c r="AA191" i="134"/>
  <c r="W192" i="134"/>
  <c r="X192" i="134"/>
  <c r="Y192" i="134"/>
  <c r="Z192" i="134"/>
  <c r="AA192" i="134"/>
  <c r="W193" i="134"/>
  <c r="X193" i="134"/>
  <c r="Y193" i="134"/>
  <c r="Z193" i="134"/>
  <c r="AA193" i="134"/>
  <c r="W194" i="134"/>
  <c r="X194" i="134"/>
  <c r="Y194" i="134"/>
  <c r="Z194" i="134"/>
  <c r="AA194" i="134"/>
  <c r="W195" i="134"/>
  <c r="X195" i="134"/>
  <c r="Y195" i="134"/>
  <c r="Z195" i="134"/>
  <c r="AA195" i="134"/>
  <c r="W196" i="134"/>
  <c r="X196" i="134"/>
  <c r="Y196" i="134"/>
  <c r="Z196" i="134"/>
  <c r="AA196" i="134"/>
  <c r="W197" i="134"/>
  <c r="X197" i="134"/>
  <c r="Y197" i="134"/>
  <c r="Z197" i="134"/>
  <c r="AA197" i="134"/>
  <c r="W198" i="134"/>
  <c r="X198" i="134"/>
  <c r="Y198" i="134"/>
  <c r="Z198" i="134"/>
  <c r="AA198" i="134"/>
  <c r="W199" i="134"/>
  <c r="X199" i="134"/>
  <c r="Y199" i="134"/>
  <c r="Z199" i="134"/>
  <c r="AA199" i="134"/>
  <c r="W200" i="134"/>
  <c r="X200" i="134"/>
  <c r="Y200" i="134"/>
  <c r="Z200" i="134"/>
  <c r="AA200" i="134"/>
  <c r="W201" i="134"/>
  <c r="X201" i="134"/>
  <c r="Y201" i="134"/>
  <c r="Z201" i="134"/>
  <c r="AA201" i="134"/>
  <c r="W202" i="134"/>
  <c r="X202" i="134"/>
  <c r="Y202" i="134"/>
  <c r="Z202" i="134"/>
  <c r="AA202" i="134"/>
  <c r="W203" i="134"/>
  <c r="X203" i="134"/>
  <c r="Y203" i="134"/>
  <c r="Z203" i="134"/>
  <c r="AA203" i="134"/>
  <c r="W204" i="134"/>
  <c r="X204" i="134"/>
  <c r="Y204" i="134"/>
  <c r="Z204" i="134"/>
  <c r="AA204" i="134"/>
  <c r="W205" i="134"/>
  <c r="X205" i="134"/>
  <c r="Y205" i="134"/>
  <c r="Z205" i="134"/>
  <c r="AA205" i="134"/>
  <c r="W206" i="134"/>
  <c r="X206" i="134"/>
  <c r="Y206" i="134"/>
  <c r="Z206" i="134"/>
  <c r="AA206" i="134"/>
  <c r="W207" i="134"/>
  <c r="X207" i="134"/>
  <c r="Y207" i="134"/>
  <c r="Z207" i="134"/>
  <c r="AA207" i="134"/>
  <c r="W208" i="134"/>
  <c r="X208" i="134"/>
  <c r="Y208" i="134"/>
  <c r="Z208" i="134"/>
  <c r="AA208" i="134"/>
  <c r="W209" i="134"/>
  <c r="X209" i="134"/>
  <c r="Y209" i="134"/>
  <c r="Z209" i="134"/>
  <c r="AA209" i="134"/>
  <c r="W210" i="134"/>
  <c r="X210" i="134"/>
  <c r="Y210" i="134"/>
  <c r="Z210" i="134"/>
  <c r="AA210" i="134"/>
  <c r="W211" i="134"/>
  <c r="X211" i="134"/>
  <c r="Y211" i="134"/>
  <c r="Z211" i="134"/>
  <c r="AA211" i="134"/>
  <c r="W212" i="134"/>
  <c r="X212" i="134"/>
  <c r="Y212" i="134"/>
  <c r="Z212" i="134"/>
  <c r="AA212" i="134"/>
  <c r="W213" i="134"/>
  <c r="X213" i="134"/>
  <c r="Y213" i="134"/>
  <c r="Z213" i="134"/>
  <c r="AA213" i="134"/>
  <c r="W214" i="134"/>
  <c r="X214" i="134"/>
  <c r="Y214" i="134"/>
  <c r="Z214" i="134"/>
  <c r="AA214" i="134"/>
  <c r="W215" i="134"/>
  <c r="X215" i="134"/>
  <c r="Y215" i="134"/>
  <c r="Z215" i="134"/>
  <c r="AA215" i="134"/>
  <c r="W216" i="134"/>
  <c r="X216" i="134"/>
  <c r="Y216" i="134"/>
  <c r="Z216" i="134"/>
  <c r="AA216" i="134"/>
  <c r="W217" i="134"/>
  <c r="X217" i="134"/>
  <c r="Y217" i="134"/>
  <c r="Z217" i="134"/>
  <c r="AA217" i="134"/>
  <c r="W218" i="134"/>
  <c r="X218" i="134"/>
  <c r="Y218" i="134"/>
  <c r="Z218" i="134"/>
  <c r="AA218" i="134"/>
  <c r="W219" i="134"/>
  <c r="X219" i="134"/>
  <c r="Y219" i="134"/>
  <c r="Z219" i="134"/>
  <c r="AA219" i="134"/>
  <c r="W220" i="134"/>
  <c r="X220" i="134"/>
  <c r="Y220" i="134"/>
  <c r="Z220" i="134"/>
  <c r="AA220" i="134"/>
  <c r="W221" i="134"/>
  <c r="X221" i="134"/>
  <c r="Y221" i="134"/>
  <c r="Z221" i="134"/>
  <c r="AA221" i="134"/>
  <c r="W222" i="134"/>
  <c r="X222" i="134"/>
  <c r="Y222" i="134"/>
  <c r="Z222" i="134"/>
  <c r="AA222" i="134"/>
  <c r="W223" i="134"/>
  <c r="X223" i="134"/>
  <c r="Y223" i="134"/>
  <c r="Z223" i="134"/>
  <c r="AA223" i="134"/>
  <c r="W224" i="134"/>
  <c r="X224" i="134"/>
  <c r="Y224" i="134"/>
  <c r="Z224" i="134"/>
  <c r="AA224" i="134"/>
  <c r="W225" i="134"/>
  <c r="X225" i="134"/>
  <c r="Y225" i="134"/>
  <c r="Z225" i="134"/>
  <c r="AA225" i="134"/>
  <c r="W226" i="134"/>
  <c r="X226" i="134"/>
  <c r="Y226" i="134"/>
  <c r="Z226" i="134"/>
  <c r="AA226" i="134"/>
  <c r="W227" i="134"/>
  <c r="X227" i="134"/>
  <c r="Y227" i="134"/>
  <c r="Z227" i="134"/>
  <c r="AA227" i="134"/>
  <c r="W228" i="134"/>
  <c r="X228" i="134"/>
  <c r="Y228" i="134"/>
  <c r="Z228" i="134"/>
  <c r="AA228" i="134"/>
  <c r="W229" i="134"/>
  <c r="X229" i="134"/>
  <c r="Y229" i="134"/>
  <c r="Z229" i="134"/>
  <c r="AA229" i="134"/>
  <c r="W230" i="134"/>
  <c r="X230" i="134"/>
  <c r="Y230" i="134"/>
  <c r="Z230" i="134"/>
  <c r="AA230" i="134"/>
  <c r="W231" i="134"/>
  <c r="X231" i="134"/>
  <c r="Y231" i="134"/>
  <c r="Z231" i="134"/>
  <c r="AA231" i="134"/>
  <c r="W232" i="134"/>
  <c r="X232" i="134"/>
  <c r="Y232" i="134"/>
  <c r="Z232" i="134"/>
  <c r="AA232" i="134"/>
  <c r="W233" i="134"/>
  <c r="X233" i="134"/>
  <c r="Y233" i="134"/>
  <c r="Z233" i="134"/>
  <c r="AA233" i="134"/>
  <c r="W234" i="134"/>
  <c r="X234" i="134"/>
  <c r="Y234" i="134"/>
  <c r="Z234" i="134"/>
  <c r="AA234" i="134"/>
  <c r="W235" i="134"/>
  <c r="X235" i="134"/>
  <c r="Y235" i="134"/>
  <c r="Z235" i="134"/>
  <c r="AA235" i="134"/>
  <c r="W236" i="134"/>
  <c r="X236" i="134"/>
  <c r="Y236" i="134"/>
  <c r="Z236" i="134"/>
  <c r="AA236" i="134"/>
  <c r="W237" i="134"/>
  <c r="X237" i="134"/>
  <c r="Y237" i="134"/>
  <c r="Z237" i="134"/>
  <c r="AA237" i="134"/>
  <c r="W238" i="134"/>
  <c r="X238" i="134"/>
  <c r="Y238" i="134"/>
  <c r="Z238" i="134"/>
  <c r="AA238" i="134"/>
  <c r="W239" i="134"/>
  <c r="X239" i="134"/>
  <c r="Y239" i="134"/>
  <c r="Z239" i="134"/>
  <c r="AA239" i="134"/>
  <c r="W240" i="134"/>
  <c r="X240" i="134"/>
  <c r="Y240" i="134"/>
  <c r="Z240" i="134"/>
  <c r="AA240" i="134"/>
  <c r="W42" i="134"/>
  <c r="V241" i="134"/>
  <c r="H240" i="134"/>
  <c r="I240" i="134" s="1"/>
  <c r="I43" i="134"/>
  <c r="J43" i="134"/>
  <c r="K43" i="134"/>
  <c r="L43" i="134"/>
  <c r="M43" i="134"/>
  <c r="I44" i="134"/>
  <c r="J44" i="134"/>
  <c r="K44" i="134"/>
  <c r="L44" i="134"/>
  <c r="M44" i="134"/>
  <c r="I45" i="134"/>
  <c r="J45" i="134"/>
  <c r="K45" i="134"/>
  <c r="L45" i="134"/>
  <c r="M45" i="134"/>
  <c r="I46" i="134"/>
  <c r="J46" i="134"/>
  <c r="K46" i="134"/>
  <c r="L46" i="134"/>
  <c r="M46" i="134"/>
  <c r="I47" i="134"/>
  <c r="J47" i="134"/>
  <c r="K47" i="134"/>
  <c r="L47" i="134"/>
  <c r="M47" i="134"/>
  <c r="I48" i="134"/>
  <c r="J48" i="134"/>
  <c r="K48" i="134"/>
  <c r="L48" i="134"/>
  <c r="M48" i="134"/>
  <c r="I49" i="134"/>
  <c r="J49" i="134"/>
  <c r="K49" i="134"/>
  <c r="L49" i="134"/>
  <c r="M49" i="134"/>
  <c r="I50" i="134"/>
  <c r="J50" i="134"/>
  <c r="K50" i="134"/>
  <c r="L50" i="134"/>
  <c r="M50" i="134"/>
  <c r="I51" i="134"/>
  <c r="J51" i="134"/>
  <c r="K51" i="134"/>
  <c r="L51" i="134"/>
  <c r="M51" i="134"/>
  <c r="I52" i="134"/>
  <c r="J52" i="134"/>
  <c r="K52" i="134"/>
  <c r="L52" i="134"/>
  <c r="M52" i="134"/>
  <c r="I53" i="134"/>
  <c r="J53" i="134"/>
  <c r="K53" i="134"/>
  <c r="L53" i="134"/>
  <c r="M53" i="134"/>
  <c r="I54" i="134"/>
  <c r="J54" i="134"/>
  <c r="K54" i="134"/>
  <c r="L54" i="134"/>
  <c r="M54" i="134"/>
  <c r="I55" i="134"/>
  <c r="J55" i="134"/>
  <c r="K55" i="134"/>
  <c r="L55" i="134"/>
  <c r="M55" i="134"/>
  <c r="I56" i="134"/>
  <c r="J56" i="134"/>
  <c r="K56" i="134"/>
  <c r="L56" i="134"/>
  <c r="M56" i="134"/>
  <c r="I57" i="134"/>
  <c r="J57" i="134"/>
  <c r="K57" i="134"/>
  <c r="L57" i="134"/>
  <c r="M57" i="134"/>
  <c r="I58" i="134"/>
  <c r="J58" i="134"/>
  <c r="K58" i="134"/>
  <c r="L58" i="134"/>
  <c r="M58" i="134"/>
  <c r="I59" i="134"/>
  <c r="J59" i="134"/>
  <c r="K59" i="134"/>
  <c r="L59" i="134"/>
  <c r="M59" i="134"/>
  <c r="I60" i="134"/>
  <c r="J60" i="134"/>
  <c r="K60" i="134"/>
  <c r="L60" i="134"/>
  <c r="M60" i="134"/>
  <c r="I61" i="134"/>
  <c r="J61" i="134"/>
  <c r="K61" i="134"/>
  <c r="L61" i="134"/>
  <c r="M61" i="134"/>
  <c r="I62" i="134"/>
  <c r="J62" i="134"/>
  <c r="K62" i="134"/>
  <c r="L62" i="134"/>
  <c r="M62" i="134"/>
  <c r="I63" i="134"/>
  <c r="J63" i="134"/>
  <c r="K63" i="134"/>
  <c r="L63" i="134"/>
  <c r="M63" i="134"/>
  <c r="I64" i="134"/>
  <c r="J64" i="134"/>
  <c r="K64" i="134"/>
  <c r="L64" i="134"/>
  <c r="M64" i="134"/>
  <c r="I65" i="134"/>
  <c r="J65" i="134"/>
  <c r="K65" i="134"/>
  <c r="L65" i="134"/>
  <c r="M65" i="134"/>
  <c r="I66" i="134"/>
  <c r="J66" i="134"/>
  <c r="K66" i="134"/>
  <c r="L66" i="134"/>
  <c r="M66" i="134"/>
  <c r="I67" i="134"/>
  <c r="J67" i="134"/>
  <c r="K67" i="134"/>
  <c r="L67" i="134"/>
  <c r="M67" i="134"/>
  <c r="I68" i="134"/>
  <c r="J68" i="134"/>
  <c r="K68" i="134"/>
  <c r="L68" i="134"/>
  <c r="M68" i="134"/>
  <c r="I69" i="134"/>
  <c r="J69" i="134"/>
  <c r="K69" i="134"/>
  <c r="L69" i="134"/>
  <c r="M69" i="134"/>
  <c r="I70" i="134"/>
  <c r="J70" i="134"/>
  <c r="K70" i="134"/>
  <c r="L70" i="134"/>
  <c r="M70" i="134"/>
  <c r="I71" i="134"/>
  <c r="J71" i="134"/>
  <c r="K71" i="134"/>
  <c r="L71" i="134"/>
  <c r="M71" i="134"/>
  <c r="I72" i="134"/>
  <c r="J72" i="134"/>
  <c r="K72" i="134"/>
  <c r="L72" i="134"/>
  <c r="M72" i="134"/>
  <c r="I73" i="134"/>
  <c r="J73" i="134"/>
  <c r="K73" i="134"/>
  <c r="L73" i="134"/>
  <c r="M73" i="134"/>
  <c r="I74" i="134"/>
  <c r="J74" i="134"/>
  <c r="K74" i="134"/>
  <c r="L74" i="134"/>
  <c r="M74" i="134"/>
  <c r="I75" i="134"/>
  <c r="J75" i="134"/>
  <c r="K75" i="134"/>
  <c r="L75" i="134"/>
  <c r="M75" i="134"/>
  <c r="I76" i="134"/>
  <c r="J76" i="134"/>
  <c r="K76" i="134"/>
  <c r="L76" i="134"/>
  <c r="M76" i="134"/>
  <c r="I77" i="134"/>
  <c r="J77" i="134"/>
  <c r="K77" i="134"/>
  <c r="L77" i="134"/>
  <c r="M77" i="134"/>
  <c r="I78" i="134"/>
  <c r="J78" i="134"/>
  <c r="K78" i="134"/>
  <c r="L78" i="134"/>
  <c r="M78" i="134"/>
  <c r="I79" i="134"/>
  <c r="J79" i="134"/>
  <c r="K79" i="134"/>
  <c r="L79" i="134"/>
  <c r="M79" i="134"/>
  <c r="I80" i="134"/>
  <c r="J80" i="134"/>
  <c r="K80" i="134"/>
  <c r="L80" i="134"/>
  <c r="M80" i="134"/>
  <c r="I81" i="134"/>
  <c r="J81" i="134"/>
  <c r="K81" i="134"/>
  <c r="L81" i="134"/>
  <c r="M81" i="134"/>
  <c r="I82" i="134"/>
  <c r="J82" i="134"/>
  <c r="K82" i="134"/>
  <c r="L82" i="134"/>
  <c r="M82" i="134"/>
  <c r="I83" i="134"/>
  <c r="J83" i="134"/>
  <c r="K83" i="134"/>
  <c r="L83" i="134"/>
  <c r="M83" i="134"/>
  <c r="I84" i="134"/>
  <c r="J84" i="134"/>
  <c r="K84" i="134"/>
  <c r="L84" i="134"/>
  <c r="M84" i="134"/>
  <c r="I85" i="134"/>
  <c r="J85" i="134"/>
  <c r="K85" i="134"/>
  <c r="L85" i="134"/>
  <c r="M85" i="134"/>
  <c r="I86" i="134"/>
  <c r="J86" i="134"/>
  <c r="K86" i="134"/>
  <c r="L86" i="134"/>
  <c r="M86" i="134"/>
  <c r="I87" i="134"/>
  <c r="J87" i="134"/>
  <c r="K87" i="134"/>
  <c r="L87" i="134"/>
  <c r="M87" i="134"/>
  <c r="I88" i="134"/>
  <c r="J88" i="134"/>
  <c r="K88" i="134"/>
  <c r="L88" i="134"/>
  <c r="M88" i="134"/>
  <c r="I89" i="134"/>
  <c r="J89" i="134"/>
  <c r="K89" i="134"/>
  <c r="L89" i="134"/>
  <c r="M89" i="134"/>
  <c r="I90" i="134"/>
  <c r="J90" i="134"/>
  <c r="K90" i="134"/>
  <c r="L90" i="134"/>
  <c r="M90" i="134"/>
  <c r="I91" i="134"/>
  <c r="J91" i="134"/>
  <c r="K91" i="134"/>
  <c r="L91" i="134"/>
  <c r="M91" i="134"/>
  <c r="I92" i="134"/>
  <c r="J92" i="134"/>
  <c r="K92" i="134"/>
  <c r="L92" i="134"/>
  <c r="M92" i="134"/>
  <c r="I93" i="134"/>
  <c r="J93" i="134"/>
  <c r="K93" i="134"/>
  <c r="L93" i="134"/>
  <c r="M93" i="134"/>
  <c r="I94" i="134"/>
  <c r="J94" i="134"/>
  <c r="K94" i="134"/>
  <c r="L94" i="134"/>
  <c r="M94" i="134"/>
  <c r="I95" i="134"/>
  <c r="J95" i="134"/>
  <c r="K95" i="134"/>
  <c r="L95" i="134"/>
  <c r="M95" i="134"/>
  <c r="I96" i="134"/>
  <c r="J96" i="134"/>
  <c r="K96" i="134"/>
  <c r="L96" i="134"/>
  <c r="M96" i="134"/>
  <c r="I97" i="134"/>
  <c r="J97" i="134"/>
  <c r="K97" i="134"/>
  <c r="L97" i="134"/>
  <c r="M97" i="134"/>
  <c r="I98" i="134"/>
  <c r="J98" i="134"/>
  <c r="K98" i="134"/>
  <c r="L98" i="134"/>
  <c r="M98" i="134"/>
  <c r="I99" i="134"/>
  <c r="J99" i="134"/>
  <c r="K99" i="134"/>
  <c r="L99" i="134"/>
  <c r="M99" i="134"/>
  <c r="I100" i="134"/>
  <c r="J100" i="134"/>
  <c r="K100" i="134"/>
  <c r="L100" i="134"/>
  <c r="M100" i="134"/>
  <c r="I101" i="134"/>
  <c r="J101" i="134"/>
  <c r="K101" i="134"/>
  <c r="L101" i="134"/>
  <c r="M101" i="134"/>
  <c r="I102" i="134"/>
  <c r="J102" i="134"/>
  <c r="K102" i="134"/>
  <c r="L102" i="134"/>
  <c r="M102" i="134"/>
  <c r="I103" i="134"/>
  <c r="J103" i="134"/>
  <c r="K103" i="134"/>
  <c r="L103" i="134"/>
  <c r="M103" i="134"/>
  <c r="I104" i="134"/>
  <c r="J104" i="134"/>
  <c r="K104" i="134"/>
  <c r="L104" i="134"/>
  <c r="M104" i="134"/>
  <c r="I105" i="134"/>
  <c r="J105" i="134"/>
  <c r="K105" i="134"/>
  <c r="L105" i="134"/>
  <c r="M105" i="134"/>
  <c r="I106" i="134"/>
  <c r="J106" i="134"/>
  <c r="K106" i="134"/>
  <c r="L106" i="134"/>
  <c r="M106" i="134"/>
  <c r="I107" i="134"/>
  <c r="J107" i="134"/>
  <c r="K107" i="134"/>
  <c r="L107" i="134"/>
  <c r="M107" i="134"/>
  <c r="I108" i="134"/>
  <c r="J108" i="134"/>
  <c r="K108" i="134"/>
  <c r="L108" i="134"/>
  <c r="M108" i="134"/>
  <c r="I109" i="134"/>
  <c r="J109" i="134"/>
  <c r="K109" i="134"/>
  <c r="L109" i="134"/>
  <c r="M109" i="134"/>
  <c r="I110" i="134"/>
  <c r="J110" i="134"/>
  <c r="K110" i="134"/>
  <c r="L110" i="134"/>
  <c r="M110" i="134"/>
  <c r="I111" i="134"/>
  <c r="J111" i="134"/>
  <c r="K111" i="134"/>
  <c r="L111" i="134"/>
  <c r="M111" i="134"/>
  <c r="I112" i="134"/>
  <c r="J112" i="134"/>
  <c r="K112" i="134"/>
  <c r="L112" i="134"/>
  <c r="M112" i="134"/>
  <c r="I113" i="134"/>
  <c r="J113" i="134"/>
  <c r="K113" i="134"/>
  <c r="L113" i="134"/>
  <c r="M113" i="134"/>
  <c r="I114" i="134"/>
  <c r="J114" i="134"/>
  <c r="K114" i="134"/>
  <c r="L114" i="134"/>
  <c r="M114" i="134"/>
  <c r="I115" i="134"/>
  <c r="J115" i="134"/>
  <c r="K115" i="134"/>
  <c r="L115" i="134"/>
  <c r="M115" i="134"/>
  <c r="I116" i="134"/>
  <c r="J116" i="134"/>
  <c r="K116" i="134"/>
  <c r="L116" i="134"/>
  <c r="M116" i="134"/>
  <c r="I117" i="134"/>
  <c r="J117" i="134"/>
  <c r="K117" i="134"/>
  <c r="L117" i="134"/>
  <c r="M117" i="134"/>
  <c r="I118" i="134"/>
  <c r="J118" i="134"/>
  <c r="K118" i="134"/>
  <c r="L118" i="134"/>
  <c r="M118" i="134"/>
  <c r="I119" i="134"/>
  <c r="J119" i="134"/>
  <c r="K119" i="134"/>
  <c r="L119" i="134"/>
  <c r="M119" i="134"/>
  <c r="I120" i="134"/>
  <c r="J120" i="134"/>
  <c r="K120" i="134"/>
  <c r="L120" i="134"/>
  <c r="M120" i="134"/>
  <c r="I121" i="134"/>
  <c r="J121" i="134"/>
  <c r="K121" i="134"/>
  <c r="L121" i="134"/>
  <c r="M121" i="134"/>
  <c r="I122" i="134"/>
  <c r="J122" i="134"/>
  <c r="K122" i="134"/>
  <c r="L122" i="134"/>
  <c r="M122" i="134"/>
  <c r="I123" i="134"/>
  <c r="J123" i="134"/>
  <c r="K123" i="134"/>
  <c r="L123" i="134"/>
  <c r="M123" i="134"/>
  <c r="I124" i="134"/>
  <c r="J124" i="134"/>
  <c r="K124" i="134"/>
  <c r="L124" i="134"/>
  <c r="M124" i="134"/>
  <c r="I125" i="134"/>
  <c r="J125" i="134"/>
  <c r="K125" i="134"/>
  <c r="L125" i="134"/>
  <c r="M125" i="134"/>
  <c r="I126" i="134"/>
  <c r="J126" i="134"/>
  <c r="K126" i="134"/>
  <c r="L126" i="134"/>
  <c r="M126" i="134"/>
  <c r="I127" i="134"/>
  <c r="J127" i="134"/>
  <c r="K127" i="134"/>
  <c r="L127" i="134"/>
  <c r="M127" i="134"/>
  <c r="I128" i="134"/>
  <c r="J128" i="134"/>
  <c r="K128" i="134"/>
  <c r="L128" i="134"/>
  <c r="M128" i="134"/>
  <c r="I129" i="134"/>
  <c r="J129" i="134"/>
  <c r="K129" i="134"/>
  <c r="L129" i="134"/>
  <c r="M129" i="134"/>
  <c r="I130" i="134"/>
  <c r="J130" i="134"/>
  <c r="K130" i="134"/>
  <c r="L130" i="134"/>
  <c r="M130" i="134"/>
  <c r="I131" i="134"/>
  <c r="J131" i="134"/>
  <c r="K131" i="134"/>
  <c r="L131" i="134"/>
  <c r="M131" i="134"/>
  <c r="I132" i="134"/>
  <c r="J132" i="134"/>
  <c r="K132" i="134"/>
  <c r="L132" i="134"/>
  <c r="M132" i="134"/>
  <c r="I133" i="134"/>
  <c r="J133" i="134"/>
  <c r="K133" i="134"/>
  <c r="L133" i="134"/>
  <c r="M133" i="134"/>
  <c r="I134" i="134"/>
  <c r="J134" i="134"/>
  <c r="K134" i="134"/>
  <c r="L134" i="134"/>
  <c r="M134" i="134"/>
  <c r="I135" i="134"/>
  <c r="J135" i="134"/>
  <c r="K135" i="134"/>
  <c r="L135" i="134"/>
  <c r="M135" i="134"/>
  <c r="I136" i="134"/>
  <c r="J136" i="134"/>
  <c r="K136" i="134"/>
  <c r="L136" i="134"/>
  <c r="M136" i="134"/>
  <c r="I137" i="134"/>
  <c r="J137" i="134"/>
  <c r="K137" i="134"/>
  <c r="L137" i="134"/>
  <c r="M137" i="134"/>
  <c r="I138" i="134"/>
  <c r="J138" i="134"/>
  <c r="K138" i="134"/>
  <c r="L138" i="134"/>
  <c r="M138" i="134"/>
  <c r="I139" i="134"/>
  <c r="J139" i="134"/>
  <c r="K139" i="134"/>
  <c r="L139" i="134"/>
  <c r="M139" i="134"/>
  <c r="I140" i="134"/>
  <c r="J140" i="134"/>
  <c r="K140" i="134"/>
  <c r="L140" i="134"/>
  <c r="M140" i="134"/>
  <c r="I141" i="134"/>
  <c r="J141" i="134"/>
  <c r="K141" i="134"/>
  <c r="L141" i="134"/>
  <c r="M141" i="134"/>
  <c r="I142" i="134"/>
  <c r="J142" i="134"/>
  <c r="K142" i="134"/>
  <c r="L142" i="134"/>
  <c r="M142" i="134"/>
  <c r="I143" i="134"/>
  <c r="J143" i="134"/>
  <c r="K143" i="134"/>
  <c r="L143" i="134"/>
  <c r="M143" i="134"/>
  <c r="I144" i="134"/>
  <c r="J144" i="134"/>
  <c r="K144" i="134"/>
  <c r="L144" i="134"/>
  <c r="M144" i="134"/>
  <c r="I145" i="134"/>
  <c r="J145" i="134"/>
  <c r="K145" i="134"/>
  <c r="L145" i="134"/>
  <c r="M145" i="134"/>
  <c r="I146" i="134"/>
  <c r="J146" i="134"/>
  <c r="K146" i="134"/>
  <c r="L146" i="134"/>
  <c r="M146" i="134"/>
  <c r="I147" i="134"/>
  <c r="J147" i="134"/>
  <c r="K147" i="134"/>
  <c r="L147" i="134"/>
  <c r="M147" i="134"/>
  <c r="I148" i="134"/>
  <c r="J148" i="134"/>
  <c r="K148" i="134"/>
  <c r="L148" i="134"/>
  <c r="M148" i="134"/>
  <c r="I149" i="134"/>
  <c r="J149" i="134"/>
  <c r="K149" i="134"/>
  <c r="L149" i="134"/>
  <c r="M149" i="134"/>
  <c r="I150" i="134"/>
  <c r="J150" i="134"/>
  <c r="K150" i="134"/>
  <c r="L150" i="134"/>
  <c r="M150" i="134"/>
  <c r="I151" i="134"/>
  <c r="J151" i="134"/>
  <c r="K151" i="134"/>
  <c r="L151" i="134"/>
  <c r="M151" i="134"/>
  <c r="I152" i="134"/>
  <c r="J152" i="134"/>
  <c r="K152" i="134"/>
  <c r="L152" i="134"/>
  <c r="M152" i="134"/>
  <c r="I153" i="134"/>
  <c r="J153" i="134"/>
  <c r="K153" i="134"/>
  <c r="L153" i="134"/>
  <c r="M153" i="134"/>
  <c r="I154" i="134"/>
  <c r="J154" i="134"/>
  <c r="K154" i="134"/>
  <c r="L154" i="134"/>
  <c r="M154" i="134"/>
  <c r="I155" i="134"/>
  <c r="J155" i="134"/>
  <c r="K155" i="134"/>
  <c r="L155" i="134"/>
  <c r="M155" i="134"/>
  <c r="I156" i="134"/>
  <c r="J156" i="134"/>
  <c r="K156" i="134"/>
  <c r="L156" i="134"/>
  <c r="M156" i="134"/>
  <c r="I157" i="134"/>
  <c r="J157" i="134"/>
  <c r="K157" i="134"/>
  <c r="L157" i="134"/>
  <c r="M157" i="134"/>
  <c r="I158" i="134"/>
  <c r="J158" i="134"/>
  <c r="K158" i="134"/>
  <c r="L158" i="134"/>
  <c r="M158" i="134"/>
  <c r="I159" i="134"/>
  <c r="J159" i="134"/>
  <c r="K159" i="134"/>
  <c r="L159" i="134"/>
  <c r="M159" i="134"/>
  <c r="I160" i="134"/>
  <c r="J160" i="134"/>
  <c r="K160" i="134"/>
  <c r="L160" i="134"/>
  <c r="M160" i="134"/>
  <c r="I161" i="134"/>
  <c r="J161" i="134"/>
  <c r="K161" i="134"/>
  <c r="L161" i="134"/>
  <c r="M161" i="134"/>
  <c r="I162" i="134"/>
  <c r="J162" i="134"/>
  <c r="K162" i="134"/>
  <c r="L162" i="134"/>
  <c r="M162" i="134"/>
  <c r="I163" i="134"/>
  <c r="J163" i="134"/>
  <c r="K163" i="134"/>
  <c r="L163" i="134"/>
  <c r="M163" i="134"/>
  <c r="I164" i="134"/>
  <c r="J164" i="134"/>
  <c r="K164" i="134"/>
  <c r="L164" i="134"/>
  <c r="M164" i="134"/>
  <c r="I165" i="134"/>
  <c r="J165" i="134"/>
  <c r="K165" i="134"/>
  <c r="L165" i="134"/>
  <c r="M165" i="134"/>
  <c r="I166" i="134"/>
  <c r="J166" i="134"/>
  <c r="K166" i="134"/>
  <c r="L166" i="134"/>
  <c r="M166" i="134"/>
  <c r="I167" i="134"/>
  <c r="J167" i="134"/>
  <c r="K167" i="134"/>
  <c r="L167" i="134"/>
  <c r="M167" i="134"/>
  <c r="I168" i="134"/>
  <c r="J168" i="134"/>
  <c r="K168" i="134"/>
  <c r="L168" i="134"/>
  <c r="M168" i="134"/>
  <c r="I169" i="134"/>
  <c r="J169" i="134"/>
  <c r="K169" i="134"/>
  <c r="L169" i="134"/>
  <c r="M169" i="134"/>
  <c r="I170" i="134"/>
  <c r="J170" i="134"/>
  <c r="K170" i="134"/>
  <c r="L170" i="134"/>
  <c r="M170" i="134"/>
  <c r="I171" i="134"/>
  <c r="J171" i="134"/>
  <c r="K171" i="134"/>
  <c r="L171" i="134"/>
  <c r="M171" i="134"/>
  <c r="I172" i="134"/>
  <c r="J172" i="134"/>
  <c r="K172" i="134"/>
  <c r="L172" i="134"/>
  <c r="M172" i="134"/>
  <c r="I173" i="134"/>
  <c r="J173" i="134"/>
  <c r="K173" i="134"/>
  <c r="L173" i="134"/>
  <c r="M173" i="134"/>
  <c r="I174" i="134"/>
  <c r="J174" i="134"/>
  <c r="K174" i="134"/>
  <c r="L174" i="134"/>
  <c r="M174" i="134"/>
  <c r="I175" i="134"/>
  <c r="J175" i="134"/>
  <c r="K175" i="134"/>
  <c r="L175" i="134"/>
  <c r="M175" i="134"/>
  <c r="I176" i="134"/>
  <c r="J176" i="134"/>
  <c r="K176" i="134"/>
  <c r="L176" i="134"/>
  <c r="M176" i="134"/>
  <c r="I177" i="134"/>
  <c r="J177" i="134"/>
  <c r="K177" i="134"/>
  <c r="L177" i="134"/>
  <c r="M177" i="134"/>
  <c r="I178" i="134"/>
  <c r="J178" i="134"/>
  <c r="K178" i="134"/>
  <c r="L178" i="134"/>
  <c r="M178" i="134"/>
  <c r="I179" i="134"/>
  <c r="J179" i="134"/>
  <c r="K179" i="134"/>
  <c r="L179" i="134"/>
  <c r="M179" i="134"/>
  <c r="I180" i="134"/>
  <c r="J180" i="134"/>
  <c r="K180" i="134"/>
  <c r="L180" i="134"/>
  <c r="M180" i="134"/>
  <c r="I181" i="134"/>
  <c r="J181" i="134"/>
  <c r="K181" i="134"/>
  <c r="L181" i="134"/>
  <c r="M181" i="134"/>
  <c r="I182" i="134"/>
  <c r="J182" i="134"/>
  <c r="K182" i="134"/>
  <c r="L182" i="134"/>
  <c r="M182" i="134"/>
  <c r="I183" i="134"/>
  <c r="J183" i="134"/>
  <c r="K183" i="134"/>
  <c r="L183" i="134"/>
  <c r="M183" i="134"/>
  <c r="I184" i="134"/>
  <c r="J184" i="134"/>
  <c r="K184" i="134"/>
  <c r="L184" i="134"/>
  <c r="M184" i="134"/>
  <c r="I185" i="134"/>
  <c r="J185" i="134"/>
  <c r="K185" i="134"/>
  <c r="L185" i="134"/>
  <c r="M185" i="134"/>
  <c r="I186" i="134"/>
  <c r="J186" i="134"/>
  <c r="K186" i="134"/>
  <c r="L186" i="134"/>
  <c r="M186" i="134"/>
  <c r="I187" i="134"/>
  <c r="J187" i="134"/>
  <c r="K187" i="134"/>
  <c r="L187" i="134"/>
  <c r="M187" i="134"/>
  <c r="I188" i="134"/>
  <c r="J188" i="134"/>
  <c r="K188" i="134"/>
  <c r="L188" i="134"/>
  <c r="M188" i="134"/>
  <c r="I189" i="134"/>
  <c r="J189" i="134"/>
  <c r="K189" i="134"/>
  <c r="L189" i="134"/>
  <c r="M189" i="134"/>
  <c r="I190" i="134"/>
  <c r="J190" i="134"/>
  <c r="K190" i="134"/>
  <c r="L190" i="134"/>
  <c r="M190" i="134"/>
  <c r="I191" i="134"/>
  <c r="J191" i="134"/>
  <c r="K191" i="134"/>
  <c r="L191" i="134"/>
  <c r="M191" i="134"/>
  <c r="I192" i="134"/>
  <c r="J192" i="134"/>
  <c r="K192" i="134"/>
  <c r="L192" i="134"/>
  <c r="M192" i="134"/>
  <c r="I193" i="134"/>
  <c r="J193" i="134"/>
  <c r="K193" i="134"/>
  <c r="L193" i="134"/>
  <c r="M193" i="134"/>
  <c r="I194" i="134"/>
  <c r="J194" i="134"/>
  <c r="K194" i="134"/>
  <c r="L194" i="134"/>
  <c r="M194" i="134"/>
  <c r="I195" i="134"/>
  <c r="J195" i="134"/>
  <c r="K195" i="134"/>
  <c r="L195" i="134"/>
  <c r="M195" i="134"/>
  <c r="I196" i="134"/>
  <c r="J196" i="134"/>
  <c r="K196" i="134"/>
  <c r="L196" i="134"/>
  <c r="M196" i="134"/>
  <c r="I197" i="134"/>
  <c r="J197" i="134"/>
  <c r="K197" i="134"/>
  <c r="L197" i="134"/>
  <c r="M197" i="134"/>
  <c r="I198" i="134"/>
  <c r="J198" i="134"/>
  <c r="K198" i="134"/>
  <c r="L198" i="134"/>
  <c r="M198" i="134"/>
  <c r="I199" i="134"/>
  <c r="J199" i="134"/>
  <c r="K199" i="134"/>
  <c r="L199" i="134"/>
  <c r="M199" i="134"/>
  <c r="I200" i="134"/>
  <c r="J200" i="134"/>
  <c r="K200" i="134"/>
  <c r="L200" i="134"/>
  <c r="M200" i="134"/>
  <c r="I201" i="134"/>
  <c r="J201" i="134"/>
  <c r="K201" i="134"/>
  <c r="L201" i="134"/>
  <c r="M201" i="134"/>
  <c r="I202" i="134"/>
  <c r="J202" i="134"/>
  <c r="K202" i="134"/>
  <c r="L202" i="134"/>
  <c r="M202" i="134"/>
  <c r="I203" i="134"/>
  <c r="J203" i="134"/>
  <c r="K203" i="134"/>
  <c r="L203" i="134"/>
  <c r="M203" i="134"/>
  <c r="I204" i="134"/>
  <c r="J204" i="134"/>
  <c r="K204" i="134"/>
  <c r="L204" i="134"/>
  <c r="M204" i="134"/>
  <c r="I205" i="134"/>
  <c r="J205" i="134"/>
  <c r="K205" i="134"/>
  <c r="L205" i="134"/>
  <c r="M205" i="134"/>
  <c r="I206" i="134"/>
  <c r="J206" i="134"/>
  <c r="K206" i="134"/>
  <c r="L206" i="134"/>
  <c r="M206" i="134"/>
  <c r="I207" i="134"/>
  <c r="J207" i="134"/>
  <c r="K207" i="134"/>
  <c r="L207" i="134"/>
  <c r="M207" i="134"/>
  <c r="I208" i="134"/>
  <c r="J208" i="134"/>
  <c r="K208" i="134"/>
  <c r="L208" i="134"/>
  <c r="M208" i="134"/>
  <c r="I209" i="134"/>
  <c r="J209" i="134"/>
  <c r="K209" i="134"/>
  <c r="L209" i="134"/>
  <c r="M209" i="134"/>
  <c r="I210" i="134"/>
  <c r="J210" i="134"/>
  <c r="K210" i="134"/>
  <c r="L210" i="134"/>
  <c r="M210" i="134"/>
  <c r="I211" i="134"/>
  <c r="J211" i="134"/>
  <c r="K211" i="134"/>
  <c r="L211" i="134"/>
  <c r="M211" i="134"/>
  <c r="I212" i="134"/>
  <c r="J212" i="134"/>
  <c r="K212" i="134"/>
  <c r="L212" i="134"/>
  <c r="M212" i="134"/>
  <c r="I213" i="134"/>
  <c r="J213" i="134"/>
  <c r="K213" i="134"/>
  <c r="L213" i="134"/>
  <c r="M213" i="134"/>
  <c r="I214" i="134"/>
  <c r="J214" i="134"/>
  <c r="K214" i="134"/>
  <c r="L214" i="134"/>
  <c r="M214" i="134"/>
  <c r="I215" i="134"/>
  <c r="J215" i="134"/>
  <c r="K215" i="134"/>
  <c r="L215" i="134"/>
  <c r="M215" i="134"/>
  <c r="I216" i="134"/>
  <c r="J216" i="134"/>
  <c r="K216" i="134"/>
  <c r="L216" i="134"/>
  <c r="M216" i="134"/>
  <c r="I217" i="134"/>
  <c r="J217" i="134"/>
  <c r="K217" i="134"/>
  <c r="L217" i="134"/>
  <c r="M217" i="134"/>
  <c r="I218" i="134"/>
  <c r="J218" i="134"/>
  <c r="K218" i="134"/>
  <c r="L218" i="134"/>
  <c r="M218" i="134"/>
  <c r="I219" i="134"/>
  <c r="J219" i="134"/>
  <c r="K219" i="134"/>
  <c r="L219" i="134"/>
  <c r="M219" i="134"/>
  <c r="I220" i="134"/>
  <c r="J220" i="134"/>
  <c r="K220" i="134"/>
  <c r="L220" i="134"/>
  <c r="M220" i="134"/>
  <c r="I221" i="134"/>
  <c r="J221" i="134"/>
  <c r="K221" i="134"/>
  <c r="L221" i="134"/>
  <c r="M221" i="134"/>
  <c r="I222" i="134"/>
  <c r="J222" i="134"/>
  <c r="K222" i="134"/>
  <c r="L222" i="134"/>
  <c r="M222" i="134"/>
  <c r="I223" i="134"/>
  <c r="J223" i="134"/>
  <c r="K223" i="134"/>
  <c r="L223" i="134"/>
  <c r="M223" i="134"/>
  <c r="I224" i="134"/>
  <c r="J224" i="134"/>
  <c r="K224" i="134"/>
  <c r="L224" i="134"/>
  <c r="M224" i="134"/>
  <c r="I225" i="134"/>
  <c r="J225" i="134"/>
  <c r="K225" i="134"/>
  <c r="L225" i="134"/>
  <c r="M225" i="134"/>
  <c r="I226" i="134"/>
  <c r="J226" i="134"/>
  <c r="K226" i="134"/>
  <c r="L226" i="134"/>
  <c r="M226" i="134"/>
  <c r="I227" i="134"/>
  <c r="J227" i="134"/>
  <c r="K227" i="134"/>
  <c r="L227" i="134"/>
  <c r="M227" i="134"/>
  <c r="I228" i="134"/>
  <c r="J228" i="134"/>
  <c r="K228" i="134"/>
  <c r="L228" i="134"/>
  <c r="M228" i="134"/>
  <c r="I229" i="134"/>
  <c r="J229" i="134"/>
  <c r="K229" i="134"/>
  <c r="L229" i="134"/>
  <c r="M229" i="134"/>
  <c r="I230" i="134"/>
  <c r="J230" i="134"/>
  <c r="K230" i="134"/>
  <c r="L230" i="134"/>
  <c r="M230" i="134"/>
  <c r="I231" i="134"/>
  <c r="J231" i="134"/>
  <c r="K231" i="134"/>
  <c r="L231" i="134"/>
  <c r="M231" i="134"/>
  <c r="I232" i="134"/>
  <c r="J232" i="134"/>
  <c r="K232" i="134"/>
  <c r="L232" i="134"/>
  <c r="M232" i="134"/>
  <c r="I233" i="134"/>
  <c r="J233" i="134"/>
  <c r="K233" i="134"/>
  <c r="L233" i="134"/>
  <c r="M233" i="134"/>
  <c r="I234" i="134"/>
  <c r="J234" i="134"/>
  <c r="K234" i="134"/>
  <c r="L234" i="134"/>
  <c r="M234" i="134"/>
  <c r="I235" i="134"/>
  <c r="J235" i="134"/>
  <c r="K235" i="134"/>
  <c r="L235" i="134"/>
  <c r="M235" i="134"/>
  <c r="I236" i="134"/>
  <c r="J236" i="134"/>
  <c r="K236" i="134"/>
  <c r="L236" i="134"/>
  <c r="M236" i="134"/>
  <c r="I237" i="134"/>
  <c r="J237" i="134"/>
  <c r="K237" i="134"/>
  <c r="L237" i="134"/>
  <c r="M237" i="134"/>
  <c r="I238" i="134"/>
  <c r="J238" i="134"/>
  <c r="K238" i="134"/>
  <c r="L238" i="134"/>
  <c r="M238" i="134"/>
  <c r="I239" i="134"/>
  <c r="J239" i="134"/>
  <c r="K239" i="134"/>
  <c r="L239" i="134"/>
  <c r="M239" i="134"/>
  <c r="I41" i="134"/>
  <c r="AA42" i="134"/>
  <c r="Z42" i="134"/>
  <c r="Y42" i="134"/>
  <c r="X42" i="134"/>
  <c r="AA41" i="134"/>
  <c r="Z41" i="134"/>
  <c r="Y41" i="134"/>
  <c r="X41" i="134"/>
  <c r="W41" i="134"/>
  <c r="M42" i="134"/>
  <c r="L42" i="134"/>
  <c r="K42" i="134"/>
  <c r="J42" i="134"/>
  <c r="I42" i="134"/>
  <c r="M41" i="134"/>
  <c r="L41" i="134"/>
  <c r="K41" i="134"/>
  <c r="J41" i="134"/>
  <c r="I8" i="134"/>
  <c r="J8" i="134"/>
  <c r="K8" i="134"/>
  <c r="L8" i="134"/>
  <c r="M8" i="134"/>
  <c r="I9" i="134"/>
  <c r="J9" i="134"/>
  <c r="K9" i="134"/>
  <c r="L9" i="134"/>
  <c r="M9" i="134"/>
  <c r="I10" i="134"/>
  <c r="J10" i="134"/>
  <c r="K10" i="134"/>
  <c r="L10" i="134"/>
  <c r="M10" i="134"/>
  <c r="I11" i="134"/>
  <c r="J11" i="134"/>
  <c r="K11" i="134"/>
  <c r="L11" i="134"/>
  <c r="M11" i="134"/>
  <c r="I12" i="134"/>
  <c r="J12" i="134"/>
  <c r="K12" i="134"/>
  <c r="L12" i="134"/>
  <c r="M12" i="134"/>
  <c r="I13" i="134"/>
  <c r="J13" i="134"/>
  <c r="K13" i="134"/>
  <c r="L13" i="134"/>
  <c r="M13" i="134"/>
  <c r="I14" i="134"/>
  <c r="J14" i="134"/>
  <c r="K14" i="134"/>
  <c r="L14" i="134"/>
  <c r="M14" i="134"/>
  <c r="I15" i="134"/>
  <c r="J15" i="134"/>
  <c r="K15" i="134"/>
  <c r="L15" i="134"/>
  <c r="M15" i="134"/>
  <c r="I16" i="134"/>
  <c r="J16" i="134"/>
  <c r="K16" i="134"/>
  <c r="L16" i="134"/>
  <c r="M16" i="134"/>
  <c r="I17" i="134"/>
  <c r="J17" i="134"/>
  <c r="K17" i="134"/>
  <c r="L17" i="134"/>
  <c r="M17" i="134"/>
  <c r="I18" i="134"/>
  <c r="J18" i="134"/>
  <c r="K18" i="134"/>
  <c r="L18" i="134"/>
  <c r="M18" i="134"/>
  <c r="I19" i="134"/>
  <c r="J19" i="134"/>
  <c r="K19" i="134"/>
  <c r="L19" i="134"/>
  <c r="M19" i="134"/>
  <c r="I20" i="134"/>
  <c r="J20" i="134"/>
  <c r="K20" i="134"/>
  <c r="L20" i="134"/>
  <c r="M20" i="134"/>
  <c r="I21" i="134"/>
  <c r="J21" i="134"/>
  <c r="K21" i="134"/>
  <c r="L21" i="134"/>
  <c r="M21" i="134"/>
  <c r="I22" i="134"/>
  <c r="J22" i="134"/>
  <c r="K22" i="134"/>
  <c r="L22" i="134"/>
  <c r="M22" i="134"/>
  <c r="I23" i="134"/>
  <c r="J23" i="134"/>
  <c r="K23" i="134"/>
  <c r="L23" i="134"/>
  <c r="M23" i="134"/>
  <c r="I24" i="134"/>
  <c r="J24" i="134"/>
  <c r="K24" i="134"/>
  <c r="L24" i="134"/>
  <c r="M24" i="134"/>
  <c r="I25" i="134"/>
  <c r="J25" i="134"/>
  <c r="K25" i="134"/>
  <c r="L25" i="134"/>
  <c r="M25" i="134"/>
  <c r="I26" i="134"/>
  <c r="J26" i="134"/>
  <c r="K26" i="134"/>
  <c r="L26" i="134"/>
  <c r="M26" i="134"/>
  <c r="I27" i="134"/>
  <c r="J27" i="134"/>
  <c r="K27" i="134"/>
  <c r="L27" i="134"/>
  <c r="M27" i="134"/>
  <c r="I28" i="134"/>
  <c r="J28" i="134"/>
  <c r="K28" i="134"/>
  <c r="L28" i="134"/>
  <c r="M28" i="134"/>
  <c r="I29" i="134"/>
  <c r="J29" i="134"/>
  <c r="K29" i="134"/>
  <c r="L29" i="134"/>
  <c r="M29" i="134"/>
  <c r="I30" i="134"/>
  <c r="J30" i="134"/>
  <c r="K30" i="134"/>
  <c r="L30" i="134"/>
  <c r="M30" i="134"/>
  <c r="I31" i="134"/>
  <c r="J31" i="134"/>
  <c r="K31" i="134"/>
  <c r="L31" i="134"/>
  <c r="M31" i="134"/>
  <c r="I32" i="134"/>
  <c r="J32" i="134"/>
  <c r="K32" i="134"/>
  <c r="L32" i="134"/>
  <c r="M32" i="134"/>
  <c r="I33" i="134"/>
  <c r="J33" i="134"/>
  <c r="K33" i="134"/>
  <c r="L33" i="134"/>
  <c r="M33" i="134"/>
  <c r="I34" i="134"/>
  <c r="J34" i="134"/>
  <c r="K34" i="134"/>
  <c r="L34" i="134"/>
  <c r="M34" i="134"/>
  <c r="H35" i="134"/>
  <c r="L35" i="134" s="1"/>
  <c r="V35" i="134"/>
  <c r="W8" i="134"/>
  <c r="X8" i="134"/>
  <c r="Y8" i="134"/>
  <c r="Z8" i="134"/>
  <c r="AA8" i="134"/>
  <c r="W9" i="134"/>
  <c r="X9" i="134"/>
  <c r="Y9" i="134"/>
  <c r="Z9" i="134"/>
  <c r="AA9" i="134"/>
  <c r="W10" i="134"/>
  <c r="X10" i="134"/>
  <c r="Y10" i="134"/>
  <c r="Z10" i="134"/>
  <c r="AA10" i="134"/>
  <c r="W11" i="134"/>
  <c r="X11" i="134"/>
  <c r="Y11" i="134"/>
  <c r="Z11" i="134"/>
  <c r="AA11" i="134"/>
  <c r="W12" i="134"/>
  <c r="X12" i="134"/>
  <c r="Y12" i="134"/>
  <c r="Z12" i="134"/>
  <c r="AA12" i="134"/>
  <c r="W13" i="134"/>
  <c r="X13" i="134"/>
  <c r="Y13" i="134"/>
  <c r="Z13" i="134"/>
  <c r="AA13" i="134"/>
  <c r="W14" i="134"/>
  <c r="X14" i="134"/>
  <c r="Y14" i="134"/>
  <c r="Z14" i="134"/>
  <c r="AA14" i="134"/>
  <c r="W15" i="134"/>
  <c r="X15" i="134"/>
  <c r="Y15" i="134"/>
  <c r="Z15" i="134"/>
  <c r="AA15" i="134"/>
  <c r="W16" i="134"/>
  <c r="X16" i="134"/>
  <c r="Y16" i="134"/>
  <c r="Z16" i="134"/>
  <c r="AA16" i="134"/>
  <c r="W17" i="134"/>
  <c r="X17" i="134"/>
  <c r="Y17" i="134"/>
  <c r="Z17" i="134"/>
  <c r="AA17" i="134"/>
  <c r="W18" i="134"/>
  <c r="X18" i="134"/>
  <c r="Y18" i="134"/>
  <c r="Z18" i="134"/>
  <c r="AA18" i="134"/>
  <c r="W19" i="134"/>
  <c r="X19" i="134"/>
  <c r="Y19" i="134"/>
  <c r="Z19" i="134"/>
  <c r="AA19" i="134"/>
  <c r="W20" i="134"/>
  <c r="X20" i="134"/>
  <c r="Y20" i="134"/>
  <c r="Z20" i="134"/>
  <c r="AA20" i="134"/>
  <c r="W21" i="134"/>
  <c r="X21" i="134"/>
  <c r="Y21" i="134"/>
  <c r="Z21" i="134"/>
  <c r="AA21" i="134"/>
  <c r="W22" i="134"/>
  <c r="X22" i="134"/>
  <c r="Y22" i="134"/>
  <c r="Z22" i="134"/>
  <c r="AA22" i="134"/>
  <c r="W23" i="134"/>
  <c r="X23" i="134"/>
  <c r="Y23" i="134"/>
  <c r="Z23" i="134"/>
  <c r="AA23" i="134"/>
  <c r="W24" i="134"/>
  <c r="X24" i="134"/>
  <c r="Y24" i="134"/>
  <c r="Z24" i="134"/>
  <c r="AA24" i="134"/>
  <c r="W25" i="134"/>
  <c r="X25" i="134"/>
  <c r="Y25" i="134"/>
  <c r="Z25" i="134"/>
  <c r="AA25" i="134"/>
  <c r="W26" i="134"/>
  <c r="X26" i="134"/>
  <c r="Y26" i="134"/>
  <c r="Z26" i="134"/>
  <c r="AA26" i="134"/>
  <c r="W27" i="134"/>
  <c r="X27" i="134"/>
  <c r="Y27" i="134"/>
  <c r="Z27" i="134"/>
  <c r="AA27" i="134"/>
  <c r="W28" i="134"/>
  <c r="X28" i="134"/>
  <c r="Y28" i="134"/>
  <c r="Z28" i="134"/>
  <c r="AA28" i="134"/>
  <c r="W29" i="134"/>
  <c r="X29" i="134"/>
  <c r="Y29" i="134"/>
  <c r="Z29" i="134"/>
  <c r="AA29" i="134"/>
  <c r="W30" i="134"/>
  <c r="X30" i="134"/>
  <c r="Y30" i="134"/>
  <c r="Z30" i="134"/>
  <c r="AA30" i="134"/>
  <c r="W31" i="134"/>
  <c r="X31" i="134"/>
  <c r="Y31" i="134"/>
  <c r="Z31" i="134"/>
  <c r="AA31" i="134"/>
  <c r="W32" i="134"/>
  <c r="X32" i="134"/>
  <c r="Y32" i="134"/>
  <c r="Z32" i="134"/>
  <c r="AA32" i="134"/>
  <c r="W33" i="134"/>
  <c r="X33" i="134"/>
  <c r="Y33" i="134"/>
  <c r="Z33" i="134"/>
  <c r="AA33" i="134"/>
  <c r="W34" i="134"/>
  <c r="X34" i="134"/>
  <c r="Y34" i="134"/>
  <c r="Z34" i="134"/>
  <c r="AA34" i="134"/>
  <c r="M7" i="134"/>
  <c r="L7" i="134"/>
  <c r="K7" i="134"/>
  <c r="J7" i="134"/>
  <c r="I7" i="134"/>
  <c r="M6" i="134"/>
  <c r="L6" i="134"/>
  <c r="K6" i="134"/>
  <c r="J6" i="134"/>
  <c r="I6" i="134"/>
  <c r="AA7" i="134"/>
  <c r="Z7" i="134"/>
  <c r="Y7" i="134"/>
  <c r="X7" i="134"/>
  <c r="W7" i="134"/>
  <c r="AA6" i="134"/>
  <c r="Z6" i="134"/>
  <c r="Y6" i="134"/>
  <c r="X6" i="134"/>
  <c r="W6" i="134"/>
  <c r="V126" i="135"/>
  <c r="W8" i="135"/>
  <c r="X8" i="135"/>
  <c r="Y8" i="135"/>
  <c r="Z8" i="135"/>
  <c r="AA8" i="135"/>
  <c r="W9" i="135"/>
  <c r="X9" i="135"/>
  <c r="Y9" i="135"/>
  <c r="Z9" i="135"/>
  <c r="AA9" i="135"/>
  <c r="W10" i="135"/>
  <c r="X10" i="135"/>
  <c r="Y10" i="135"/>
  <c r="Z10" i="135"/>
  <c r="AA10" i="135"/>
  <c r="W11" i="135"/>
  <c r="X11" i="135"/>
  <c r="Y11" i="135"/>
  <c r="Z11" i="135"/>
  <c r="AA11" i="135"/>
  <c r="W12" i="135"/>
  <c r="X12" i="135"/>
  <c r="Y12" i="135"/>
  <c r="Z12" i="135"/>
  <c r="AA12" i="135"/>
  <c r="W13" i="135"/>
  <c r="X13" i="135"/>
  <c r="Y13" i="135"/>
  <c r="Z13" i="135"/>
  <c r="AA13" i="135"/>
  <c r="W14" i="135"/>
  <c r="X14" i="135"/>
  <c r="Y14" i="135"/>
  <c r="Z14" i="135"/>
  <c r="AA14" i="135"/>
  <c r="W15" i="135"/>
  <c r="X15" i="135"/>
  <c r="Y15" i="135"/>
  <c r="Z15" i="135"/>
  <c r="AA15" i="135"/>
  <c r="W16" i="135"/>
  <c r="X16" i="135"/>
  <c r="Y16" i="135"/>
  <c r="Z16" i="135"/>
  <c r="AA16" i="135"/>
  <c r="W17" i="135"/>
  <c r="X17" i="135"/>
  <c r="Y17" i="135"/>
  <c r="Z17" i="135"/>
  <c r="AA17" i="135"/>
  <c r="W18" i="135"/>
  <c r="X18" i="135"/>
  <c r="Y18" i="135"/>
  <c r="Z18" i="135"/>
  <c r="AA18" i="135"/>
  <c r="W19" i="135"/>
  <c r="X19" i="135"/>
  <c r="Y19" i="135"/>
  <c r="Z19" i="135"/>
  <c r="AA19" i="135"/>
  <c r="W20" i="135"/>
  <c r="X20" i="135"/>
  <c r="Y20" i="135"/>
  <c r="Z20" i="135"/>
  <c r="AA20" i="135"/>
  <c r="W21" i="135"/>
  <c r="X21" i="135"/>
  <c r="Y21" i="135"/>
  <c r="Z21" i="135"/>
  <c r="AA21" i="135"/>
  <c r="W22" i="135"/>
  <c r="X22" i="135"/>
  <c r="Y22" i="135"/>
  <c r="Z22" i="135"/>
  <c r="AA22" i="135"/>
  <c r="W23" i="135"/>
  <c r="X23" i="135"/>
  <c r="Y23" i="135"/>
  <c r="Z23" i="135"/>
  <c r="AA23" i="135"/>
  <c r="W24" i="135"/>
  <c r="X24" i="135"/>
  <c r="Y24" i="135"/>
  <c r="Z24" i="135"/>
  <c r="AA24" i="135"/>
  <c r="W25" i="135"/>
  <c r="X25" i="135"/>
  <c r="Y25" i="135"/>
  <c r="Z25" i="135"/>
  <c r="AA25" i="135"/>
  <c r="W26" i="135"/>
  <c r="X26" i="135"/>
  <c r="Y26" i="135"/>
  <c r="Z26" i="135"/>
  <c r="AA26" i="135"/>
  <c r="W27" i="135"/>
  <c r="X27" i="135"/>
  <c r="Y27" i="135"/>
  <c r="Z27" i="135"/>
  <c r="AA27" i="135"/>
  <c r="W28" i="135"/>
  <c r="X28" i="135"/>
  <c r="Y28" i="135"/>
  <c r="Z28" i="135"/>
  <c r="AA28" i="135"/>
  <c r="W29" i="135"/>
  <c r="X29" i="135"/>
  <c r="Y29" i="135"/>
  <c r="Z29" i="135"/>
  <c r="AA29" i="135"/>
  <c r="W30" i="135"/>
  <c r="X30" i="135"/>
  <c r="Y30" i="135"/>
  <c r="Z30" i="135"/>
  <c r="AA30" i="135"/>
  <c r="W31" i="135"/>
  <c r="X31" i="135"/>
  <c r="Y31" i="135"/>
  <c r="Z31" i="135"/>
  <c r="AA31" i="135"/>
  <c r="W32" i="135"/>
  <c r="X32" i="135"/>
  <c r="Y32" i="135"/>
  <c r="Z32" i="135"/>
  <c r="AA32" i="135"/>
  <c r="W33" i="135"/>
  <c r="X33" i="135"/>
  <c r="Y33" i="135"/>
  <c r="Z33" i="135"/>
  <c r="AA33" i="135"/>
  <c r="W34" i="135"/>
  <c r="X34" i="135"/>
  <c r="Y34" i="135"/>
  <c r="Z34" i="135"/>
  <c r="AA34" i="135"/>
  <c r="W35" i="135"/>
  <c r="X35" i="135"/>
  <c r="Y35" i="135"/>
  <c r="Z35" i="135"/>
  <c r="AA35" i="135"/>
  <c r="W36" i="135"/>
  <c r="X36" i="135"/>
  <c r="Y36" i="135"/>
  <c r="Z36" i="135"/>
  <c r="AA36" i="135"/>
  <c r="W37" i="135"/>
  <c r="X37" i="135"/>
  <c r="Y37" i="135"/>
  <c r="Z37" i="135"/>
  <c r="AA37" i="135"/>
  <c r="W38" i="135"/>
  <c r="X38" i="135"/>
  <c r="Y38" i="135"/>
  <c r="Z38" i="135"/>
  <c r="AA38" i="135"/>
  <c r="W39" i="135"/>
  <c r="X39" i="135"/>
  <c r="Y39" i="135"/>
  <c r="Z39" i="135"/>
  <c r="AA39" i="135"/>
  <c r="W40" i="135"/>
  <c r="X40" i="135"/>
  <c r="Y40" i="135"/>
  <c r="Z40" i="135"/>
  <c r="AA40" i="135"/>
  <c r="W41" i="135"/>
  <c r="X41" i="135"/>
  <c r="Y41" i="135"/>
  <c r="Z41" i="135"/>
  <c r="AA41" i="135"/>
  <c r="W42" i="135"/>
  <c r="X42" i="135"/>
  <c r="Y42" i="135"/>
  <c r="Z42" i="135"/>
  <c r="AA42" i="135"/>
  <c r="W43" i="135"/>
  <c r="X43" i="135"/>
  <c r="Y43" i="135"/>
  <c r="Z43" i="135"/>
  <c r="AA43" i="135"/>
  <c r="W44" i="135"/>
  <c r="X44" i="135"/>
  <c r="Y44" i="135"/>
  <c r="Z44" i="135"/>
  <c r="AA44" i="135"/>
  <c r="W45" i="135"/>
  <c r="X45" i="135"/>
  <c r="Y45" i="135"/>
  <c r="Z45" i="135"/>
  <c r="AA45" i="135"/>
  <c r="W46" i="135"/>
  <c r="X46" i="135"/>
  <c r="Y46" i="135"/>
  <c r="Z46" i="135"/>
  <c r="AA46" i="135"/>
  <c r="W47" i="135"/>
  <c r="X47" i="135"/>
  <c r="Y47" i="135"/>
  <c r="Z47" i="135"/>
  <c r="AA47" i="135"/>
  <c r="W48" i="135"/>
  <c r="X48" i="135"/>
  <c r="Y48" i="135"/>
  <c r="Z48" i="135"/>
  <c r="AA48" i="135"/>
  <c r="W49" i="135"/>
  <c r="X49" i="135"/>
  <c r="Y49" i="135"/>
  <c r="Z49" i="135"/>
  <c r="AA49" i="135"/>
  <c r="W50" i="135"/>
  <c r="X50" i="135"/>
  <c r="Y50" i="135"/>
  <c r="Z50" i="135"/>
  <c r="AA50" i="135"/>
  <c r="W51" i="135"/>
  <c r="X51" i="135"/>
  <c r="Y51" i="135"/>
  <c r="Z51" i="135"/>
  <c r="AA51" i="135"/>
  <c r="W52" i="135"/>
  <c r="X52" i="135"/>
  <c r="Y52" i="135"/>
  <c r="Z52" i="135"/>
  <c r="AA52" i="135"/>
  <c r="W53" i="135"/>
  <c r="X53" i="135"/>
  <c r="Y53" i="135"/>
  <c r="Z53" i="135"/>
  <c r="AA53" i="135"/>
  <c r="W54" i="135"/>
  <c r="X54" i="135"/>
  <c r="Y54" i="135"/>
  <c r="Z54" i="135"/>
  <c r="AA54" i="135"/>
  <c r="W55" i="135"/>
  <c r="X55" i="135"/>
  <c r="Y55" i="135"/>
  <c r="Z55" i="135"/>
  <c r="AA55" i="135"/>
  <c r="W56" i="135"/>
  <c r="X56" i="135"/>
  <c r="Y56" i="135"/>
  <c r="Z56" i="135"/>
  <c r="AA56" i="135"/>
  <c r="W57" i="135"/>
  <c r="X57" i="135"/>
  <c r="Y57" i="135"/>
  <c r="Z57" i="135"/>
  <c r="AA57" i="135"/>
  <c r="W58" i="135"/>
  <c r="X58" i="135"/>
  <c r="Y58" i="135"/>
  <c r="Z58" i="135"/>
  <c r="AA58" i="135"/>
  <c r="W59" i="135"/>
  <c r="X59" i="135"/>
  <c r="Y59" i="135"/>
  <c r="Z59" i="135"/>
  <c r="AA59" i="135"/>
  <c r="W60" i="135"/>
  <c r="X60" i="135"/>
  <c r="Y60" i="135"/>
  <c r="Z60" i="135"/>
  <c r="AA60" i="135"/>
  <c r="W61" i="135"/>
  <c r="X61" i="135"/>
  <c r="Y61" i="135"/>
  <c r="Z61" i="135"/>
  <c r="AA61" i="135"/>
  <c r="W62" i="135"/>
  <c r="X62" i="135"/>
  <c r="Y62" i="135"/>
  <c r="Z62" i="135"/>
  <c r="AA62" i="135"/>
  <c r="W63" i="135"/>
  <c r="X63" i="135"/>
  <c r="Y63" i="135"/>
  <c r="Z63" i="135"/>
  <c r="AA63" i="135"/>
  <c r="W64" i="135"/>
  <c r="X64" i="135"/>
  <c r="Y64" i="135"/>
  <c r="Z64" i="135"/>
  <c r="AA64" i="135"/>
  <c r="W65" i="135"/>
  <c r="X65" i="135"/>
  <c r="Y65" i="135"/>
  <c r="Z65" i="135"/>
  <c r="AA65" i="135"/>
  <c r="W66" i="135"/>
  <c r="X66" i="135"/>
  <c r="Y66" i="135"/>
  <c r="Z66" i="135"/>
  <c r="AA66" i="135"/>
  <c r="W67" i="135"/>
  <c r="X67" i="135"/>
  <c r="Y67" i="135"/>
  <c r="Z67" i="135"/>
  <c r="AA67" i="135"/>
  <c r="W68" i="135"/>
  <c r="X68" i="135"/>
  <c r="Y68" i="135"/>
  <c r="Z68" i="135"/>
  <c r="AA68" i="135"/>
  <c r="W69" i="135"/>
  <c r="X69" i="135"/>
  <c r="Y69" i="135"/>
  <c r="Z69" i="135"/>
  <c r="AA69" i="135"/>
  <c r="W70" i="135"/>
  <c r="X70" i="135"/>
  <c r="Y70" i="135"/>
  <c r="Z70" i="135"/>
  <c r="AA70" i="135"/>
  <c r="W71" i="135"/>
  <c r="X71" i="135"/>
  <c r="Y71" i="135"/>
  <c r="Z71" i="135"/>
  <c r="AA71" i="135"/>
  <c r="W72" i="135"/>
  <c r="X72" i="135"/>
  <c r="Y72" i="135"/>
  <c r="Z72" i="135"/>
  <c r="AA72" i="135"/>
  <c r="W73" i="135"/>
  <c r="X73" i="135"/>
  <c r="Y73" i="135"/>
  <c r="Z73" i="135"/>
  <c r="AA73" i="135"/>
  <c r="W74" i="135"/>
  <c r="X74" i="135"/>
  <c r="Y74" i="135"/>
  <c r="Z74" i="135"/>
  <c r="AA74" i="135"/>
  <c r="W75" i="135"/>
  <c r="X75" i="135"/>
  <c r="Y75" i="135"/>
  <c r="Z75" i="135"/>
  <c r="AA75" i="135"/>
  <c r="W76" i="135"/>
  <c r="X76" i="135"/>
  <c r="Y76" i="135"/>
  <c r="Z76" i="135"/>
  <c r="AA76" i="135"/>
  <c r="W77" i="135"/>
  <c r="X77" i="135"/>
  <c r="Y77" i="135"/>
  <c r="Z77" i="135"/>
  <c r="AA77" i="135"/>
  <c r="W78" i="135"/>
  <c r="X78" i="135"/>
  <c r="Y78" i="135"/>
  <c r="Z78" i="135"/>
  <c r="AA78" i="135"/>
  <c r="W79" i="135"/>
  <c r="X79" i="135"/>
  <c r="Y79" i="135"/>
  <c r="Z79" i="135"/>
  <c r="AA79" i="135"/>
  <c r="W80" i="135"/>
  <c r="X80" i="135"/>
  <c r="Y80" i="135"/>
  <c r="Z80" i="135"/>
  <c r="AA80" i="135"/>
  <c r="W81" i="135"/>
  <c r="X81" i="135"/>
  <c r="Y81" i="135"/>
  <c r="Z81" i="135"/>
  <c r="AA81" i="135"/>
  <c r="W82" i="135"/>
  <c r="X82" i="135"/>
  <c r="Y82" i="135"/>
  <c r="Z82" i="135"/>
  <c r="AA82" i="135"/>
  <c r="W83" i="135"/>
  <c r="X83" i="135"/>
  <c r="Y83" i="135"/>
  <c r="Z83" i="135"/>
  <c r="AA83" i="135"/>
  <c r="W84" i="135"/>
  <c r="X84" i="135"/>
  <c r="Y84" i="135"/>
  <c r="Z84" i="135"/>
  <c r="AA84" i="135"/>
  <c r="W85" i="135"/>
  <c r="X85" i="135"/>
  <c r="Y85" i="135"/>
  <c r="Z85" i="135"/>
  <c r="AA85" i="135"/>
  <c r="W86" i="135"/>
  <c r="X86" i="135"/>
  <c r="Y86" i="135"/>
  <c r="Z86" i="135"/>
  <c r="AA86" i="135"/>
  <c r="W87" i="135"/>
  <c r="X87" i="135"/>
  <c r="Y87" i="135"/>
  <c r="Z87" i="135"/>
  <c r="AA87" i="135"/>
  <c r="W88" i="135"/>
  <c r="X88" i="135"/>
  <c r="Y88" i="135"/>
  <c r="Z88" i="135"/>
  <c r="AA88" i="135"/>
  <c r="W89" i="135"/>
  <c r="X89" i="135"/>
  <c r="Y89" i="135"/>
  <c r="Z89" i="135"/>
  <c r="AA89" i="135"/>
  <c r="W90" i="135"/>
  <c r="X90" i="135"/>
  <c r="Y90" i="135"/>
  <c r="Z90" i="135"/>
  <c r="AA90" i="135"/>
  <c r="W91" i="135"/>
  <c r="X91" i="135"/>
  <c r="Y91" i="135"/>
  <c r="Z91" i="135"/>
  <c r="AA91" i="135"/>
  <c r="W92" i="135"/>
  <c r="X92" i="135"/>
  <c r="Y92" i="135"/>
  <c r="Z92" i="135"/>
  <c r="AA92" i="135"/>
  <c r="W93" i="135"/>
  <c r="X93" i="135"/>
  <c r="Y93" i="135"/>
  <c r="Z93" i="135"/>
  <c r="AA93" i="135"/>
  <c r="W94" i="135"/>
  <c r="X94" i="135"/>
  <c r="Y94" i="135"/>
  <c r="Z94" i="135"/>
  <c r="AA94" i="135"/>
  <c r="W95" i="135"/>
  <c r="X95" i="135"/>
  <c r="Y95" i="135"/>
  <c r="Z95" i="135"/>
  <c r="AA95" i="135"/>
  <c r="W96" i="135"/>
  <c r="X96" i="135"/>
  <c r="Y96" i="135"/>
  <c r="Z96" i="135"/>
  <c r="AA96" i="135"/>
  <c r="W97" i="135"/>
  <c r="X97" i="135"/>
  <c r="Y97" i="135"/>
  <c r="Z97" i="135"/>
  <c r="AA97" i="135"/>
  <c r="W98" i="135"/>
  <c r="X98" i="135"/>
  <c r="Y98" i="135"/>
  <c r="Z98" i="135"/>
  <c r="AA98" i="135"/>
  <c r="W99" i="135"/>
  <c r="X99" i="135"/>
  <c r="Y99" i="135"/>
  <c r="Z99" i="135"/>
  <c r="AA99" i="135"/>
  <c r="W100" i="135"/>
  <c r="X100" i="135"/>
  <c r="Y100" i="135"/>
  <c r="Z100" i="135"/>
  <c r="AA100" i="135"/>
  <c r="W101" i="135"/>
  <c r="X101" i="135"/>
  <c r="Y101" i="135"/>
  <c r="Z101" i="135"/>
  <c r="AA101" i="135"/>
  <c r="W102" i="135"/>
  <c r="X102" i="135"/>
  <c r="Y102" i="135"/>
  <c r="Z102" i="135"/>
  <c r="AA102" i="135"/>
  <c r="W103" i="135"/>
  <c r="X103" i="135"/>
  <c r="Y103" i="135"/>
  <c r="Z103" i="135"/>
  <c r="AA103" i="135"/>
  <c r="W104" i="135"/>
  <c r="X104" i="135"/>
  <c r="Y104" i="135"/>
  <c r="Z104" i="135"/>
  <c r="AA104" i="135"/>
  <c r="W105" i="135"/>
  <c r="X105" i="135"/>
  <c r="Y105" i="135"/>
  <c r="Z105" i="135"/>
  <c r="AA105" i="135"/>
  <c r="W106" i="135"/>
  <c r="X106" i="135"/>
  <c r="Y106" i="135"/>
  <c r="Z106" i="135"/>
  <c r="AA106" i="135"/>
  <c r="W107" i="135"/>
  <c r="X107" i="135"/>
  <c r="Y107" i="135"/>
  <c r="Z107" i="135"/>
  <c r="AA107" i="135"/>
  <c r="W108" i="135"/>
  <c r="X108" i="135"/>
  <c r="Y108" i="135"/>
  <c r="Z108" i="135"/>
  <c r="AA108" i="135"/>
  <c r="W109" i="135"/>
  <c r="X109" i="135"/>
  <c r="Y109" i="135"/>
  <c r="Z109" i="135"/>
  <c r="AA109" i="135"/>
  <c r="W110" i="135"/>
  <c r="X110" i="135"/>
  <c r="Y110" i="135"/>
  <c r="Z110" i="135"/>
  <c r="AA110" i="135"/>
  <c r="W111" i="135"/>
  <c r="X111" i="135"/>
  <c r="Y111" i="135"/>
  <c r="Z111" i="135"/>
  <c r="AA111" i="135"/>
  <c r="W112" i="135"/>
  <c r="X112" i="135"/>
  <c r="Y112" i="135"/>
  <c r="Z112" i="135"/>
  <c r="AA112" i="135"/>
  <c r="W113" i="135"/>
  <c r="X113" i="135"/>
  <c r="Y113" i="135"/>
  <c r="Z113" i="135"/>
  <c r="AA113" i="135"/>
  <c r="W114" i="135"/>
  <c r="X114" i="135"/>
  <c r="Y114" i="135"/>
  <c r="Z114" i="135"/>
  <c r="AA114" i="135"/>
  <c r="W115" i="135"/>
  <c r="X115" i="135"/>
  <c r="Y115" i="135"/>
  <c r="Z115" i="135"/>
  <c r="AA115" i="135"/>
  <c r="W116" i="135"/>
  <c r="X116" i="135"/>
  <c r="Y116" i="135"/>
  <c r="Z116" i="135"/>
  <c r="AA116" i="135"/>
  <c r="W117" i="135"/>
  <c r="X117" i="135"/>
  <c r="Y117" i="135"/>
  <c r="Z117" i="135"/>
  <c r="AA117" i="135"/>
  <c r="W118" i="135"/>
  <c r="X118" i="135"/>
  <c r="Y118" i="135"/>
  <c r="Z118" i="135"/>
  <c r="AA118" i="135"/>
  <c r="W119" i="135"/>
  <c r="X119" i="135"/>
  <c r="Y119" i="135"/>
  <c r="Z119" i="135"/>
  <c r="AA119" i="135"/>
  <c r="W120" i="135"/>
  <c r="X120" i="135"/>
  <c r="Y120" i="135"/>
  <c r="Z120" i="135"/>
  <c r="AA120" i="135"/>
  <c r="W121" i="135"/>
  <c r="X121" i="135"/>
  <c r="Y121" i="135"/>
  <c r="Z121" i="135"/>
  <c r="AA121" i="135"/>
  <c r="W122" i="135"/>
  <c r="X122" i="135"/>
  <c r="Y122" i="135"/>
  <c r="Z122" i="135"/>
  <c r="AA122" i="135"/>
  <c r="W123" i="135"/>
  <c r="X123" i="135"/>
  <c r="Y123" i="135"/>
  <c r="Z123" i="135"/>
  <c r="AA123" i="135"/>
  <c r="W124" i="135"/>
  <c r="X124" i="135"/>
  <c r="Y124" i="135"/>
  <c r="Z124" i="135"/>
  <c r="AA124" i="135"/>
  <c r="W125" i="135"/>
  <c r="X125" i="135"/>
  <c r="Y125" i="135"/>
  <c r="Z125" i="135"/>
  <c r="AA125" i="135"/>
  <c r="AA7" i="135"/>
  <c r="Z7" i="135"/>
  <c r="Y7" i="135"/>
  <c r="X7" i="135"/>
  <c r="W7" i="135"/>
  <c r="AA6" i="135"/>
  <c r="Z6" i="135"/>
  <c r="Y6" i="135"/>
  <c r="X6" i="135"/>
  <c r="W6" i="135"/>
  <c r="H126" i="135"/>
  <c r="I8" i="135"/>
  <c r="J8" i="135"/>
  <c r="K8" i="135"/>
  <c r="L8" i="135"/>
  <c r="M8" i="135"/>
  <c r="I9" i="135"/>
  <c r="J9" i="135"/>
  <c r="K9" i="135"/>
  <c r="L9" i="135"/>
  <c r="M9" i="135"/>
  <c r="I10" i="135"/>
  <c r="J10" i="135"/>
  <c r="K10" i="135"/>
  <c r="L10" i="135"/>
  <c r="M10" i="135"/>
  <c r="I11" i="135"/>
  <c r="J11" i="135"/>
  <c r="K11" i="135"/>
  <c r="L11" i="135"/>
  <c r="M11" i="135"/>
  <c r="I12" i="135"/>
  <c r="J12" i="135"/>
  <c r="K12" i="135"/>
  <c r="L12" i="135"/>
  <c r="M12" i="135"/>
  <c r="I13" i="135"/>
  <c r="J13" i="135"/>
  <c r="K13" i="135"/>
  <c r="L13" i="135"/>
  <c r="M13" i="135"/>
  <c r="I14" i="135"/>
  <c r="J14" i="135"/>
  <c r="K14" i="135"/>
  <c r="L14" i="135"/>
  <c r="M14" i="135"/>
  <c r="I15" i="135"/>
  <c r="J15" i="135"/>
  <c r="K15" i="135"/>
  <c r="L15" i="135"/>
  <c r="M15" i="135"/>
  <c r="I16" i="135"/>
  <c r="J16" i="135"/>
  <c r="K16" i="135"/>
  <c r="L16" i="135"/>
  <c r="M16" i="135"/>
  <c r="I17" i="135"/>
  <c r="J17" i="135"/>
  <c r="K17" i="135"/>
  <c r="L17" i="135"/>
  <c r="M17" i="135"/>
  <c r="I18" i="135"/>
  <c r="J18" i="135"/>
  <c r="K18" i="135"/>
  <c r="L18" i="135"/>
  <c r="M18" i="135"/>
  <c r="I19" i="135"/>
  <c r="J19" i="135"/>
  <c r="K19" i="135"/>
  <c r="L19" i="135"/>
  <c r="M19" i="135"/>
  <c r="I20" i="135"/>
  <c r="J20" i="135"/>
  <c r="K20" i="135"/>
  <c r="L20" i="135"/>
  <c r="M20" i="135"/>
  <c r="I21" i="135"/>
  <c r="J21" i="135"/>
  <c r="K21" i="135"/>
  <c r="L21" i="135"/>
  <c r="M21" i="135"/>
  <c r="I22" i="135"/>
  <c r="J22" i="135"/>
  <c r="K22" i="135"/>
  <c r="L22" i="135"/>
  <c r="M22" i="135"/>
  <c r="I23" i="135"/>
  <c r="J23" i="135"/>
  <c r="K23" i="135"/>
  <c r="L23" i="135"/>
  <c r="M23" i="135"/>
  <c r="I24" i="135"/>
  <c r="J24" i="135"/>
  <c r="K24" i="135"/>
  <c r="L24" i="135"/>
  <c r="M24" i="135"/>
  <c r="I25" i="135"/>
  <c r="J25" i="135"/>
  <c r="K25" i="135"/>
  <c r="L25" i="135"/>
  <c r="M25" i="135"/>
  <c r="I26" i="135"/>
  <c r="J26" i="135"/>
  <c r="K26" i="135"/>
  <c r="L26" i="135"/>
  <c r="M26" i="135"/>
  <c r="I27" i="135"/>
  <c r="J27" i="135"/>
  <c r="K27" i="135"/>
  <c r="L27" i="135"/>
  <c r="M27" i="135"/>
  <c r="I28" i="135"/>
  <c r="J28" i="135"/>
  <c r="K28" i="135"/>
  <c r="L28" i="135"/>
  <c r="M28" i="135"/>
  <c r="I29" i="135"/>
  <c r="J29" i="135"/>
  <c r="K29" i="135"/>
  <c r="L29" i="135"/>
  <c r="M29" i="135"/>
  <c r="I30" i="135"/>
  <c r="J30" i="135"/>
  <c r="K30" i="135"/>
  <c r="L30" i="135"/>
  <c r="M30" i="135"/>
  <c r="I31" i="135"/>
  <c r="J31" i="135"/>
  <c r="K31" i="135"/>
  <c r="L31" i="135"/>
  <c r="M31" i="135"/>
  <c r="I32" i="135"/>
  <c r="J32" i="135"/>
  <c r="K32" i="135"/>
  <c r="L32" i="135"/>
  <c r="M32" i="135"/>
  <c r="I33" i="135"/>
  <c r="J33" i="135"/>
  <c r="K33" i="135"/>
  <c r="L33" i="135"/>
  <c r="M33" i="135"/>
  <c r="I34" i="135"/>
  <c r="J34" i="135"/>
  <c r="K34" i="135"/>
  <c r="L34" i="135"/>
  <c r="M34" i="135"/>
  <c r="I35" i="135"/>
  <c r="J35" i="135"/>
  <c r="K35" i="135"/>
  <c r="L35" i="135"/>
  <c r="M35" i="135"/>
  <c r="I36" i="135"/>
  <c r="J36" i="135"/>
  <c r="K36" i="135"/>
  <c r="L36" i="135"/>
  <c r="M36" i="135"/>
  <c r="I37" i="135"/>
  <c r="J37" i="135"/>
  <c r="K37" i="135"/>
  <c r="L37" i="135"/>
  <c r="M37" i="135"/>
  <c r="I38" i="135"/>
  <c r="J38" i="135"/>
  <c r="K38" i="135"/>
  <c r="L38" i="135"/>
  <c r="M38" i="135"/>
  <c r="I39" i="135"/>
  <c r="J39" i="135"/>
  <c r="K39" i="135"/>
  <c r="L39" i="135"/>
  <c r="M39" i="135"/>
  <c r="I40" i="135"/>
  <c r="J40" i="135"/>
  <c r="K40" i="135"/>
  <c r="L40" i="135"/>
  <c r="M40" i="135"/>
  <c r="I41" i="135"/>
  <c r="J41" i="135"/>
  <c r="K41" i="135"/>
  <c r="L41" i="135"/>
  <c r="M41" i="135"/>
  <c r="I42" i="135"/>
  <c r="J42" i="135"/>
  <c r="K42" i="135"/>
  <c r="L42" i="135"/>
  <c r="M42" i="135"/>
  <c r="I43" i="135"/>
  <c r="J43" i="135"/>
  <c r="K43" i="135"/>
  <c r="L43" i="135"/>
  <c r="M43" i="135"/>
  <c r="I44" i="135"/>
  <c r="J44" i="135"/>
  <c r="K44" i="135"/>
  <c r="L44" i="135"/>
  <c r="M44" i="135"/>
  <c r="I45" i="135"/>
  <c r="J45" i="135"/>
  <c r="K45" i="135"/>
  <c r="L45" i="135"/>
  <c r="M45" i="135"/>
  <c r="I46" i="135"/>
  <c r="J46" i="135"/>
  <c r="K46" i="135"/>
  <c r="L46" i="135"/>
  <c r="M46" i="135"/>
  <c r="I47" i="135"/>
  <c r="J47" i="135"/>
  <c r="K47" i="135"/>
  <c r="L47" i="135"/>
  <c r="M47" i="135"/>
  <c r="I48" i="135"/>
  <c r="J48" i="135"/>
  <c r="K48" i="135"/>
  <c r="L48" i="135"/>
  <c r="M48" i="135"/>
  <c r="I49" i="135"/>
  <c r="J49" i="135"/>
  <c r="K49" i="135"/>
  <c r="L49" i="135"/>
  <c r="M49" i="135"/>
  <c r="I50" i="135"/>
  <c r="J50" i="135"/>
  <c r="K50" i="135"/>
  <c r="L50" i="135"/>
  <c r="M50" i="135"/>
  <c r="I51" i="135"/>
  <c r="J51" i="135"/>
  <c r="K51" i="135"/>
  <c r="L51" i="135"/>
  <c r="M51" i="135"/>
  <c r="I52" i="135"/>
  <c r="J52" i="135"/>
  <c r="K52" i="135"/>
  <c r="L52" i="135"/>
  <c r="M52" i="135"/>
  <c r="I53" i="135"/>
  <c r="J53" i="135"/>
  <c r="K53" i="135"/>
  <c r="L53" i="135"/>
  <c r="M53" i="135"/>
  <c r="I54" i="135"/>
  <c r="J54" i="135"/>
  <c r="K54" i="135"/>
  <c r="L54" i="135"/>
  <c r="M54" i="135"/>
  <c r="I55" i="135"/>
  <c r="J55" i="135"/>
  <c r="K55" i="135"/>
  <c r="L55" i="135"/>
  <c r="M55" i="135"/>
  <c r="I56" i="135"/>
  <c r="J56" i="135"/>
  <c r="K56" i="135"/>
  <c r="L56" i="135"/>
  <c r="M56" i="135"/>
  <c r="I57" i="135"/>
  <c r="J57" i="135"/>
  <c r="K57" i="135"/>
  <c r="L57" i="135"/>
  <c r="M57" i="135"/>
  <c r="I58" i="135"/>
  <c r="J58" i="135"/>
  <c r="K58" i="135"/>
  <c r="L58" i="135"/>
  <c r="M58" i="135"/>
  <c r="I59" i="135"/>
  <c r="J59" i="135"/>
  <c r="K59" i="135"/>
  <c r="L59" i="135"/>
  <c r="M59" i="135"/>
  <c r="I60" i="135"/>
  <c r="J60" i="135"/>
  <c r="K60" i="135"/>
  <c r="L60" i="135"/>
  <c r="M60" i="135"/>
  <c r="I61" i="135"/>
  <c r="J61" i="135"/>
  <c r="K61" i="135"/>
  <c r="L61" i="135"/>
  <c r="M61" i="135"/>
  <c r="I62" i="135"/>
  <c r="J62" i="135"/>
  <c r="K62" i="135"/>
  <c r="L62" i="135"/>
  <c r="M62" i="135"/>
  <c r="I63" i="135"/>
  <c r="J63" i="135"/>
  <c r="K63" i="135"/>
  <c r="L63" i="135"/>
  <c r="M63" i="135"/>
  <c r="I64" i="135"/>
  <c r="J64" i="135"/>
  <c r="K64" i="135"/>
  <c r="L64" i="135"/>
  <c r="M64" i="135"/>
  <c r="I65" i="135"/>
  <c r="J65" i="135"/>
  <c r="K65" i="135"/>
  <c r="L65" i="135"/>
  <c r="M65" i="135"/>
  <c r="I66" i="135"/>
  <c r="J66" i="135"/>
  <c r="K66" i="135"/>
  <c r="L66" i="135"/>
  <c r="M66" i="135"/>
  <c r="I67" i="135"/>
  <c r="J67" i="135"/>
  <c r="K67" i="135"/>
  <c r="L67" i="135"/>
  <c r="M67" i="135"/>
  <c r="I68" i="135"/>
  <c r="J68" i="135"/>
  <c r="K68" i="135"/>
  <c r="L68" i="135"/>
  <c r="M68" i="135"/>
  <c r="I69" i="135"/>
  <c r="J69" i="135"/>
  <c r="K69" i="135"/>
  <c r="L69" i="135"/>
  <c r="M69" i="135"/>
  <c r="I70" i="135"/>
  <c r="J70" i="135"/>
  <c r="K70" i="135"/>
  <c r="L70" i="135"/>
  <c r="M70" i="135"/>
  <c r="I71" i="135"/>
  <c r="J71" i="135"/>
  <c r="K71" i="135"/>
  <c r="L71" i="135"/>
  <c r="M71" i="135"/>
  <c r="I72" i="135"/>
  <c r="J72" i="135"/>
  <c r="K72" i="135"/>
  <c r="L72" i="135"/>
  <c r="M72" i="135"/>
  <c r="I73" i="135"/>
  <c r="J73" i="135"/>
  <c r="K73" i="135"/>
  <c r="L73" i="135"/>
  <c r="M73" i="135"/>
  <c r="I74" i="135"/>
  <c r="J74" i="135"/>
  <c r="K74" i="135"/>
  <c r="L74" i="135"/>
  <c r="M74" i="135"/>
  <c r="I75" i="135"/>
  <c r="J75" i="135"/>
  <c r="K75" i="135"/>
  <c r="L75" i="135"/>
  <c r="M75" i="135"/>
  <c r="I76" i="135"/>
  <c r="J76" i="135"/>
  <c r="K76" i="135"/>
  <c r="L76" i="135"/>
  <c r="M76" i="135"/>
  <c r="I77" i="135"/>
  <c r="J77" i="135"/>
  <c r="K77" i="135"/>
  <c r="L77" i="135"/>
  <c r="M77" i="135"/>
  <c r="I78" i="135"/>
  <c r="J78" i="135"/>
  <c r="K78" i="135"/>
  <c r="L78" i="135"/>
  <c r="M78" i="135"/>
  <c r="I79" i="135"/>
  <c r="J79" i="135"/>
  <c r="K79" i="135"/>
  <c r="L79" i="135"/>
  <c r="M79" i="135"/>
  <c r="I80" i="135"/>
  <c r="J80" i="135"/>
  <c r="K80" i="135"/>
  <c r="L80" i="135"/>
  <c r="M80" i="135"/>
  <c r="I81" i="135"/>
  <c r="J81" i="135"/>
  <c r="K81" i="135"/>
  <c r="L81" i="135"/>
  <c r="M81" i="135"/>
  <c r="I82" i="135"/>
  <c r="J82" i="135"/>
  <c r="K82" i="135"/>
  <c r="L82" i="135"/>
  <c r="M82" i="135"/>
  <c r="I83" i="135"/>
  <c r="J83" i="135"/>
  <c r="K83" i="135"/>
  <c r="L83" i="135"/>
  <c r="M83" i="135"/>
  <c r="I84" i="135"/>
  <c r="J84" i="135"/>
  <c r="K84" i="135"/>
  <c r="L84" i="135"/>
  <c r="M84" i="135"/>
  <c r="I85" i="135"/>
  <c r="J85" i="135"/>
  <c r="K85" i="135"/>
  <c r="L85" i="135"/>
  <c r="M85" i="135"/>
  <c r="I86" i="135"/>
  <c r="J86" i="135"/>
  <c r="K86" i="135"/>
  <c r="L86" i="135"/>
  <c r="M86" i="135"/>
  <c r="I87" i="135"/>
  <c r="J87" i="135"/>
  <c r="K87" i="135"/>
  <c r="L87" i="135"/>
  <c r="M87" i="135"/>
  <c r="I88" i="135"/>
  <c r="J88" i="135"/>
  <c r="K88" i="135"/>
  <c r="L88" i="135"/>
  <c r="M88" i="135"/>
  <c r="I89" i="135"/>
  <c r="J89" i="135"/>
  <c r="K89" i="135"/>
  <c r="L89" i="135"/>
  <c r="M89" i="135"/>
  <c r="I90" i="135"/>
  <c r="J90" i="135"/>
  <c r="K90" i="135"/>
  <c r="L90" i="135"/>
  <c r="M90" i="135"/>
  <c r="I91" i="135"/>
  <c r="J91" i="135"/>
  <c r="K91" i="135"/>
  <c r="L91" i="135"/>
  <c r="M91" i="135"/>
  <c r="I92" i="135"/>
  <c r="J92" i="135"/>
  <c r="K92" i="135"/>
  <c r="L92" i="135"/>
  <c r="M92" i="135"/>
  <c r="I93" i="135"/>
  <c r="J93" i="135"/>
  <c r="K93" i="135"/>
  <c r="L93" i="135"/>
  <c r="M93" i="135"/>
  <c r="I94" i="135"/>
  <c r="J94" i="135"/>
  <c r="K94" i="135"/>
  <c r="L94" i="135"/>
  <c r="M94" i="135"/>
  <c r="I95" i="135"/>
  <c r="J95" i="135"/>
  <c r="K95" i="135"/>
  <c r="L95" i="135"/>
  <c r="M95" i="135"/>
  <c r="I96" i="135"/>
  <c r="J96" i="135"/>
  <c r="K96" i="135"/>
  <c r="L96" i="135"/>
  <c r="M96" i="135"/>
  <c r="I97" i="135"/>
  <c r="J97" i="135"/>
  <c r="K97" i="135"/>
  <c r="L97" i="135"/>
  <c r="M97" i="135"/>
  <c r="I98" i="135"/>
  <c r="J98" i="135"/>
  <c r="K98" i="135"/>
  <c r="L98" i="135"/>
  <c r="M98" i="135"/>
  <c r="I99" i="135"/>
  <c r="J99" i="135"/>
  <c r="K99" i="135"/>
  <c r="L99" i="135"/>
  <c r="M99" i="135"/>
  <c r="I100" i="135"/>
  <c r="J100" i="135"/>
  <c r="K100" i="135"/>
  <c r="L100" i="135"/>
  <c r="M100" i="135"/>
  <c r="I101" i="135"/>
  <c r="J101" i="135"/>
  <c r="K101" i="135"/>
  <c r="L101" i="135"/>
  <c r="M101" i="135"/>
  <c r="I102" i="135"/>
  <c r="J102" i="135"/>
  <c r="K102" i="135"/>
  <c r="L102" i="135"/>
  <c r="M102" i="135"/>
  <c r="I103" i="135"/>
  <c r="J103" i="135"/>
  <c r="K103" i="135"/>
  <c r="L103" i="135"/>
  <c r="M103" i="135"/>
  <c r="I104" i="135"/>
  <c r="J104" i="135"/>
  <c r="K104" i="135"/>
  <c r="L104" i="135"/>
  <c r="M104" i="135"/>
  <c r="I105" i="135"/>
  <c r="J105" i="135"/>
  <c r="K105" i="135"/>
  <c r="L105" i="135"/>
  <c r="M105" i="135"/>
  <c r="I106" i="135"/>
  <c r="J106" i="135"/>
  <c r="K106" i="135"/>
  <c r="L106" i="135"/>
  <c r="M106" i="135"/>
  <c r="I107" i="135"/>
  <c r="J107" i="135"/>
  <c r="K107" i="135"/>
  <c r="L107" i="135"/>
  <c r="M107" i="135"/>
  <c r="I108" i="135"/>
  <c r="J108" i="135"/>
  <c r="K108" i="135"/>
  <c r="L108" i="135"/>
  <c r="M108" i="135"/>
  <c r="I109" i="135"/>
  <c r="J109" i="135"/>
  <c r="K109" i="135"/>
  <c r="L109" i="135"/>
  <c r="M109" i="135"/>
  <c r="I110" i="135"/>
  <c r="J110" i="135"/>
  <c r="K110" i="135"/>
  <c r="L110" i="135"/>
  <c r="M110" i="135"/>
  <c r="I111" i="135"/>
  <c r="J111" i="135"/>
  <c r="K111" i="135"/>
  <c r="L111" i="135"/>
  <c r="M111" i="135"/>
  <c r="I112" i="135"/>
  <c r="J112" i="135"/>
  <c r="K112" i="135"/>
  <c r="L112" i="135"/>
  <c r="M112" i="135"/>
  <c r="I113" i="135"/>
  <c r="J113" i="135"/>
  <c r="K113" i="135"/>
  <c r="L113" i="135"/>
  <c r="M113" i="135"/>
  <c r="I114" i="135"/>
  <c r="J114" i="135"/>
  <c r="K114" i="135"/>
  <c r="L114" i="135"/>
  <c r="M114" i="135"/>
  <c r="I115" i="135"/>
  <c r="J115" i="135"/>
  <c r="K115" i="135"/>
  <c r="L115" i="135"/>
  <c r="M115" i="135"/>
  <c r="I116" i="135"/>
  <c r="J116" i="135"/>
  <c r="K116" i="135"/>
  <c r="L116" i="135"/>
  <c r="M116" i="135"/>
  <c r="I117" i="135"/>
  <c r="J117" i="135"/>
  <c r="K117" i="135"/>
  <c r="L117" i="135"/>
  <c r="M117" i="135"/>
  <c r="I118" i="135"/>
  <c r="J118" i="135"/>
  <c r="K118" i="135"/>
  <c r="L118" i="135"/>
  <c r="M118" i="135"/>
  <c r="I119" i="135"/>
  <c r="J119" i="135"/>
  <c r="K119" i="135"/>
  <c r="L119" i="135"/>
  <c r="M119" i="135"/>
  <c r="I120" i="135"/>
  <c r="J120" i="135"/>
  <c r="K120" i="135"/>
  <c r="L120" i="135"/>
  <c r="M120" i="135"/>
  <c r="I121" i="135"/>
  <c r="J121" i="135"/>
  <c r="K121" i="135"/>
  <c r="L121" i="135"/>
  <c r="M121" i="135"/>
  <c r="I122" i="135"/>
  <c r="J122" i="135"/>
  <c r="K122" i="135"/>
  <c r="L122" i="135"/>
  <c r="M122" i="135"/>
  <c r="I123" i="135"/>
  <c r="J123" i="135"/>
  <c r="K123" i="135"/>
  <c r="L123" i="135"/>
  <c r="M123" i="135"/>
  <c r="I124" i="135"/>
  <c r="J124" i="135"/>
  <c r="K124" i="135"/>
  <c r="L124" i="135"/>
  <c r="M124" i="135"/>
  <c r="I125" i="135"/>
  <c r="J125" i="135"/>
  <c r="K125" i="135"/>
  <c r="L125" i="135"/>
  <c r="M125" i="135"/>
  <c r="M7" i="135"/>
  <c r="L7" i="135"/>
  <c r="K7" i="135"/>
  <c r="J7" i="135"/>
  <c r="I7" i="135"/>
  <c r="M6" i="135"/>
  <c r="L6" i="135"/>
  <c r="K6" i="135"/>
  <c r="J6" i="135"/>
  <c r="I6" i="135"/>
  <c r="A15" i="138"/>
  <c r="A1" i="138"/>
  <c r="W26" i="138"/>
  <c r="U26" i="138"/>
  <c r="S26" i="138"/>
  <c r="R26" i="138"/>
  <c r="AB26" i="138" s="1"/>
  <c r="P26" i="138"/>
  <c r="N26" i="138"/>
  <c r="L26" i="138"/>
  <c r="K26" i="138"/>
  <c r="J26" i="138"/>
  <c r="I26" i="138"/>
  <c r="F26" i="138"/>
  <c r="D26" i="138"/>
  <c r="C26" i="138"/>
  <c r="B26" i="138"/>
  <c r="T25" i="138"/>
  <c r="M25" i="138"/>
  <c r="O25" i="138" s="1"/>
  <c r="Q25" i="138" s="1"/>
  <c r="H25" i="138"/>
  <c r="T24" i="138"/>
  <c r="AC24" i="138" s="1"/>
  <c r="V24" i="138"/>
  <c r="M24" i="138"/>
  <c r="O24" i="138" s="1"/>
  <c r="Q24" i="138" s="1"/>
  <c r="H24" i="138"/>
  <c r="T23" i="138"/>
  <c r="AC23" i="138" s="1"/>
  <c r="M23" i="138"/>
  <c r="O23" i="138" s="1"/>
  <c r="Q23" i="138" s="1"/>
  <c r="H23" i="138"/>
  <c r="T22" i="138"/>
  <c r="M22" i="138"/>
  <c r="H22" i="138"/>
  <c r="T21" i="138"/>
  <c r="M21" i="138"/>
  <c r="O21" i="138"/>
  <c r="Q21" i="138" s="1"/>
  <c r="H21" i="138"/>
  <c r="T20" i="138"/>
  <c r="AC20" i="138" s="1"/>
  <c r="M20" i="138"/>
  <c r="H20" i="138"/>
  <c r="T19" i="138"/>
  <c r="M19" i="138"/>
  <c r="O19" i="138" s="1"/>
  <c r="H19" i="138"/>
  <c r="W12" i="138"/>
  <c r="U12" i="138"/>
  <c r="S12" i="138"/>
  <c r="R12" i="138"/>
  <c r="AB12" i="138" s="1"/>
  <c r="P12" i="138"/>
  <c r="N12" i="138"/>
  <c r="L12" i="138"/>
  <c r="K12" i="138"/>
  <c r="J12" i="138"/>
  <c r="I12" i="138"/>
  <c r="F12" i="138"/>
  <c r="D12" i="138"/>
  <c r="C12" i="138"/>
  <c r="B12" i="138"/>
  <c r="T11" i="138"/>
  <c r="AC11" i="138" s="1"/>
  <c r="V11" i="138"/>
  <c r="O11" i="138"/>
  <c r="Q11" i="138" s="1"/>
  <c r="M11" i="138"/>
  <c r="H11" i="138"/>
  <c r="T10" i="138"/>
  <c r="M10" i="138"/>
  <c r="O10" i="138" s="1"/>
  <c r="Q10" i="138" s="1"/>
  <c r="H10" i="138"/>
  <c r="T9" i="138"/>
  <c r="M9" i="138"/>
  <c r="O9" i="138" s="1"/>
  <c r="Q9" i="138" s="1"/>
  <c r="H9" i="138"/>
  <c r="T8" i="138"/>
  <c r="AC8" i="138" s="1"/>
  <c r="M8" i="138"/>
  <c r="O8" i="138"/>
  <c r="Q8" i="138" s="1"/>
  <c r="H8" i="138"/>
  <c r="T7" i="138"/>
  <c r="M7" i="138"/>
  <c r="O7" i="138" s="1"/>
  <c r="H7" i="138"/>
  <c r="T6" i="138"/>
  <c r="M6" i="138"/>
  <c r="O6" i="138" s="1"/>
  <c r="Q6" i="138" s="1"/>
  <c r="H6" i="138"/>
  <c r="T5" i="138"/>
  <c r="M5" i="138"/>
  <c r="H5" i="138"/>
  <c r="A1" i="146"/>
  <c r="G85" i="146"/>
  <c r="F85" i="146"/>
  <c r="E85" i="146"/>
  <c r="C85" i="146"/>
  <c r="B85" i="146"/>
  <c r="L84" i="146"/>
  <c r="K84" i="146"/>
  <c r="J84" i="146"/>
  <c r="I84" i="146"/>
  <c r="H84" i="146"/>
  <c r="L83" i="146"/>
  <c r="K83" i="146"/>
  <c r="J83" i="146"/>
  <c r="I83" i="146"/>
  <c r="H83" i="146"/>
  <c r="L82" i="146"/>
  <c r="K82" i="146"/>
  <c r="J82" i="146"/>
  <c r="I82" i="146"/>
  <c r="H82" i="146"/>
  <c r="L81" i="146"/>
  <c r="K81" i="146"/>
  <c r="J81" i="146"/>
  <c r="I81" i="146"/>
  <c r="H81" i="146"/>
  <c r="L80" i="146"/>
  <c r="K80" i="146"/>
  <c r="J80" i="146"/>
  <c r="I80" i="146"/>
  <c r="H80" i="146"/>
  <c r="L79" i="146"/>
  <c r="K79" i="146"/>
  <c r="J79" i="146"/>
  <c r="I79" i="146"/>
  <c r="H79" i="146"/>
  <c r="L78" i="146"/>
  <c r="K78" i="146"/>
  <c r="J78" i="146"/>
  <c r="I78" i="146"/>
  <c r="H78" i="146"/>
  <c r="L77" i="146"/>
  <c r="K77" i="146"/>
  <c r="J77" i="146"/>
  <c r="I77" i="146"/>
  <c r="H77" i="146"/>
  <c r="G73" i="146"/>
  <c r="J73" i="146" s="1"/>
  <c r="F73" i="146"/>
  <c r="E73" i="146"/>
  <c r="K73" i="146" s="1"/>
  <c r="C73" i="146"/>
  <c r="B73" i="146"/>
  <c r="L72" i="146"/>
  <c r="K72" i="146"/>
  <c r="J72" i="146"/>
  <c r="I72" i="146"/>
  <c r="H72" i="146"/>
  <c r="L71" i="146"/>
  <c r="K71" i="146"/>
  <c r="J71" i="146"/>
  <c r="I71" i="146"/>
  <c r="H71" i="146"/>
  <c r="L70" i="146"/>
  <c r="K70" i="146"/>
  <c r="J70" i="146"/>
  <c r="I70" i="146"/>
  <c r="H70" i="146"/>
  <c r="L69" i="146"/>
  <c r="K69" i="146"/>
  <c r="J69" i="146"/>
  <c r="I69" i="146"/>
  <c r="H69" i="146"/>
  <c r="L68" i="146"/>
  <c r="K68" i="146"/>
  <c r="J68" i="146"/>
  <c r="I68" i="146"/>
  <c r="H68" i="146"/>
  <c r="L67" i="146"/>
  <c r="K67" i="146"/>
  <c r="J67" i="146"/>
  <c r="I67" i="146"/>
  <c r="H67" i="146"/>
  <c r="L66" i="146"/>
  <c r="K66" i="146"/>
  <c r="J66" i="146"/>
  <c r="I66" i="146"/>
  <c r="H66" i="146"/>
  <c r="L65" i="146"/>
  <c r="K65" i="146"/>
  <c r="J65" i="146"/>
  <c r="I65" i="146"/>
  <c r="H65" i="146"/>
  <c r="G61" i="146"/>
  <c r="I61" i="146" s="1"/>
  <c r="F61" i="146"/>
  <c r="E61" i="146"/>
  <c r="C61" i="146"/>
  <c r="B61" i="146"/>
  <c r="H61" i="146" s="1"/>
  <c r="L60" i="146"/>
  <c r="K60" i="146"/>
  <c r="J60" i="146"/>
  <c r="I60" i="146"/>
  <c r="H60" i="146"/>
  <c r="L59" i="146"/>
  <c r="K59" i="146"/>
  <c r="J59" i="146"/>
  <c r="I59" i="146"/>
  <c r="H59" i="146"/>
  <c r="L58" i="146"/>
  <c r="K58" i="146"/>
  <c r="J58" i="146"/>
  <c r="I58" i="146"/>
  <c r="H58" i="146"/>
  <c r="L57" i="146"/>
  <c r="K57" i="146"/>
  <c r="J57" i="146"/>
  <c r="I57" i="146"/>
  <c r="H57" i="146"/>
  <c r="L56" i="146"/>
  <c r="K56" i="146"/>
  <c r="J56" i="146"/>
  <c r="I56" i="146"/>
  <c r="H56" i="146"/>
  <c r="L55" i="146"/>
  <c r="K55" i="146"/>
  <c r="J55" i="146"/>
  <c r="I55" i="146"/>
  <c r="H55" i="146"/>
  <c r="L54" i="146"/>
  <c r="K54" i="146"/>
  <c r="J54" i="146"/>
  <c r="I54" i="146"/>
  <c r="H54" i="146"/>
  <c r="L53" i="146"/>
  <c r="K53" i="146"/>
  <c r="J53" i="146"/>
  <c r="I53" i="146"/>
  <c r="H53" i="146"/>
  <c r="G49" i="146"/>
  <c r="J49" i="146"/>
  <c r="F49" i="146"/>
  <c r="E49" i="146"/>
  <c r="C49" i="146"/>
  <c r="B49" i="146"/>
  <c r="L48" i="146"/>
  <c r="K48" i="146"/>
  <c r="J48" i="146"/>
  <c r="I48" i="146"/>
  <c r="H48" i="146"/>
  <c r="L47" i="146"/>
  <c r="K47" i="146"/>
  <c r="J47" i="146"/>
  <c r="I47" i="146"/>
  <c r="H47" i="146"/>
  <c r="L46" i="146"/>
  <c r="K46" i="146"/>
  <c r="J46" i="146"/>
  <c r="I46" i="146"/>
  <c r="H46" i="146"/>
  <c r="L45" i="146"/>
  <c r="K45" i="146"/>
  <c r="J45" i="146"/>
  <c r="I45" i="146"/>
  <c r="H45" i="146"/>
  <c r="L44" i="146"/>
  <c r="K44" i="146"/>
  <c r="J44" i="146"/>
  <c r="I44" i="146"/>
  <c r="H44" i="146"/>
  <c r="L43" i="146"/>
  <c r="K43" i="146"/>
  <c r="J43" i="146"/>
  <c r="I43" i="146"/>
  <c r="H43" i="146"/>
  <c r="L42" i="146"/>
  <c r="K42" i="146"/>
  <c r="J42" i="146"/>
  <c r="I42" i="146"/>
  <c r="H42" i="146"/>
  <c r="L41" i="146"/>
  <c r="K41" i="146"/>
  <c r="J41" i="146"/>
  <c r="I41" i="146"/>
  <c r="H41" i="146"/>
  <c r="G37" i="146"/>
  <c r="F37" i="146"/>
  <c r="E37" i="146"/>
  <c r="C37" i="146"/>
  <c r="B37" i="146"/>
  <c r="L36" i="146"/>
  <c r="K36" i="146"/>
  <c r="J36" i="146"/>
  <c r="I36" i="146"/>
  <c r="H36" i="146"/>
  <c r="L35" i="146"/>
  <c r="K35" i="146"/>
  <c r="J35" i="146"/>
  <c r="I35" i="146"/>
  <c r="H35" i="146"/>
  <c r="L34" i="146"/>
  <c r="K34" i="146"/>
  <c r="J34" i="146"/>
  <c r="I34" i="146"/>
  <c r="H34" i="146"/>
  <c r="L33" i="146"/>
  <c r="K33" i="146"/>
  <c r="J33" i="146"/>
  <c r="I33" i="146"/>
  <c r="H33" i="146"/>
  <c r="L32" i="146"/>
  <c r="K32" i="146"/>
  <c r="J32" i="146"/>
  <c r="I32" i="146"/>
  <c r="H32" i="146"/>
  <c r="L31" i="146"/>
  <c r="K31" i="146"/>
  <c r="J31" i="146"/>
  <c r="I31" i="146"/>
  <c r="H31" i="146"/>
  <c r="L30" i="146"/>
  <c r="K30" i="146"/>
  <c r="J30" i="146"/>
  <c r="I30" i="146"/>
  <c r="H30" i="146"/>
  <c r="L29" i="146"/>
  <c r="K29" i="146"/>
  <c r="J29" i="146"/>
  <c r="I29" i="146"/>
  <c r="H29" i="146"/>
  <c r="G25" i="146"/>
  <c r="J25" i="146" s="1"/>
  <c r="F25" i="146"/>
  <c r="E25" i="146"/>
  <c r="C25" i="146"/>
  <c r="B25" i="146"/>
  <c r="L24" i="146"/>
  <c r="K24" i="146"/>
  <c r="J24" i="146"/>
  <c r="I24" i="146"/>
  <c r="H24" i="146"/>
  <c r="L23" i="146"/>
  <c r="K23" i="146"/>
  <c r="J23" i="146"/>
  <c r="I23" i="146"/>
  <c r="H23" i="146"/>
  <c r="L22" i="146"/>
  <c r="K22" i="146"/>
  <c r="J22" i="146"/>
  <c r="I22" i="146"/>
  <c r="H22" i="146"/>
  <c r="L21" i="146"/>
  <c r="K21" i="146"/>
  <c r="J21" i="146"/>
  <c r="I21" i="146"/>
  <c r="H21" i="146"/>
  <c r="L20" i="146"/>
  <c r="K20" i="146"/>
  <c r="J20" i="146"/>
  <c r="I20" i="146"/>
  <c r="H20" i="146"/>
  <c r="L19" i="146"/>
  <c r="K19" i="146"/>
  <c r="J19" i="146"/>
  <c r="I19" i="146"/>
  <c r="H19" i="146"/>
  <c r="L18" i="146"/>
  <c r="K18" i="146"/>
  <c r="J18" i="146"/>
  <c r="I18" i="146"/>
  <c r="H18" i="146"/>
  <c r="L17" i="146"/>
  <c r="K17" i="146"/>
  <c r="J17" i="146"/>
  <c r="I17" i="146"/>
  <c r="H17" i="146"/>
  <c r="G13" i="146"/>
  <c r="F13" i="146"/>
  <c r="L13" i="146" s="1"/>
  <c r="E13" i="146"/>
  <c r="K13" i="146" s="1"/>
  <c r="D13" i="146"/>
  <c r="C13" i="146"/>
  <c r="I13" i="146" s="1"/>
  <c r="B13" i="146"/>
  <c r="H13" i="146" s="1"/>
  <c r="L12" i="146"/>
  <c r="K12" i="146"/>
  <c r="J12" i="146"/>
  <c r="I12" i="146"/>
  <c r="H12" i="146"/>
  <c r="L11" i="146"/>
  <c r="K11" i="146"/>
  <c r="J11" i="146"/>
  <c r="I11" i="146"/>
  <c r="H11" i="146"/>
  <c r="L10" i="146"/>
  <c r="K10" i="146"/>
  <c r="J10" i="146"/>
  <c r="I10" i="146"/>
  <c r="H10" i="146"/>
  <c r="L9" i="146"/>
  <c r="K9" i="146"/>
  <c r="J9" i="146"/>
  <c r="I9" i="146"/>
  <c r="H9" i="146"/>
  <c r="L8" i="146"/>
  <c r="K8" i="146"/>
  <c r="J8" i="146"/>
  <c r="I8" i="146"/>
  <c r="H8" i="146"/>
  <c r="L7" i="146"/>
  <c r="K7" i="146"/>
  <c r="J7" i="146"/>
  <c r="I7" i="146"/>
  <c r="H7" i="146"/>
  <c r="L6" i="146"/>
  <c r="K6" i="146"/>
  <c r="J6" i="146"/>
  <c r="I6" i="146"/>
  <c r="H6" i="146"/>
  <c r="L5" i="146"/>
  <c r="K5" i="146"/>
  <c r="J5" i="146"/>
  <c r="I5" i="146"/>
  <c r="H5" i="146"/>
  <c r="A1" i="145"/>
  <c r="G85" i="145"/>
  <c r="L85" i="145" s="1"/>
  <c r="F85" i="145"/>
  <c r="E85" i="145"/>
  <c r="C85" i="145"/>
  <c r="B85" i="145"/>
  <c r="L84" i="145"/>
  <c r="K84" i="145"/>
  <c r="J84" i="145"/>
  <c r="I84" i="145"/>
  <c r="H84" i="145"/>
  <c r="L83" i="145"/>
  <c r="K83" i="145"/>
  <c r="J83" i="145"/>
  <c r="I83" i="145"/>
  <c r="H83" i="145"/>
  <c r="L82" i="145"/>
  <c r="K82" i="145"/>
  <c r="J82" i="145"/>
  <c r="I82" i="145"/>
  <c r="H82" i="145"/>
  <c r="L81" i="145"/>
  <c r="K81" i="145"/>
  <c r="J81" i="145"/>
  <c r="I81" i="145"/>
  <c r="H81" i="145"/>
  <c r="L80" i="145"/>
  <c r="K80" i="145"/>
  <c r="J80" i="145"/>
  <c r="I80" i="145"/>
  <c r="H80" i="145"/>
  <c r="L79" i="145"/>
  <c r="K79" i="145"/>
  <c r="J79" i="145"/>
  <c r="I79" i="145"/>
  <c r="H79" i="145"/>
  <c r="L78" i="145"/>
  <c r="K78" i="145"/>
  <c r="J78" i="145"/>
  <c r="I78" i="145"/>
  <c r="H78" i="145"/>
  <c r="L77" i="145"/>
  <c r="K77" i="145"/>
  <c r="J77" i="145"/>
  <c r="I77" i="145"/>
  <c r="H77" i="145"/>
  <c r="G73" i="145"/>
  <c r="J73" i="145" s="1"/>
  <c r="F73" i="145"/>
  <c r="E73" i="145"/>
  <c r="C73" i="145"/>
  <c r="B73" i="145"/>
  <c r="L72" i="145"/>
  <c r="K72" i="145"/>
  <c r="J72" i="145"/>
  <c r="I72" i="145"/>
  <c r="H72" i="145"/>
  <c r="L71" i="145"/>
  <c r="K71" i="145"/>
  <c r="J71" i="145"/>
  <c r="I71" i="145"/>
  <c r="H71" i="145"/>
  <c r="L70" i="145"/>
  <c r="K70" i="145"/>
  <c r="J70" i="145"/>
  <c r="I70" i="145"/>
  <c r="H70" i="145"/>
  <c r="L69" i="145"/>
  <c r="K69" i="145"/>
  <c r="J69" i="145"/>
  <c r="I69" i="145"/>
  <c r="H69" i="145"/>
  <c r="L68" i="145"/>
  <c r="K68" i="145"/>
  <c r="J68" i="145"/>
  <c r="I68" i="145"/>
  <c r="H68" i="145"/>
  <c r="L67" i="145"/>
  <c r="K67" i="145"/>
  <c r="J67" i="145"/>
  <c r="I67" i="145"/>
  <c r="H67" i="145"/>
  <c r="L66" i="145"/>
  <c r="K66" i="145"/>
  <c r="J66" i="145"/>
  <c r="I66" i="145"/>
  <c r="H66" i="145"/>
  <c r="L65" i="145"/>
  <c r="K65" i="145"/>
  <c r="J65" i="145"/>
  <c r="I65" i="145"/>
  <c r="H65" i="145"/>
  <c r="G61" i="145"/>
  <c r="K61" i="145"/>
  <c r="F61" i="145"/>
  <c r="E61" i="145"/>
  <c r="C61" i="145"/>
  <c r="B61" i="145"/>
  <c r="H61" i="145" s="1"/>
  <c r="L60" i="145"/>
  <c r="K60" i="145"/>
  <c r="J60" i="145"/>
  <c r="I60" i="145"/>
  <c r="H60" i="145"/>
  <c r="L59" i="145"/>
  <c r="K59" i="145"/>
  <c r="J59" i="145"/>
  <c r="I59" i="145"/>
  <c r="H59" i="145"/>
  <c r="L58" i="145"/>
  <c r="K58" i="145"/>
  <c r="J58" i="145"/>
  <c r="I58" i="145"/>
  <c r="H58" i="145"/>
  <c r="L57" i="145"/>
  <c r="K57" i="145"/>
  <c r="J57" i="145"/>
  <c r="I57" i="145"/>
  <c r="H57" i="145"/>
  <c r="L56" i="145"/>
  <c r="K56" i="145"/>
  <c r="J56" i="145"/>
  <c r="I56" i="145"/>
  <c r="H56" i="145"/>
  <c r="L55" i="145"/>
  <c r="K55" i="145"/>
  <c r="J55" i="145"/>
  <c r="I55" i="145"/>
  <c r="H55" i="145"/>
  <c r="L54" i="145"/>
  <c r="K54" i="145"/>
  <c r="J54" i="145"/>
  <c r="I54" i="145"/>
  <c r="H54" i="145"/>
  <c r="L53" i="145"/>
  <c r="K53" i="145"/>
  <c r="J53" i="145"/>
  <c r="I53" i="145"/>
  <c r="H53" i="145"/>
  <c r="G49" i="145"/>
  <c r="J49" i="145"/>
  <c r="F49" i="145"/>
  <c r="E49" i="145"/>
  <c r="C49" i="145"/>
  <c r="B49" i="145"/>
  <c r="L48" i="145"/>
  <c r="K48" i="145"/>
  <c r="J48" i="145"/>
  <c r="I48" i="145"/>
  <c r="H48" i="145"/>
  <c r="L47" i="145"/>
  <c r="K47" i="145"/>
  <c r="J47" i="145"/>
  <c r="I47" i="145"/>
  <c r="H47" i="145"/>
  <c r="L46" i="145"/>
  <c r="K46" i="145"/>
  <c r="J46" i="145"/>
  <c r="I46" i="145"/>
  <c r="H46" i="145"/>
  <c r="L45" i="145"/>
  <c r="K45" i="145"/>
  <c r="J45" i="145"/>
  <c r="I45" i="145"/>
  <c r="H45" i="145"/>
  <c r="L44" i="145"/>
  <c r="K44" i="145"/>
  <c r="J44" i="145"/>
  <c r="I44" i="145"/>
  <c r="H44" i="145"/>
  <c r="L43" i="145"/>
  <c r="K43" i="145"/>
  <c r="J43" i="145"/>
  <c r="I43" i="145"/>
  <c r="H43" i="145"/>
  <c r="L42" i="145"/>
  <c r="K42" i="145"/>
  <c r="J42" i="145"/>
  <c r="I42" i="145"/>
  <c r="H42" i="145"/>
  <c r="L41" i="145"/>
  <c r="K41" i="145"/>
  <c r="J41" i="145"/>
  <c r="I41" i="145"/>
  <c r="H41" i="145"/>
  <c r="G37" i="145"/>
  <c r="F37" i="145"/>
  <c r="E37" i="145"/>
  <c r="C37" i="145"/>
  <c r="B37" i="145"/>
  <c r="L36" i="145"/>
  <c r="K36" i="145"/>
  <c r="J36" i="145"/>
  <c r="I36" i="145"/>
  <c r="H36" i="145"/>
  <c r="L35" i="145"/>
  <c r="K35" i="145"/>
  <c r="J35" i="145"/>
  <c r="I35" i="145"/>
  <c r="H35" i="145"/>
  <c r="L34" i="145"/>
  <c r="K34" i="145"/>
  <c r="J34" i="145"/>
  <c r="I34" i="145"/>
  <c r="H34" i="145"/>
  <c r="L33" i="145"/>
  <c r="K33" i="145"/>
  <c r="J33" i="145"/>
  <c r="I33" i="145"/>
  <c r="H33" i="145"/>
  <c r="L32" i="145"/>
  <c r="K32" i="145"/>
  <c r="J32" i="145"/>
  <c r="I32" i="145"/>
  <c r="H32" i="145"/>
  <c r="L31" i="145"/>
  <c r="K31" i="145"/>
  <c r="J31" i="145"/>
  <c r="I31" i="145"/>
  <c r="H31" i="145"/>
  <c r="L30" i="145"/>
  <c r="K30" i="145"/>
  <c r="J30" i="145"/>
  <c r="I30" i="145"/>
  <c r="H30" i="145"/>
  <c r="L29" i="145"/>
  <c r="K29" i="145"/>
  <c r="J29" i="145"/>
  <c r="I29" i="145"/>
  <c r="H29" i="145"/>
  <c r="G25" i="145"/>
  <c r="J25" i="145" s="1"/>
  <c r="F25" i="145"/>
  <c r="E25" i="145"/>
  <c r="C25" i="145"/>
  <c r="B25" i="145"/>
  <c r="L24" i="145"/>
  <c r="K24" i="145"/>
  <c r="J24" i="145"/>
  <c r="I24" i="145"/>
  <c r="H24" i="145"/>
  <c r="L23" i="145"/>
  <c r="K23" i="145"/>
  <c r="J23" i="145"/>
  <c r="I23" i="145"/>
  <c r="H23" i="145"/>
  <c r="L22" i="145"/>
  <c r="K22" i="145"/>
  <c r="J22" i="145"/>
  <c r="I22" i="145"/>
  <c r="H22" i="145"/>
  <c r="L21" i="145"/>
  <c r="K21" i="145"/>
  <c r="J21" i="145"/>
  <c r="I21" i="145"/>
  <c r="H21" i="145"/>
  <c r="L20" i="145"/>
  <c r="K20" i="145"/>
  <c r="J20" i="145"/>
  <c r="I20" i="145"/>
  <c r="H20" i="145"/>
  <c r="L19" i="145"/>
  <c r="K19" i="145"/>
  <c r="J19" i="145"/>
  <c r="I19" i="145"/>
  <c r="H19" i="145"/>
  <c r="L18" i="145"/>
  <c r="K18" i="145"/>
  <c r="J18" i="145"/>
  <c r="I18" i="145"/>
  <c r="H18" i="145"/>
  <c r="L17" i="145"/>
  <c r="K17" i="145"/>
  <c r="J17" i="145"/>
  <c r="I17" i="145"/>
  <c r="H17" i="145"/>
  <c r="G13" i="145"/>
  <c r="F13" i="145"/>
  <c r="L13" i="145" s="1"/>
  <c r="E13" i="145"/>
  <c r="D13" i="145"/>
  <c r="C13" i="145"/>
  <c r="B13" i="145"/>
  <c r="L12" i="145"/>
  <c r="K12" i="145"/>
  <c r="J12" i="145"/>
  <c r="I12" i="145"/>
  <c r="H12" i="145"/>
  <c r="L11" i="145"/>
  <c r="K11" i="145"/>
  <c r="J11" i="145"/>
  <c r="I11" i="145"/>
  <c r="H11" i="145"/>
  <c r="L10" i="145"/>
  <c r="K10" i="145"/>
  <c r="J10" i="145"/>
  <c r="I10" i="145"/>
  <c r="H10" i="145"/>
  <c r="L9" i="145"/>
  <c r="K9" i="145"/>
  <c r="J9" i="145"/>
  <c r="I9" i="145"/>
  <c r="H9" i="145"/>
  <c r="L8" i="145"/>
  <c r="K8" i="145"/>
  <c r="J8" i="145"/>
  <c r="I8" i="145"/>
  <c r="H8" i="145"/>
  <c r="L7" i="145"/>
  <c r="K7" i="145"/>
  <c r="J7" i="145"/>
  <c r="I7" i="145"/>
  <c r="H7" i="145"/>
  <c r="L6" i="145"/>
  <c r="K6" i="145"/>
  <c r="J6" i="145"/>
  <c r="I6" i="145"/>
  <c r="H6" i="145"/>
  <c r="L5" i="145"/>
  <c r="K5" i="145"/>
  <c r="J5" i="145"/>
  <c r="I5" i="145"/>
  <c r="H5" i="145"/>
  <c r="A1" i="147"/>
  <c r="K114" i="147"/>
  <c r="J114" i="147"/>
  <c r="I114" i="147"/>
  <c r="H114" i="147"/>
  <c r="G113" i="147"/>
  <c r="F113" i="147"/>
  <c r="L113" i="147" s="1"/>
  <c r="E113" i="147"/>
  <c r="D113" i="147"/>
  <c r="C113" i="147"/>
  <c r="B113" i="147"/>
  <c r="L112" i="147"/>
  <c r="K112" i="147"/>
  <c r="J112" i="147"/>
  <c r="I112" i="147"/>
  <c r="H112" i="147"/>
  <c r="L111" i="147"/>
  <c r="K111" i="147"/>
  <c r="J111" i="147"/>
  <c r="I111" i="147"/>
  <c r="H111" i="147"/>
  <c r="L110" i="147"/>
  <c r="K110" i="147"/>
  <c r="J110" i="147"/>
  <c r="I110" i="147"/>
  <c r="H110" i="147"/>
  <c r="L109" i="147"/>
  <c r="K109" i="147"/>
  <c r="J109" i="147"/>
  <c r="I109" i="147"/>
  <c r="H109" i="147"/>
  <c r="L108" i="147"/>
  <c r="K108" i="147"/>
  <c r="J108" i="147"/>
  <c r="I108" i="147"/>
  <c r="H108" i="147"/>
  <c r="L107" i="147"/>
  <c r="K107" i="147"/>
  <c r="J107" i="147"/>
  <c r="I107" i="147"/>
  <c r="H107" i="147"/>
  <c r="L106" i="147"/>
  <c r="K106" i="147"/>
  <c r="J106" i="147"/>
  <c r="I106" i="147"/>
  <c r="H106" i="147"/>
  <c r="L105" i="147"/>
  <c r="K105" i="147"/>
  <c r="J105" i="147"/>
  <c r="I105" i="147"/>
  <c r="H105" i="147"/>
  <c r="L104" i="147"/>
  <c r="K104" i="147"/>
  <c r="J104" i="147"/>
  <c r="I104" i="147"/>
  <c r="H104" i="147"/>
  <c r="L103" i="147"/>
  <c r="K103" i="147"/>
  <c r="J103" i="147"/>
  <c r="I103" i="147"/>
  <c r="H103" i="147"/>
  <c r="L102" i="147"/>
  <c r="K102" i="147"/>
  <c r="J102" i="147"/>
  <c r="I102" i="147"/>
  <c r="H102" i="147"/>
  <c r="L101" i="147"/>
  <c r="K101" i="147"/>
  <c r="J101" i="147"/>
  <c r="I101" i="147"/>
  <c r="H101" i="147"/>
  <c r="G97" i="147"/>
  <c r="F97" i="147"/>
  <c r="E97" i="147"/>
  <c r="D97" i="147"/>
  <c r="C97" i="147"/>
  <c r="B97" i="147"/>
  <c r="H97" i="147" s="1"/>
  <c r="L96" i="147"/>
  <c r="K96" i="147"/>
  <c r="J96" i="147"/>
  <c r="I96" i="147"/>
  <c r="H96" i="147"/>
  <c r="L95" i="147"/>
  <c r="K95" i="147"/>
  <c r="J95" i="147"/>
  <c r="I95" i="147"/>
  <c r="H95" i="147"/>
  <c r="L94" i="147"/>
  <c r="K94" i="147"/>
  <c r="J94" i="147"/>
  <c r="I94" i="147"/>
  <c r="H94" i="147"/>
  <c r="L93" i="147"/>
  <c r="K93" i="147"/>
  <c r="J93" i="147"/>
  <c r="I93" i="147"/>
  <c r="H93" i="147"/>
  <c r="L92" i="147"/>
  <c r="K92" i="147"/>
  <c r="J92" i="147"/>
  <c r="I92" i="147"/>
  <c r="H92" i="147"/>
  <c r="L91" i="147"/>
  <c r="K91" i="147"/>
  <c r="J91" i="147"/>
  <c r="I91" i="147"/>
  <c r="H91" i="147"/>
  <c r="L90" i="147"/>
  <c r="K90" i="147"/>
  <c r="J90" i="147"/>
  <c r="I90" i="147"/>
  <c r="H90" i="147"/>
  <c r="L89" i="147"/>
  <c r="K89" i="147"/>
  <c r="J89" i="147"/>
  <c r="I89" i="147"/>
  <c r="H89" i="147"/>
  <c r="L88" i="147"/>
  <c r="K88" i="147"/>
  <c r="J88" i="147"/>
  <c r="I88" i="147"/>
  <c r="H88" i="147"/>
  <c r="L87" i="147"/>
  <c r="K87" i="147"/>
  <c r="J87" i="147"/>
  <c r="I87" i="147"/>
  <c r="H87" i="147"/>
  <c r="L86" i="147"/>
  <c r="K86" i="147"/>
  <c r="J86" i="147"/>
  <c r="I86" i="147"/>
  <c r="H86" i="147"/>
  <c r="L85" i="147"/>
  <c r="K85" i="147"/>
  <c r="J85" i="147"/>
  <c r="I85" i="147"/>
  <c r="H85" i="147"/>
  <c r="G81" i="147"/>
  <c r="J81" i="147" s="1"/>
  <c r="F81" i="147"/>
  <c r="E81" i="147"/>
  <c r="D81" i="147"/>
  <c r="C81" i="147"/>
  <c r="B81" i="147"/>
  <c r="L80" i="147"/>
  <c r="K80" i="147"/>
  <c r="J80" i="147"/>
  <c r="I80" i="147"/>
  <c r="H80" i="147"/>
  <c r="L79" i="147"/>
  <c r="K79" i="147"/>
  <c r="J79" i="147"/>
  <c r="I79" i="147"/>
  <c r="H79" i="147"/>
  <c r="L78" i="147"/>
  <c r="K78" i="147"/>
  <c r="J78" i="147"/>
  <c r="I78" i="147"/>
  <c r="H78" i="147"/>
  <c r="L77" i="147"/>
  <c r="K77" i="147"/>
  <c r="J77" i="147"/>
  <c r="I77" i="147"/>
  <c r="H77" i="147"/>
  <c r="L76" i="147"/>
  <c r="K76" i="147"/>
  <c r="J76" i="147"/>
  <c r="I76" i="147"/>
  <c r="H76" i="147"/>
  <c r="L75" i="147"/>
  <c r="K75" i="147"/>
  <c r="J75" i="147"/>
  <c r="I75" i="147"/>
  <c r="H75" i="147"/>
  <c r="L74" i="147"/>
  <c r="K74" i="147"/>
  <c r="J74" i="147"/>
  <c r="I74" i="147"/>
  <c r="H74" i="147"/>
  <c r="L73" i="147"/>
  <c r="K73" i="147"/>
  <c r="J73" i="147"/>
  <c r="I73" i="147"/>
  <c r="H73" i="147"/>
  <c r="L72" i="147"/>
  <c r="K72" i="147"/>
  <c r="J72" i="147"/>
  <c r="I72" i="147"/>
  <c r="H72" i="147"/>
  <c r="L71" i="147"/>
  <c r="K71" i="147"/>
  <c r="J71" i="147"/>
  <c r="I71" i="147"/>
  <c r="H71" i="147"/>
  <c r="L70" i="147"/>
  <c r="K70" i="147"/>
  <c r="J70" i="147"/>
  <c r="I70" i="147"/>
  <c r="H70" i="147"/>
  <c r="L69" i="147"/>
  <c r="K69" i="147"/>
  <c r="J69" i="147"/>
  <c r="I69" i="147"/>
  <c r="H69" i="147"/>
  <c r="G65" i="147"/>
  <c r="F65" i="147"/>
  <c r="E65" i="147"/>
  <c r="D65" i="147"/>
  <c r="C65" i="147"/>
  <c r="I65" i="147" s="1"/>
  <c r="B65" i="147"/>
  <c r="L64" i="147"/>
  <c r="K64" i="147"/>
  <c r="J64" i="147"/>
  <c r="I64" i="147"/>
  <c r="H64" i="147"/>
  <c r="L63" i="147"/>
  <c r="K63" i="147"/>
  <c r="J63" i="147"/>
  <c r="I63" i="147"/>
  <c r="H63" i="147"/>
  <c r="L62" i="147"/>
  <c r="K62" i="147"/>
  <c r="J62" i="147"/>
  <c r="I62" i="147"/>
  <c r="H62" i="147"/>
  <c r="L61" i="147"/>
  <c r="K61" i="147"/>
  <c r="J61" i="147"/>
  <c r="I61" i="147"/>
  <c r="H61" i="147"/>
  <c r="L60" i="147"/>
  <c r="K60" i="147"/>
  <c r="J60" i="147"/>
  <c r="I60" i="147"/>
  <c r="H60" i="147"/>
  <c r="L59" i="147"/>
  <c r="K59" i="147"/>
  <c r="J59" i="147"/>
  <c r="I59" i="147"/>
  <c r="H59" i="147"/>
  <c r="L58" i="147"/>
  <c r="K58" i="147"/>
  <c r="J58" i="147"/>
  <c r="I58" i="147"/>
  <c r="H58" i="147"/>
  <c r="L57" i="147"/>
  <c r="K57" i="147"/>
  <c r="J57" i="147"/>
  <c r="I57" i="147"/>
  <c r="H57" i="147"/>
  <c r="L56" i="147"/>
  <c r="K56" i="147"/>
  <c r="J56" i="147"/>
  <c r="I56" i="147"/>
  <c r="H56" i="147"/>
  <c r="L55" i="147"/>
  <c r="K55" i="147"/>
  <c r="J55" i="147"/>
  <c r="I55" i="147"/>
  <c r="H55" i="147"/>
  <c r="L54" i="147"/>
  <c r="K54" i="147"/>
  <c r="J54" i="147"/>
  <c r="I54" i="147"/>
  <c r="H54" i="147"/>
  <c r="L53" i="147"/>
  <c r="K53" i="147"/>
  <c r="J53" i="147"/>
  <c r="I53" i="147"/>
  <c r="H53" i="147"/>
  <c r="G49" i="147"/>
  <c r="F49" i="147"/>
  <c r="E49" i="147"/>
  <c r="D49" i="147"/>
  <c r="C49" i="147"/>
  <c r="B49" i="147"/>
  <c r="L48" i="147"/>
  <c r="K48" i="147"/>
  <c r="J48" i="147"/>
  <c r="I48" i="147"/>
  <c r="H48" i="147"/>
  <c r="L47" i="147"/>
  <c r="K47" i="147"/>
  <c r="J47" i="147"/>
  <c r="I47" i="147"/>
  <c r="H47" i="147"/>
  <c r="L46" i="147"/>
  <c r="K46" i="147"/>
  <c r="J46" i="147"/>
  <c r="I46" i="147"/>
  <c r="H46" i="147"/>
  <c r="L45" i="147"/>
  <c r="K45" i="147"/>
  <c r="J45" i="147"/>
  <c r="I45" i="147"/>
  <c r="H45" i="147"/>
  <c r="L44" i="147"/>
  <c r="K44" i="147"/>
  <c r="J44" i="147"/>
  <c r="I44" i="147"/>
  <c r="H44" i="147"/>
  <c r="L43" i="147"/>
  <c r="K43" i="147"/>
  <c r="J43" i="147"/>
  <c r="I43" i="147"/>
  <c r="H43" i="147"/>
  <c r="L42" i="147"/>
  <c r="K42" i="147"/>
  <c r="J42" i="147"/>
  <c r="I42" i="147"/>
  <c r="H42" i="147"/>
  <c r="L41" i="147"/>
  <c r="K41" i="147"/>
  <c r="J41" i="147"/>
  <c r="I41" i="147"/>
  <c r="H41" i="147"/>
  <c r="L40" i="147"/>
  <c r="K40" i="147"/>
  <c r="J40" i="147"/>
  <c r="I40" i="147"/>
  <c r="H40" i="147"/>
  <c r="L39" i="147"/>
  <c r="K39" i="147"/>
  <c r="J39" i="147"/>
  <c r="I39" i="147"/>
  <c r="H39" i="147"/>
  <c r="L38" i="147"/>
  <c r="K38" i="147"/>
  <c r="J38" i="147"/>
  <c r="I38" i="147"/>
  <c r="H38" i="147"/>
  <c r="L37" i="147"/>
  <c r="K37" i="147"/>
  <c r="J37" i="147"/>
  <c r="I37" i="147"/>
  <c r="H37" i="147"/>
  <c r="G33" i="147"/>
  <c r="F33" i="147"/>
  <c r="E33" i="147"/>
  <c r="K33" i="147" s="1"/>
  <c r="D33" i="147"/>
  <c r="C33" i="147"/>
  <c r="B33" i="147"/>
  <c r="L32" i="147"/>
  <c r="K32" i="147"/>
  <c r="J32" i="147"/>
  <c r="I32" i="147"/>
  <c r="H32" i="147"/>
  <c r="L31" i="147"/>
  <c r="K31" i="147"/>
  <c r="J31" i="147"/>
  <c r="I31" i="147"/>
  <c r="H31" i="147"/>
  <c r="L30" i="147"/>
  <c r="K30" i="147"/>
  <c r="J30" i="147"/>
  <c r="I30" i="147"/>
  <c r="H30" i="147"/>
  <c r="L29" i="147"/>
  <c r="K29" i="147"/>
  <c r="J29" i="147"/>
  <c r="I29" i="147"/>
  <c r="H29" i="147"/>
  <c r="L28" i="147"/>
  <c r="K28" i="147"/>
  <c r="J28" i="147"/>
  <c r="I28" i="147"/>
  <c r="H28" i="147"/>
  <c r="L27" i="147"/>
  <c r="K27" i="147"/>
  <c r="J27" i="147"/>
  <c r="I27" i="147"/>
  <c r="H27" i="147"/>
  <c r="L26" i="147"/>
  <c r="K26" i="147"/>
  <c r="J26" i="147"/>
  <c r="I26" i="147"/>
  <c r="H26" i="147"/>
  <c r="L25" i="147"/>
  <c r="K25" i="147"/>
  <c r="J25" i="147"/>
  <c r="I25" i="147"/>
  <c r="H25" i="147"/>
  <c r="L24" i="147"/>
  <c r="K24" i="147"/>
  <c r="J24" i="147"/>
  <c r="I24" i="147"/>
  <c r="H24" i="147"/>
  <c r="L23" i="147"/>
  <c r="K23" i="147"/>
  <c r="J23" i="147"/>
  <c r="I23" i="147"/>
  <c r="H23" i="147"/>
  <c r="L22" i="147"/>
  <c r="K22" i="147"/>
  <c r="J22" i="147"/>
  <c r="I22" i="147"/>
  <c r="H22" i="147"/>
  <c r="L21" i="147"/>
  <c r="K21" i="147"/>
  <c r="J21" i="147"/>
  <c r="I21" i="147"/>
  <c r="H21" i="147"/>
  <c r="G17" i="147"/>
  <c r="J17" i="147" s="1"/>
  <c r="F17" i="147"/>
  <c r="E17" i="147"/>
  <c r="D17" i="147"/>
  <c r="C17" i="147"/>
  <c r="B17" i="147"/>
  <c r="L16" i="147"/>
  <c r="K16" i="147"/>
  <c r="J16" i="147"/>
  <c r="I16" i="147"/>
  <c r="H16" i="147"/>
  <c r="L15" i="147"/>
  <c r="K15" i="147"/>
  <c r="J15" i="147"/>
  <c r="I15" i="147"/>
  <c r="H15" i="147"/>
  <c r="L14" i="147"/>
  <c r="K14" i="147"/>
  <c r="J14" i="147"/>
  <c r="I14" i="147"/>
  <c r="H14" i="147"/>
  <c r="L13" i="147"/>
  <c r="K13" i="147"/>
  <c r="J13" i="147"/>
  <c r="I13" i="147"/>
  <c r="H13" i="147"/>
  <c r="L12" i="147"/>
  <c r="K12" i="147"/>
  <c r="J12" i="147"/>
  <c r="I12" i="147"/>
  <c r="H12" i="147"/>
  <c r="L11" i="147"/>
  <c r="K11" i="147"/>
  <c r="J11" i="147"/>
  <c r="I11" i="147"/>
  <c r="H11" i="147"/>
  <c r="L10" i="147"/>
  <c r="K10" i="147"/>
  <c r="J10" i="147"/>
  <c r="I10" i="147"/>
  <c r="H10" i="147"/>
  <c r="L9" i="147"/>
  <c r="K9" i="147"/>
  <c r="J9" i="147"/>
  <c r="I9" i="147"/>
  <c r="H9" i="147"/>
  <c r="L8" i="147"/>
  <c r="K8" i="147"/>
  <c r="J8" i="147"/>
  <c r="I8" i="147"/>
  <c r="H8" i="147"/>
  <c r="L7" i="147"/>
  <c r="K7" i="147"/>
  <c r="J7" i="147"/>
  <c r="I7" i="147"/>
  <c r="H7" i="147"/>
  <c r="L6" i="147"/>
  <c r="K6" i="147"/>
  <c r="J6" i="147"/>
  <c r="I6" i="147"/>
  <c r="H6" i="147"/>
  <c r="L5" i="147"/>
  <c r="K5" i="147"/>
  <c r="J5" i="147"/>
  <c r="I5" i="147"/>
  <c r="H5" i="147"/>
  <c r="A1" i="132"/>
  <c r="G114" i="132"/>
  <c r="L114" i="132"/>
  <c r="F114" i="132"/>
  <c r="E114" i="132"/>
  <c r="D114" i="132"/>
  <c r="J114" i="132" s="1"/>
  <c r="C114" i="132"/>
  <c r="B114" i="132"/>
  <c r="L113" i="132"/>
  <c r="K113" i="132"/>
  <c r="J113" i="132"/>
  <c r="I113" i="132"/>
  <c r="H113" i="132"/>
  <c r="L112" i="132"/>
  <c r="K112" i="132"/>
  <c r="J112" i="132"/>
  <c r="I112" i="132"/>
  <c r="H112" i="132"/>
  <c r="L111" i="132"/>
  <c r="K111" i="132"/>
  <c r="J111" i="132"/>
  <c r="I111" i="132"/>
  <c r="H111" i="132"/>
  <c r="L110" i="132"/>
  <c r="K110" i="132"/>
  <c r="J110" i="132"/>
  <c r="I110" i="132"/>
  <c r="H110" i="132"/>
  <c r="L109" i="132"/>
  <c r="K109" i="132"/>
  <c r="J109" i="132"/>
  <c r="I109" i="132"/>
  <c r="H109" i="132"/>
  <c r="L108" i="132"/>
  <c r="K108" i="132"/>
  <c r="J108" i="132"/>
  <c r="I108" i="132"/>
  <c r="H108" i="132"/>
  <c r="L107" i="132"/>
  <c r="K107" i="132"/>
  <c r="J107" i="132"/>
  <c r="I107" i="132"/>
  <c r="H107" i="132"/>
  <c r="L106" i="132"/>
  <c r="K106" i="132"/>
  <c r="J106" i="132"/>
  <c r="I106" i="132"/>
  <c r="H106" i="132"/>
  <c r="L105" i="132"/>
  <c r="K105" i="132"/>
  <c r="J105" i="132"/>
  <c r="I105" i="132"/>
  <c r="H105" i="132"/>
  <c r="L104" i="132"/>
  <c r="K104" i="132"/>
  <c r="J104" i="132"/>
  <c r="I104" i="132"/>
  <c r="H104" i="132"/>
  <c r="L103" i="132"/>
  <c r="K103" i="132"/>
  <c r="J103" i="132"/>
  <c r="I103" i="132"/>
  <c r="H103" i="132"/>
  <c r="L102" i="132"/>
  <c r="K102" i="132"/>
  <c r="J102" i="132"/>
  <c r="I102" i="132"/>
  <c r="H102" i="132"/>
  <c r="G98" i="132"/>
  <c r="F98" i="132"/>
  <c r="E98" i="132"/>
  <c r="D98" i="132"/>
  <c r="C98" i="132"/>
  <c r="B98" i="132"/>
  <c r="L97" i="132"/>
  <c r="K97" i="132"/>
  <c r="J97" i="132"/>
  <c r="I97" i="132"/>
  <c r="H97" i="132"/>
  <c r="L96" i="132"/>
  <c r="K96" i="132"/>
  <c r="J96" i="132"/>
  <c r="I96" i="132"/>
  <c r="H96" i="132"/>
  <c r="L95" i="132"/>
  <c r="K95" i="132"/>
  <c r="J95" i="132"/>
  <c r="I95" i="132"/>
  <c r="H95" i="132"/>
  <c r="L94" i="132"/>
  <c r="K94" i="132"/>
  <c r="J94" i="132"/>
  <c r="I94" i="132"/>
  <c r="H94" i="132"/>
  <c r="L93" i="132"/>
  <c r="K93" i="132"/>
  <c r="J93" i="132"/>
  <c r="I93" i="132"/>
  <c r="H93" i="132"/>
  <c r="L92" i="132"/>
  <c r="K92" i="132"/>
  <c r="J92" i="132"/>
  <c r="I92" i="132"/>
  <c r="H92" i="132"/>
  <c r="L91" i="132"/>
  <c r="K91" i="132"/>
  <c r="J91" i="132"/>
  <c r="I91" i="132"/>
  <c r="H91" i="132"/>
  <c r="L90" i="132"/>
  <c r="K90" i="132"/>
  <c r="J90" i="132"/>
  <c r="I90" i="132"/>
  <c r="H90" i="132"/>
  <c r="L89" i="132"/>
  <c r="K89" i="132"/>
  <c r="J89" i="132"/>
  <c r="I89" i="132"/>
  <c r="H89" i="132"/>
  <c r="L88" i="132"/>
  <c r="K88" i="132"/>
  <c r="J88" i="132"/>
  <c r="I88" i="132"/>
  <c r="H88" i="132"/>
  <c r="L87" i="132"/>
  <c r="K87" i="132"/>
  <c r="J87" i="132"/>
  <c r="I87" i="132"/>
  <c r="H87" i="132"/>
  <c r="L86" i="132"/>
  <c r="K86" i="132"/>
  <c r="J86" i="132"/>
  <c r="I86" i="132"/>
  <c r="H86" i="132"/>
  <c r="G82" i="132"/>
  <c r="F82" i="132"/>
  <c r="E82" i="132"/>
  <c r="D82" i="132"/>
  <c r="C82" i="132"/>
  <c r="B82" i="132"/>
  <c r="L81" i="132"/>
  <c r="K81" i="132"/>
  <c r="J81" i="132"/>
  <c r="I81" i="132"/>
  <c r="H81" i="132"/>
  <c r="L80" i="132"/>
  <c r="K80" i="132"/>
  <c r="J80" i="132"/>
  <c r="I80" i="132"/>
  <c r="H80" i="132"/>
  <c r="L79" i="132"/>
  <c r="K79" i="132"/>
  <c r="J79" i="132"/>
  <c r="I79" i="132"/>
  <c r="H79" i="132"/>
  <c r="L78" i="132"/>
  <c r="K78" i="132"/>
  <c r="J78" i="132"/>
  <c r="I78" i="132"/>
  <c r="H78" i="132"/>
  <c r="L77" i="132"/>
  <c r="K77" i="132"/>
  <c r="J77" i="132"/>
  <c r="I77" i="132"/>
  <c r="H77" i="132"/>
  <c r="L76" i="132"/>
  <c r="K76" i="132"/>
  <c r="J76" i="132"/>
  <c r="I76" i="132"/>
  <c r="H76" i="132"/>
  <c r="L75" i="132"/>
  <c r="K75" i="132"/>
  <c r="J75" i="132"/>
  <c r="I75" i="132"/>
  <c r="H75" i="132"/>
  <c r="L74" i="132"/>
  <c r="K74" i="132"/>
  <c r="J74" i="132"/>
  <c r="I74" i="132"/>
  <c r="H74" i="132"/>
  <c r="L73" i="132"/>
  <c r="K73" i="132"/>
  <c r="J73" i="132"/>
  <c r="I73" i="132"/>
  <c r="H73" i="132"/>
  <c r="L72" i="132"/>
  <c r="K72" i="132"/>
  <c r="J72" i="132"/>
  <c r="I72" i="132"/>
  <c r="H72" i="132"/>
  <c r="L71" i="132"/>
  <c r="K71" i="132"/>
  <c r="J71" i="132"/>
  <c r="I71" i="132"/>
  <c r="H71" i="132"/>
  <c r="L70" i="132"/>
  <c r="K70" i="132"/>
  <c r="J70" i="132"/>
  <c r="I70" i="132"/>
  <c r="H70" i="132"/>
  <c r="G66" i="132"/>
  <c r="F66" i="132"/>
  <c r="E66" i="132"/>
  <c r="D66" i="132"/>
  <c r="C66" i="132"/>
  <c r="B66" i="132"/>
  <c r="L65" i="132"/>
  <c r="K65" i="132"/>
  <c r="J65" i="132"/>
  <c r="I65" i="132"/>
  <c r="H65" i="132"/>
  <c r="L64" i="132"/>
  <c r="K64" i="132"/>
  <c r="J64" i="132"/>
  <c r="I64" i="132"/>
  <c r="H64" i="132"/>
  <c r="L63" i="132"/>
  <c r="K63" i="132"/>
  <c r="J63" i="132"/>
  <c r="I63" i="132"/>
  <c r="H63" i="132"/>
  <c r="L62" i="132"/>
  <c r="K62" i="132"/>
  <c r="J62" i="132"/>
  <c r="I62" i="132"/>
  <c r="H62" i="132"/>
  <c r="L61" i="132"/>
  <c r="K61" i="132"/>
  <c r="J61" i="132"/>
  <c r="I61" i="132"/>
  <c r="H61" i="132"/>
  <c r="L60" i="132"/>
  <c r="K60" i="132"/>
  <c r="J60" i="132"/>
  <c r="I60" i="132"/>
  <c r="H60" i="132"/>
  <c r="L59" i="132"/>
  <c r="K59" i="132"/>
  <c r="J59" i="132"/>
  <c r="I59" i="132"/>
  <c r="H59" i="132"/>
  <c r="L58" i="132"/>
  <c r="K58" i="132"/>
  <c r="J58" i="132"/>
  <c r="I58" i="132"/>
  <c r="H58" i="132"/>
  <c r="L57" i="132"/>
  <c r="K57" i="132"/>
  <c r="J57" i="132"/>
  <c r="I57" i="132"/>
  <c r="H57" i="132"/>
  <c r="L56" i="132"/>
  <c r="K56" i="132"/>
  <c r="J56" i="132"/>
  <c r="I56" i="132"/>
  <c r="H56" i="132"/>
  <c r="L55" i="132"/>
  <c r="K55" i="132"/>
  <c r="J55" i="132"/>
  <c r="I55" i="132"/>
  <c r="H55" i="132"/>
  <c r="L54" i="132"/>
  <c r="K54" i="132"/>
  <c r="J54" i="132"/>
  <c r="I54" i="132"/>
  <c r="H54" i="132"/>
  <c r="G50" i="132"/>
  <c r="F50" i="132"/>
  <c r="L50" i="132"/>
  <c r="E50" i="132"/>
  <c r="D50" i="132"/>
  <c r="C50" i="132"/>
  <c r="B50" i="132"/>
  <c r="H50" i="132" s="1"/>
  <c r="L49" i="132"/>
  <c r="K49" i="132"/>
  <c r="J49" i="132"/>
  <c r="I49" i="132"/>
  <c r="H49" i="132"/>
  <c r="L48" i="132"/>
  <c r="K48" i="132"/>
  <c r="J48" i="132"/>
  <c r="I48" i="132"/>
  <c r="H48" i="132"/>
  <c r="L47" i="132"/>
  <c r="K47" i="132"/>
  <c r="J47" i="132"/>
  <c r="I47" i="132"/>
  <c r="H47" i="132"/>
  <c r="L46" i="132"/>
  <c r="K46" i="132"/>
  <c r="J46" i="132"/>
  <c r="I46" i="132"/>
  <c r="H46" i="132"/>
  <c r="L45" i="132"/>
  <c r="K45" i="132"/>
  <c r="J45" i="132"/>
  <c r="I45" i="132"/>
  <c r="H45" i="132"/>
  <c r="L44" i="132"/>
  <c r="K44" i="132"/>
  <c r="J44" i="132"/>
  <c r="I44" i="132"/>
  <c r="H44" i="132"/>
  <c r="L43" i="132"/>
  <c r="K43" i="132"/>
  <c r="J43" i="132"/>
  <c r="I43" i="132"/>
  <c r="H43" i="132"/>
  <c r="L42" i="132"/>
  <c r="K42" i="132"/>
  <c r="J42" i="132"/>
  <c r="I42" i="132"/>
  <c r="H42" i="132"/>
  <c r="L41" i="132"/>
  <c r="K41" i="132"/>
  <c r="J41" i="132"/>
  <c r="I41" i="132"/>
  <c r="H41" i="132"/>
  <c r="L40" i="132"/>
  <c r="K40" i="132"/>
  <c r="J40" i="132"/>
  <c r="I40" i="132"/>
  <c r="H40" i="132"/>
  <c r="L39" i="132"/>
  <c r="K39" i="132"/>
  <c r="J39" i="132"/>
  <c r="I39" i="132"/>
  <c r="H39" i="132"/>
  <c r="L38" i="132"/>
  <c r="K38" i="132"/>
  <c r="J38" i="132"/>
  <c r="I38" i="132"/>
  <c r="H38" i="132"/>
  <c r="K35" i="132"/>
  <c r="J35" i="132"/>
  <c r="I35" i="132"/>
  <c r="H35" i="132"/>
  <c r="H34" i="132"/>
  <c r="G34" i="132"/>
  <c r="F34" i="132"/>
  <c r="E34" i="132"/>
  <c r="D34" i="132"/>
  <c r="C34" i="132"/>
  <c r="B34" i="132"/>
  <c r="L33" i="132"/>
  <c r="K33" i="132"/>
  <c r="J33" i="132"/>
  <c r="I33" i="132"/>
  <c r="H33" i="132"/>
  <c r="L32" i="132"/>
  <c r="K32" i="132"/>
  <c r="J32" i="132"/>
  <c r="I32" i="132"/>
  <c r="H32" i="132"/>
  <c r="L31" i="132"/>
  <c r="K31" i="132"/>
  <c r="J31" i="132"/>
  <c r="I31" i="132"/>
  <c r="H31" i="132"/>
  <c r="L30" i="132"/>
  <c r="K30" i="132"/>
  <c r="J30" i="132"/>
  <c r="I30" i="132"/>
  <c r="H30" i="132"/>
  <c r="L29" i="132"/>
  <c r="K29" i="132"/>
  <c r="J29" i="132"/>
  <c r="I29" i="132"/>
  <c r="H29" i="132"/>
  <c r="L28" i="132"/>
  <c r="K28" i="132"/>
  <c r="J28" i="132"/>
  <c r="I28" i="132"/>
  <c r="H28" i="132"/>
  <c r="L27" i="132"/>
  <c r="K27" i="132"/>
  <c r="J27" i="132"/>
  <c r="I27" i="132"/>
  <c r="H27" i="132"/>
  <c r="L26" i="132"/>
  <c r="K26" i="132"/>
  <c r="J26" i="132"/>
  <c r="I26" i="132"/>
  <c r="H26" i="132"/>
  <c r="L25" i="132"/>
  <c r="K25" i="132"/>
  <c r="J25" i="132"/>
  <c r="I25" i="132"/>
  <c r="H25" i="132"/>
  <c r="L24" i="132"/>
  <c r="K24" i="132"/>
  <c r="J24" i="132"/>
  <c r="I24" i="132"/>
  <c r="H24" i="132"/>
  <c r="L23" i="132"/>
  <c r="K23" i="132"/>
  <c r="J23" i="132"/>
  <c r="I23" i="132"/>
  <c r="H23" i="132"/>
  <c r="L22" i="132"/>
  <c r="K22" i="132"/>
  <c r="J22" i="132"/>
  <c r="I22" i="132"/>
  <c r="H22" i="132"/>
  <c r="G17" i="132"/>
  <c r="J17" i="132" s="1"/>
  <c r="F17" i="132"/>
  <c r="E17" i="132"/>
  <c r="D17" i="132"/>
  <c r="C17" i="132"/>
  <c r="B17" i="132"/>
  <c r="L16" i="132"/>
  <c r="K16" i="132"/>
  <c r="J16" i="132"/>
  <c r="I16" i="132"/>
  <c r="H16" i="132"/>
  <c r="L15" i="132"/>
  <c r="K15" i="132"/>
  <c r="J15" i="132"/>
  <c r="I15" i="132"/>
  <c r="H15" i="132"/>
  <c r="L14" i="132"/>
  <c r="K14" i="132"/>
  <c r="J14" i="132"/>
  <c r="I14" i="132"/>
  <c r="H14" i="132"/>
  <c r="L13" i="132"/>
  <c r="K13" i="132"/>
  <c r="J13" i="132"/>
  <c r="I13" i="132"/>
  <c r="H13" i="132"/>
  <c r="L12" i="132"/>
  <c r="K12" i="132"/>
  <c r="J12" i="132"/>
  <c r="I12" i="132"/>
  <c r="H12" i="132"/>
  <c r="L11" i="132"/>
  <c r="K11" i="132"/>
  <c r="J11" i="132"/>
  <c r="I11" i="132"/>
  <c r="H11" i="132"/>
  <c r="L10" i="132"/>
  <c r="K10" i="132"/>
  <c r="J10" i="132"/>
  <c r="I10" i="132"/>
  <c r="H10" i="132"/>
  <c r="L9" i="132"/>
  <c r="K9" i="132"/>
  <c r="J9" i="132"/>
  <c r="I9" i="132"/>
  <c r="H9" i="132"/>
  <c r="L8" i="132"/>
  <c r="K8" i="132"/>
  <c r="J8" i="132"/>
  <c r="I8" i="132"/>
  <c r="H8" i="132"/>
  <c r="L7" i="132"/>
  <c r="K7" i="132"/>
  <c r="J7" i="132"/>
  <c r="I7" i="132"/>
  <c r="H7" i="132"/>
  <c r="L6" i="132"/>
  <c r="K6" i="132"/>
  <c r="J6" i="132"/>
  <c r="I6" i="132"/>
  <c r="H6" i="132"/>
  <c r="L5" i="132"/>
  <c r="K5" i="132"/>
  <c r="J5" i="132"/>
  <c r="I5" i="132"/>
  <c r="H5" i="132"/>
  <c r="A1" i="131"/>
  <c r="G225" i="131"/>
  <c r="F225" i="131"/>
  <c r="E225" i="131"/>
  <c r="D225" i="131"/>
  <c r="C225" i="131"/>
  <c r="B225" i="131"/>
  <c r="L224" i="131"/>
  <c r="K224" i="131"/>
  <c r="J224" i="131"/>
  <c r="I224" i="131"/>
  <c r="H224" i="131"/>
  <c r="L223" i="131"/>
  <c r="K223" i="131"/>
  <c r="J223" i="131"/>
  <c r="I223" i="131"/>
  <c r="H223" i="131"/>
  <c r="L222" i="131"/>
  <c r="K222" i="131"/>
  <c r="J222" i="131"/>
  <c r="I222" i="131"/>
  <c r="H222" i="131"/>
  <c r="L221" i="131"/>
  <c r="K221" i="131"/>
  <c r="J221" i="131"/>
  <c r="I221" i="131"/>
  <c r="H221" i="131"/>
  <c r="L220" i="131"/>
  <c r="K220" i="131"/>
  <c r="J220" i="131"/>
  <c r="I220" i="131"/>
  <c r="H220" i="131"/>
  <c r="L219" i="131"/>
  <c r="K219" i="131"/>
  <c r="J219" i="131"/>
  <c r="I219" i="131"/>
  <c r="H219" i="131"/>
  <c r="L218" i="131"/>
  <c r="K218" i="131"/>
  <c r="J218" i="131"/>
  <c r="I218" i="131"/>
  <c r="H218" i="131"/>
  <c r="L217" i="131"/>
  <c r="K217" i="131"/>
  <c r="J217" i="131"/>
  <c r="I217" i="131"/>
  <c r="H217" i="131"/>
  <c r="L216" i="131"/>
  <c r="K216" i="131"/>
  <c r="J216" i="131"/>
  <c r="I216" i="131"/>
  <c r="H216" i="131"/>
  <c r="L215" i="131"/>
  <c r="K215" i="131"/>
  <c r="J215" i="131"/>
  <c r="I215" i="131"/>
  <c r="H215" i="131"/>
  <c r="L214" i="131"/>
  <c r="K214" i="131"/>
  <c r="J214" i="131"/>
  <c r="I214" i="131"/>
  <c r="H214" i="131"/>
  <c r="L213" i="131"/>
  <c r="K213" i="131"/>
  <c r="J213" i="131"/>
  <c r="I213" i="131"/>
  <c r="H213" i="131"/>
  <c r="L212" i="131"/>
  <c r="K212" i="131"/>
  <c r="J212" i="131"/>
  <c r="I212" i="131"/>
  <c r="H212" i="131"/>
  <c r="L211" i="131"/>
  <c r="K211" i="131"/>
  <c r="J211" i="131"/>
  <c r="I211" i="131"/>
  <c r="H211" i="131"/>
  <c r="L210" i="131"/>
  <c r="K210" i="131"/>
  <c r="J210" i="131"/>
  <c r="I210" i="131"/>
  <c r="H210" i="131"/>
  <c r="L209" i="131"/>
  <c r="K209" i="131"/>
  <c r="J209" i="131"/>
  <c r="I209" i="131"/>
  <c r="H209" i="131"/>
  <c r="L208" i="131"/>
  <c r="K208" i="131"/>
  <c r="J208" i="131"/>
  <c r="I208" i="131"/>
  <c r="H208" i="131"/>
  <c r="L207" i="131"/>
  <c r="K207" i="131"/>
  <c r="J207" i="131"/>
  <c r="I207" i="131"/>
  <c r="H207" i="131"/>
  <c r="L206" i="131"/>
  <c r="K206" i="131"/>
  <c r="J206" i="131"/>
  <c r="I206" i="131"/>
  <c r="H206" i="131"/>
  <c r="L205" i="131"/>
  <c r="K205" i="131"/>
  <c r="J205" i="131"/>
  <c r="I205" i="131"/>
  <c r="H205" i="131"/>
  <c r="L204" i="131"/>
  <c r="K204" i="131"/>
  <c r="J204" i="131"/>
  <c r="I204" i="131"/>
  <c r="H204" i="131"/>
  <c r="L203" i="131"/>
  <c r="K203" i="131"/>
  <c r="J203" i="131"/>
  <c r="I203" i="131"/>
  <c r="H203" i="131"/>
  <c r="L202" i="131"/>
  <c r="K202" i="131"/>
  <c r="J202" i="131"/>
  <c r="I202" i="131"/>
  <c r="H202" i="131"/>
  <c r="L201" i="131"/>
  <c r="K201" i="131"/>
  <c r="J201" i="131"/>
  <c r="I201" i="131"/>
  <c r="H201" i="131"/>
  <c r="L200" i="131"/>
  <c r="K200" i="131"/>
  <c r="J200" i="131"/>
  <c r="I200" i="131"/>
  <c r="H200" i="131"/>
  <c r="L199" i="131"/>
  <c r="K199" i="131"/>
  <c r="J199" i="131"/>
  <c r="I199" i="131"/>
  <c r="H199" i="131"/>
  <c r="L198" i="131"/>
  <c r="K198" i="131"/>
  <c r="J198" i="131"/>
  <c r="I198" i="131"/>
  <c r="H198" i="131"/>
  <c r="L197" i="131"/>
  <c r="K197" i="131"/>
  <c r="J197" i="131"/>
  <c r="I197" i="131"/>
  <c r="H197" i="131"/>
  <c r="G193" i="131"/>
  <c r="F193" i="131"/>
  <c r="E193" i="131"/>
  <c r="D193" i="131"/>
  <c r="J193" i="131"/>
  <c r="C193" i="131"/>
  <c r="B193" i="131"/>
  <c r="L192" i="131"/>
  <c r="K192" i="131"/>
  <c r="J192" i="131"/>
  <c r="I192" i="131"/>
  <c r="H192" i="131"/>
  <c r="L191" i="131"/>
  <c r="K191" i="131"/>
  <c r="J191" i="131"/>
  <c r="I191" i="131"/>
  <c r="H191" i="131"/>
  <c r="L190" i="131"/>
  <c r="K190" i="131"/>
  <c r="J190" i="131"/>
  <c r="I190" i="131"/>
  <c r="H190" i="131"/>
  <c r="L189" i="131"/>
  <c r="K189" i="131"/>
  <c r="J189" i="131"/>
  <c r="I189" i="131"/>
  <c r="H189" i="131"/>
  <c r="L188" i="131"/>
  <c r="K188" i="131"/>
  <c r="J188" i="131"/>
  <c r="I188" i="131"/>
  <c r="H188" i="131"/>
  <c r="L187" i="131"/>
  <c r="K187" i="131"/>
  <c r="J187" i="131"/>
  <c r="I187" i="131"/>
  <c r="H187" i="131"/>
  <c r="L186" i="131"/>
  <c r="K186" i="131"/>
  <c r="J186" i="131"/>
  <c r="I186" i="131"/>
  <c r="H186" i="131"/>
  <c r="L185" i="131"/>
  <c r="K185" i="131"/>
  <c r="J185" i="131"/>
  <c r="I185" i="131"/>
  <c r="H185" i="131"/>
  <c r="L184" i="131"/>
  <c r="K184" i="131"/>
  <c r="J184" i="131"/>
  <c r="I184" i="131"/>
  <c r="H184" i="131"/>
  <c r="L183" i="131"/>
  <c r="K183" i="131"/>
  <c r="J183" i="131"/>
  <c r="I183" i="131"/>
  <c r="H183" i="131"/>
  <c r="L182" i="131"/>
  <c r="K182" i="131"/>
  <c r="J182" i="131"/>
  <c r="I182" i="131"/>
  <c r="H182" i="131"/>
  <c r="L181" i="131"/>
  <c r="K181" i="131"/>
  <c r="J181" i="131"/>
  <c r="I181" i="131"/>
  <c r="H181" i="131"/>
  <c r="L180" i="131"/>
  <c r="K180" i="131"/>
  <c r="J180" i="131"/>
  <c r="I180" i="131"/>
  <c r="H180" i="131"/>
  <c r="L179" i="131"/>
  <c r="K179" i="131"/>
  <c r="J179" i="131"/>
  <c r="I179" i="131"/>
  <c r="H179" i="131"/>
  <c r="L178" i="131"/>
  <c r="K178" i="131"/>
  <c r="J178" i="131"/>
  <c r="I178" i="131"/>
  <c r="H178" i="131"/>
  <c r="L177" i="131"/>
  <c r="K177" i="131"/>
  <c r="J177" i="131"/>
  <c r="I177" i="131"/>
  <c r="H177" i="131"/>
  <c r="L176" i="131"/>
  <c r="K176" i="131"/>
  <c r="J176" i="131"/>
  <c r="I176" i="131"/>
  <c r="H176" i="131"/>
  <c r="L175" i="131"/>
  <c r="K175" i="131"/>
  <c r="J175" i="131"/>
  <c r="I175" i="131"/>
  <c r="H175" i="131"/>
  <c r="L174" i="131"/>
  <c r="K174" i="131"/>
  <c r="J174" i="131"/>
  <c r="I174" i="131"/>
  <c r="H174" i="131"/>
  <c r="L173" i="131"/>
  <c r="K173" i="131"/>
  <c r="J173" i="131"/>
  <c r="I173" i="131"/>
  <c r="H173" i="131"/>
  <c r="L172" i="131"/>
  <c r="K172" i="131"/>
  <c r="J172" i="131"/>
  <c r="I172" i="131"/>
  <c r="H172" i="131"/>
  <c r="L171" i="131"/>
  <c r="K171" i="131"/>
  <c r="J171" i="131"/>
  <c r="I171" i="131"/>
  <c r="H171" i="131"/>
  <c r="L170" i="131"/>
  <c r="K170" i="131"/>
  <c r="J170" i="131"/>
  <c r="I170" i="131"/>
  <c r="H170" i="131"/>
  <c r="L169" i="131"/>
  <c r="K169" i="131"/>
  <c r="J169" i="131"/>
  <c r="I169" i="131"/>
  <c r="H169" i="131"/>
  <c r="L168" i="131"/>
  <c r="K168" i="131"/>
  <c r="J168" i="131"/>
  <c r="I168" i="131"/>
  <c r="H168" i="131"/>
  <c r="L167" i="131"/>
  <c r="K167" i="131"/>
  <c r="J167" i="131"/>
  <c r="I167" i="131"/>
  <c r="H167" i="131"/>
  <c r="L166" i="131"/>
  <c r="K166" i="131"/>
  <c r="J166" i="131"/>
  <c r="I166" i="131"/>
  <c r="H166" i="131"/>
  <c r="L165" i="131"/>
  <c r="K165" i="131"/>
  <c r="J165" i="131"/>
  <c r="I165" i="131"/>
  <c r="H165" i="131"/>
  <c r="G161" i="131"/>
  <c r="J161" i="131"/>
  <c r="F161" i="131"/>
  <c r="E161" i="131"/>
  <c r="D161" i="131"/>
  <c r="C161" i="131"/>
  <c r="B161" i="131"/>
  <c r="L160" i="131"/>
  <c r="K160" i="131"/>
  <c r="J160" i="131"/>
  <c r="I160" i="131"/>
  <c r="H160" i="131"/>
  <c r="L159" i="131"/>
  <c r="K159" i="131"/>
  <c r="J159" i="131"/>
  <c r="I159" i="131"/>
  <c r="H159" i="131"/>
  <c r="L158" i="131"/>
  <c r="K158" i="131"/>
  <c r="J158" i="131"/>
  <c r="I158" i="131"/>
  <c r="H158" i="131"/>
  <c r="L157" i="131"/>
  <c r="K157" i="131"/>
  <c r="J157" i="131"/>
  <c r="I157" i="131"/>
  <c r="H157" i="131"/>
  <c r="L156" i="131"/>
  <c r="K156" i="131"/>
  <c r="J156" i="131"/>
  <c r="I156" i="131"/>
  <c r="H156" i="131"/>
  <c r="L155" i="131"/>
  <c r="K155" i="131"/>
  <c r="J155" i="131"/>
  <c r="I155" i="131"/>
  <c r="H155" i="131"/>
  <c r="L154" i="131"/>
  <c r="K154" i="131"/>
  <c r="J154" i="131"/>
  <c r="I154" i="131"/>
  <c r="H154" i="131"/>
  <c r="L153" i="131"/>
  <c r="K153" i="131"/>
  <c r="J153" i="131"/>
  <c r="I153" i="131"/>
  <c r="H153" i="131"/>
  <c r="L152" i="131"/>
  <c r="K152" i="131"/>
  <c r="J152" i="131"/>
  <c r="I152" i="131"/>
  <c r="H152" i="131"/>
  <c r="L151" i="131"/>
  <c r="K151" i="131"/>
  <c r="J151" i="131"/>
  <c r="I151" i="131"/>
  <c r="H151" i="131"/>
  <c r="L150" i="131"/>
  <c r="K150" i="131"/>
  <c r="J150" i="131"/>
  <c r="I150" i="131"/>
  <c r="H150" i="131"/>
  <c r="L149" i="131"/>
  <c r="K149" i="131"/>
  <c r="J149" i="131"/>
  <c r="I149" i="131"/>
  <c r="H149" i="131"/>
  <c r="L148" i="131"/>
  <c r="K148" i="131"/>
  <c r="J148" i="131"/>
  <c r="I148" i="131"/>
  <c r="H148" i="131"/>
  <c r="L147" i="131"/>
  <c r="K147" i="131"/>
  <c r="J147" i="131"/>
  <c r="I147" i="131"/>
  <c r="H147" i="131"/>
  <c r="L146" i="131"/>
  <c r="K146" i="131"/>
  <c r="J146" i="131"/>
  <c r="I146" i="131"/>
  <c r="H146" i="131"/>
  <c r="L145" i="131"/>
  <c r="K145" i="131"/>
  <c r="J145" i="131"/>
  <c r="I145" i="131"/>
  <c r="H145" i="131"/>
  <c r="L144" i="131"/>
  <c r="K144" i="131"/>
  <c r="J144" i="131"/>
  <c r="I144" i="131"/>
  <c r="H144" i="131"/>
  <c r="L143" i="131"/>
  <c r="K143" i="131"/>
  <c r="J143" i="131"/>
  <c r="I143" i="131"/>
  <c r="H143" i="131"/>
  <c r="L142" i="131"/>
  <c r="K142" i="131"/>
  <c r="J142" i="131"/>
  <c r="I142" i="131"/>
  <c r="H142" i="131"/>
  <c r="L141" i="131"/>
  <c r="K141" i="131"/>
  <c r="J141" i="131"/>
  <c r="I141" i="131"/>
  <c r="H141" i="131"/>
  <c r="L140" i="131"/>
  <c r="K140" i="131"/>
  <c r="J140" i="131"/>
  <c r="I140" i="131"/>
  <c r="H140" i="131"/>
  <c r="L139" i="131"/>
  <c r="K139" i="131"/>
  <c r="J139" i="131"/>
  <c r="I139" i="131"/>
  <c r="H139" i="131"/>
  <c r="L138" i="131"/>
  <c r="K138" i="131"/>
  <c r="J138" i="131"/>
  <c r="I138" i="131"/>
  <c r="H138" i="131"/>
  <c r="L137" i="131"/>
  <c r="K137" i="131"/>
  <c r="J137" i="131"/>
  <c r="I137" i="131"/>
  <c r="H137" i="131"/>
  <c r="L136" i="131"/>
  <c r="K136" i="131"/>
  <c r="J136" i="131"/>
  <c r="I136" i="131"/>
  <c r="H136" i="131"/>
  <c r="L135" i="131"/>
  <c r="K135" i="131"/>
  <c r="J135" i="131"/>
  <c r="I135" i="131"/>
  <c r="H135" i="131"/>
  <c r="L134" i="131"/>
  <c r="K134" i="131"/>
  <c r="J134" i="131"/>
  <c r="I134" i="131"/>
  <c r="H134" i="131"/>
  <c r="L133" i="131"/>
  <c r="K133" i="131"/>
  <c r="J133" i="131"/>
  <c r="I133" i="131"/>
  <c r="H133" i="131"/>
  <c r="G129" i="131"/>
  <c r="F129" i="131"/>
  <c r="L129" i="131"/>
  <c r="E129" i="131"/>
  <c r="D129" i="131"/>
  <c r="J129" i="131" s="1"/>
  <c r="C129" i="131"/>
  <c r="I129" i="131" s="1"/>
  <c r="B129" i="131"/>
  <c r="H129" i="131" s="1"/>
  <c r="L128" i="131"/>
  <c r="K128" i="131"/>
  <c r="J128" i="131"/>
  <c r="I128" i="131"/>
  <c r="H128" i="131"/>
  <c r="L127" i="131"/>
  <c r="K127" i="131"/>
  <c r="J127" i="131"/>
  <c r="I127" i="131"/>
  <c r="H127" i="131"/>
  <c r="L126" i="131"/>
  <c r="K126" i="131"/>
  <c r="J126" i="131"/>
  <c r="I126" i="131"/>
  <c r="H126" i="131"/>
  <c r="L125" i="131"/>
  <c r="K125" i="131"/>
  <c r="J125" i="131"/>
  <c r="I125" i="131"/>
  <c r="H125" i="131"/>
  <c r="L124" i="131"/>
  <c r="K124" i="131"/>
  <c r="J124" i="131"/>
  <c r="I124" i="131"/>
  <c r="H124" i="131"/>
  <c r="L123" i="131"/>
  <c r="K123" i="131"/>
  <c r="J123" i="131"/>
  <c r="I123" i="131"/>
  <c r="H123" i="131"/>
  <c r="L122" i="131"/>
  <c r="K122" i="131"/>
  <c r="J122" i="131"/>
  <c r="I122" i="131"/>
  <c r="H122" i="131"/>
  <c r="L121" i="131"/>
  <c r="K121" i="131"/>
  <c r="J121" i="131"/>
  <c r="I121" i="131"/>
  <c r="H121" i="131"/>
  <c r="L120" i="131"/>
  <c r="K120" i="131"/>
  <c r="J120" i="131"/>
  <c r="I120" i="131"/>
  <c r="H120" i="131"/>
  <c r="L119" i="131"/>
  <c r="K119" i="131"/>
  <c r="J119" i="131"/>
  <c r="I119" i="131"/>
  <c r="H119" i="131"/>
  <c r="L118" i="131"/>
  <c r="K118" i="131"/>
  <c r="J118" i="131"/>
  <c r="I118" i="131"/>
  <c r="H118" i="131"/>
  <c r="L117" i="131"/>
  <c r="K117" i="131"/>
  <c r="J117" i="131"/>
  <c r="I117" i="131"/>
  <c r="H117" i="131"/>
  <c r="L116" i="131"/>
  <c r="K116" i="131"/>
  <c r="J116" i="131"/>
  <c r="I116" i="131"/>
  <c r="H116" i="131"/>
  <c r="L115" i="131"/>
  <c r="K115" i="131"/>
  <c r="J115" i="131"/>
  <c r="I115" i="131"/>
  <c r="H115" i="131"/>
  <c r="L114" i="131"/>
  <c r="K114" i="131"/>
  <c r="J114" i="131"/>
  <c r="I114" i="131"/>
  <c r="H114" i="131"/>
  <c r="L113" i="131"/>
  <c r="K113" i="131"/>
  <c r="J113" i="131"/>
  <c r="I113" i="131"/>
  <c r="H113" i="131"/>
  <c r="L112" i="131"/>
  <c r="K112" i="131"/>
  <c r="J112" i="131"/>
  <c r="I112" i="131"/>
  <c r="H112" i="131"/>
  <c r="L111" i="131"/>
  <c r="K111" i="131"/>
  <c r="J111" i="131"/>
  <c r="I111" i="131"/>
  <c r="H111" i="131"/>
  <c r="L110" i="131"/>
  <c r="K110" i="131"/>
  <c r="J110" i="131"/>
  <c r="I110" i="131"/>
  <c r="H110" i="131"/>
  <c r="L109" i="131"/>
  <c r="K109" i="131"/>
  <c r="J109" i="131"/>
  <c r="I109" i="131"/>
  <c r="H109" i="131"/>
  <c r="L108" i="131"/>
  <c r="K108" i="131"/>
  <c r="J108" i="131"/>
  <c r="I108" i="131"/>
  <c r="H108" i="131"/>
  <c r="L107" i="131"/>
  <c r="K107" i="131"/>
  <c r="J107" i="131"/>
  <c r="I107" i="131"/>
  <c r="H107" i="131"/>
  <c r="L106" i="131"/>
  <c r="K106" i="131"/>
  <c r="J106" i="131"/>
  <c r="I106" i="131"/>
  <c r="H106" i="131"/>
  <c r="L105" i="131"/>
  <c r="K105" i="131"/>
  <c r="J105" i="131"/>
  <c r="I105" i="131"/>
  <c r="H105" i="131"/>
  <c r="L104" i="131"/>
  <c r="K104" i="131"/>
  <c r="J104" i="131"/>
  <c r="I104" i="131"/>
  <c r="H104" i="131"/>
  <c r="L103" i="131"/>
  <c r="K103" i="131"/>
  <c r="J103" i="131"/>
  <c r="I103" i="131"/>
  <c r="H103" i="131"/>
  <c r="L102" i="131"/>
  <c r="K102" i="131"/>
  <c r="J102" i="131"/>
  <c r="I102" i="131"/>
  <c r="H102" i="131"/>
  <c r="L101" i="131"/>
  <c r="K101" i="131"/>
  <c r="J101" i="131"/>
  <c r="I101" i="131"/>
  <c r="H101" i="131"/>
  <c r="G97" i="131"/>
  <c r="I97" i="131" s="1"/>
  <c r="F97" i="131"/>
  <c r="E97" i="131"/>
  <c r="K97" i="131" s="1"/>
  <c r="D97" i="131"/>
  <c r="C97" i="131"/>
  <c r="B97" i="131"/>
  <c r="L96" i="131"/>
  <c r="K96" i="131"/>
  <c r="J96" i="131"/>
  <c r="I96" i="131"/>
  <c r="H96" i="131"/>
  <c r="L95" i="131"/>
  <c r="K95" i="131"/>
  <c r="J95" i="131"/>
  <c r="I95" i="131"/>
  <c r="H95" i="131"/>
  <c r="L94" i="131"/>
  <c r="K94" i="131"/>
  <c r="J94" i="131"/>
  <c r="I94" i="131"/>
  <c r="H94" i="131"/>
  <c r="L93" i="131"/>
  <c r="K93" i="131"/>
  <c r="J93" i="131"/>
  <c r="I93" i="131"/>
  <c r="H93" i="131"/>
  <c r="L92" i="131"/>
  <c r="K92" i="131"/>
  <c r="J92" i="131"/>
  <c r="I92" i="131"/>
  <c r="H92" i="131"/>
  <c r="L91" i="131"/>
  <c r="K91" i="131"/>
  <c r="J91" i="131"/>
  <c r="I91" i="131"/>
  <c r="H91" i="131"/>
  <c r="L90" i="131"/>
  <c r="K90" i="131"/>
  <c r="J90" i="131"/>
  <c r="I90" i="131"/>
  <c r="H90" i="131"/>
  <c r="L89" i="131"/>
  <c r="K89" i="131"/>
  <c r="J89" i="131"/>
  <c r="I89" i="131"/>
  <c r="H89" i="131"/>
  <c r="L88" i="131"/>
  <c r="K88" i="131"/>
  <c r="J88" i="131"/>
  <c r="I88" i="131"/>
  <c r="H88" i="131"/>
  <c r="L87" i="131"/>
  <c r="K87" i="131"/>
  <c r="J87" i="131"/>
  <c r="I87" i="131"/>
  <c r="H87" i="131"/>
  <c r="L86" i="131"/>
  <c r="K86" i="131"/>
  <c r="J86" i="131"/>
  <c r="I86" i="131"/>
  <c r="H86" i="131"/>
  <c r="L85" i="131"/>
  <c r="K85" i="131"/>
  <c r="J85" i="131"/>
  <c r="I85" i="131"/>
  <c r="H85" i="131"/>
  <c r="L84" i="131"/>
  <c r="K84" i="131"/>
  <c r="J84" i="131"/>
  <c r="I84" i="131"/>
  <c r="H84" i="131"/>
  <c r="L83" i="131"/>
  <c r="K83" i="131"/>
  <c r="J83" i="131"/>
  <c r="I83" i="131"/>
  <c r="H83" i="131"/>
  <c r="L82" i="131"/>
  <c r="K82" i="131"/>
  <c r="J82" i="131"/>
  <c r="I82" i="131"/>
  <c r="H82" i="131"/>
  <c r="L81" i="131"/>
  <c r="K81" i="131"/>
  <c r="J81" i="131"/>
  <c r="I81" i="131"/>
  <c r="H81" i="131"/>
  <c r="L80" i="131"/>
  <c r="K80" i="131"/>
  <c r="J80" i="131"/>
  <c r="I80" i="131"/>
  <c r="H80" i="131"/>
  <c r="L79" i="131"/>
  <c r="K79" i="131"/>
  <c r="J79" i="131"/>
  <c r="I79" i="131"/>
  <c r="H79" i="131"/>
  <c r="L78" i="131"/>
  <c r="K78" i="131"/>
  <c r="J78" i="131"/>
  <c r="I78" i="131"/>
  <c r="H78" i="131"/>
  <c r="L77" i="131"/>
  <c r="K77" i="131"/>
  <c r="J77" i="131"/>
  <c r="I77" i="131"/>
  <c r="H77" i="131"/>
  <c r="L76" i="131"/>
  <c r="K76" i="131"/>
  <c r="J76" i="131"/>
  <c r="I76" i="131"/>
  <c r="H76" i="131"/>
  <c r="L75" i="131"/>
  <c r="K75" i="131"/>
  <c r="J75" i="131"/>
  <c r="I75" i="131"/>
  <c r="H75" i="131"/>
  <c r="L74" i="131"/>
  <c r="K74" i="131"/>
  <c r="J74" i="131"/>
  <c r="I74" i="131"/>
  <c r="H74" i="131"/>
  <c r="L73" i="131"/>
  <c r="K73" i="131"/>
  <c r="J73" i="131"/>
  <c r="I73" i="131"/>
  <c r="H73" i="131"/>
  <c r="L72" i="131"/>
  <c r="K72" i="131"/>
  <c r="J72" i="131"/>
  <c r="I72" i="131"/>
  <c r="H72" i="131"/>
  <c r="L71" i="131"/>
  <c r="K71" i="131"/>
  <c r="J71" i="131"/>
  <c r="I71" i="131"/>
  <c r="H71" i="131"/>
  <c r="L70" i="131"/>
  <c r="K70" i="131"/>
  <c r="J70" i="131"/>
  <c r="I70" i="131"/>
  <c r="H70" i="131"/>
  <c r="L69" i="131"/>
  <c r="K69" i="131"/>
  <c r="J69" i="131"/>
  <c r="I69" i="131"/>
  <c r="H69" i="131"/>
  <c r="G65" i="131"/>
  <c r="H65" i="131" s="1"/>
  <c r="F65" i="131"/>
  <c r="E65" i="131"/>
  <c r="D65" i="131"/>
  <c r="C65" i="131"/>
  <c r="B65" i="131"/>
  <c r="L64" i="131"/>
  <c r="K64" i="131"/>
  <c r="J64" i="131"/>
  <c r="I64" i="131"/>
  <c r="H64" i="131"/>
  <c r="L63" i="131"/>
  <c r="K63" i="131"/>
  <c r="J63" i="131"/>
  <c r="I63" i="131"/>
  <c r="H63" i="131"/>
  <c r="L62" i="131"/>
  <c r="K62" i="131"/>
  <c r="J62" i="131"/>
  <c r="I62" i="131"/>
  <c r="H62" i="131"/>
  <c r="L61" i="131"/>
  <c r="K61" i="131"/>
  <c r="J61" i="131"/>
  <c r="I61" i="131"/>
  <c r="H61" i="131"/>
  <c r="L60" i="131"/>
  <c r="K60" i="131"/>
  <c r="J60" i="131"/>
  <c r="I60" i="131"/>
  <c r="H60" i="131"/>
  <c r="L59" i="131"/>
  <c r="K59" i="131"/>
  <c r="J59" i="131"/>
  <c r="I59" i="131"/>
  <c r="H59" i="131"/>
  <c r="L58" i="131"/>
  <c r="K58" i="131"/>
  <c r="J58" i="131"/>
  <c r="I58" i="131"/>
  <c r="H58" i="131"/>
  <c r="L57" i="131"/>
  <c r="K57" i="131"/>
  <c r="J57" i="131"/>
  <c r="I57" i="131"/>
  <c r="H57" i="131"/>
  <c r="L56" i="131"/>
  <c r="K56" i="131"/>
  <c r="J56" i="131"/>
  <c r="I56" i="131"/>
  <c r="H56" i="131"/>
  <c r="L55" i="131"/>
  <c r="K55" i="131"/>
  <c r="J55" i="131"/>
  <c r="I55" i="131"/>
  <c r="H55" i="131"/>
  <c r="L54" i="131"/>
  <c r="K54" i="131"/>
  <c r="J54" i="131"/>
  <c r="I54" i="131"/>
  <c r="H54" i="131"/>
  <c r="L53" i="131"/>
  <c r="K53" i="131"/>
  <c r="J53" i="131"/>
  <c r="I53" i="131"/>
  <c r="H53" i="131"/>
  <c r="L52" i="131"/>
  <c r="K52" i="131"/>
  <c r="J52" i="131"/>
  <c r="I52" i="131"/>
  <c r="H52" i="131"/>
  <c r="L51" i="131"/>
  <c r="K51" i="131"/>
  <c r="J51" i="131"/>
  <c r="I51" i="131"/>
  <c r="H51" i="131"/>
  <c r="L50" i="131"/>
  <c r="K50" i="131"/>
  <c r="J50" i="131"/>
  <c r="I50" i="131"/>
  <c r="H50" i="131"/>
  <c r="L49" i="131"/>
  <c r="K49" i="131"/>
  <c r="J49" i="131"/>
  <c r="I49" i="131"/>
  <c r="H49" i="131"/>
  <c r="L48" i="131"/>
  <c r="K48" i="131"/>
  <c r="J48" i="131"/>
  <c r="I48" i="131"/>
  <c r="H48" i="131"/>
  <c r="L47" i="131"/>
  <c r="K47" i="131"/>
  <c r="J47" i="131"/>
  <c r="I47" i="131"/>
  <c r="H47" i="131"/>
  <c r="L46" i="131"/>
  <c r="K46" i="131"/>
  <c r="J46" i="131"/>
  <c r="I46" i="131"/>
  <c r="H46" i="131"/>
  <c r="L45" i="131"/>
  <c r="K45" i="131"/>
  <c r="J45" i="131"/>
  <c r="I45" i="131"/>
  <c r="H45" i="131"/>
  <c r="L44" i="131"/>
  <c r="K44" i="131"/>
  <c r="J44" i="131"/>
  <c r="I44" i="131"/>
  <c r="H44" i="131"/>
  <c r="L43" i="131"/>
  <c r="K43" i="131"/>
  <c r="J43" i="131"/>
  <c r="I43" i="131"/>
  <c r="H43" i="131"/>
  <c r="L42" i="131"/>
  <c r="K42" i="131"/>
  <c r="J42" i="131"/>
  <c r="I42" i="131"/>
  <c r="H42" i="131"/>
  <c r="L41" i="131"/>
  <c r="K41" i="131"/>
  <c r="J41" i="131"/>
  <c r="I41" i="131"/>
  <c r="H41" i="131"/>
  <c r="L40" i="131"/>
  <c r="K40" i="131"/>
  <c r="J40" i="131"/>
  <c r="I40" i="131"/>
  <c r="H40" i="131"/>
  <c r="L39" i="131"/>
  <c r="K39" i="131"/>
  <c r="J39" i="131"/>
  <c r="I39" i="131"/>
  <c r="H39" i="131"/>
  <c r="L38" i="131"/>
  <c r="K38" i="131"/>
  <c r="J38" i="131"/>
  <c r="I38" i="131"/>
  <c r="H38" i="131"/>
  <c r="L37" i="131"/>
  <c r="K37" i="131"/>
  <c r="J37" i="131"/>
  <c r="I37" i="131"/>
  <c r="H37" i="131"/>
  <c r="L33" i="131"/>
  <c r="E33" i="131"/>
  <c r="K33" i="131"/>
  <c r="D33" i="131"/>
  <c r="J33" i="131" s="1"/>
  <c r="C33" i="131"/>
  <c r="I33" i="131"/>
  <c r="B33" i="131"/>
  <c r="H33" i="131" s="1"/>
  <c r="L32" i="131"/>
  <c r="K32" i="131"/>
  <c r="J32" i="131"/>
  <c r="I32" i="131"/>
  <c r="H32" i="131"/>
  <c r="L31" i="131"/>
  <c r="K31" i="131"/>
  <c r="J31" i="131"/>
  <c r="I31" i="131"/>
  <c r="H31" i="131"/>
  <c r="L30" i="131"/>
  <c r="K30" i="131"/>
  <c r="J30" i="131"/>
  <c r="I30" i="131"/>
  <c r="H30" i="131"/>
  <c r="L29" i="131"/>
  <c r="K29" i="131"/>
  <c r="J29" i="131"/>
  <c r="I29" i="131"/>
  <c r="H29" i="131"/>
  <c r="L28" i="131"/>
  <c r="K28" i="131"/>
  <c r="J28" i="131"/>
  <c r="I28" i="131"/>
  <c r="H28" i="131"/>
  <c r="L27" i="131"/>
  <c r="K27" i="131"/>
  <c r="J27" i="131"/>
  <c r="I27" i="131"/>
  <c r="H27" i="131"/>
  <c r="L26" i="131"/>
  <c r="K26" i="131"/>
  <c r="J26" i="131"/>
  <c r="I26" i="131"/>
  <c r="H26" i="131"/>
  <c r="L25" i="131"/>
  <c r="K25" i="131"/>
  <c r="J25" i="131"/>
  <c r="I25" i="131"/>
  <c r="H25" i="131"/>
  <c r="L24" i="131"/>
  <c r="K24" i="131"/>
  <c r="J24" i="131"/>
  <c r="I24" i="131"/>
  <c r="H24" i="131"/>
  <c r="L23" i="131"/>
  <c r="K23" i="131"/>
  <c r="J23" i="131"/>
  <c r="I23" i="131"/>
  <c r="H23" i="131"/>
  <c r="L22" i="131"/>
  <c r="K22" i="131"/>
  <c r="J22" i="131"/>
  <c r="I22" i="131"/>
  <c r="H22" i="131"/>
  <c r="L21" i="131"/>
  <c r="K21" i="131"/>
  <c r="J21" i="131"/>
  <c r="I21" i="131"/>
  <c r="H21" i="131"/>
  <c r="L20" i="131"/>
  <c r="K20" i="131"/>
  <c r="J20" i="131"/>
  <c r="I20" i="131"/>
  <c r="H20" i="131"/>
  <c r="L19" i="131"/>
  <c r="K19" i="131"/>
  <c r="J19" i="131"/>
  <c r="I19" i="131"/>
  <c r="H19" i="131"/>
  <c r="L18" i="131"/>
  <c r="K18" i="131"/>
  <c r="J18" i="131"/>
  <c r="I18" i="131"/>
  <c r="H18" i="131"/>
  <c r="L17" i="131"/>
  <c r="K17" i="131"/>
  <c r="J17" i="131"/>
  <c r="I17" i="131"/>
  <c r="H17" i="131"/>
  <c r="L16" i="131"/>
  <c r="K16" i="131"/>
  <c r="J16" i="131"/>
  <c r="I16" i="131"/>
  <c r="H16" i="131"/>
  <c r="L15" i="131"/>
  <c r="K15" i="131"/>
  <c r="J15" i="131"/>
  <c r="I15" i="131"/>
  <c r="H15" i="131"/>
  <c r="L14" i="131"/>
  <c r="K14" i="131"/>
  <c r="J14" i="131"/>
  <c r="I14" i="131"/>
  <c r="H14" i="131"/>
  <c r="L13" i="131"/>
  <c r="K13" i="131"/>
  <c r="J13" i="131"/>
  <c r="I13" i="131"/>
  <c r="H13" i="131"/>
  <c r="L12" i="131"/>
  <c r="K12" i="131"/>
  <c r="J12" i="131"/>
  <c r="I12" i="131"/>
  <c r="H12" i="131"/>
  <c r="L11" i="131"/>
  <c r="K11" i="131"/>
  <c r="J11" i="131"/>
  <c r="I11" i="131"/>
  <c r="H11" i="131"/>
  <c r="L10" i="131"/>
  <c r="K10" i="131"/>
  <c r="J10" i="131"/>
  <c r="I10" i="131"/>
  <c r="H10" i="131"/>
  <c r="L9" i="131"/>
  <c r="K9" i="131"/>
  <c r="J9" i="131"/>
  <c r="I9" i="131"/>
  <c r="H9" i="131"/>
  <c r="L8" i="131"/>
  <c r="K8" i="131"/>
  <c r="J8" i="131"/>
  <c r="I8" i="131"/>
  <c r="H8" i="131"/>
  <c r="L7" i="131"/>
  <c r="K7" i="131"/>
  <c r="J7" i="131"/>
  <c r="I7" i="131"/>
  <c r="H7" i="131"/>
  <c r="L6" i="131"/>
  <c r="K6" i="131"/>
  <c r="J6" i="131"/>
  <c r="I6" i="131"/>
  <c r="H6" i="131"/>
  <c r="L5" i="131"/>
  <c r="K5" i="131"/>
  <c r="J5" i="131"/>
  <c r="I5" i="131"/>
  <c r="H5" i="131"/>
  <c r="A1" i="3"/>
  <c r="G225" i="3"/>
  <c r="F225" i="3"/>
  <c r="E225" i="3"/>
  <c r="D225" i="3"/>
  <c r="C225" i="3"/>
  <c r="B225" i="3"/>
  <c r="L224" i="3"/>
  <c r="K224" i="3"/>
  <c r="J224" i="3"/>
  <c r="I224" i="3"/>
  <c r="H224" i="3"/>
  <c r="L223" i="3"/>
  <c r="K223" i="3"/>
  <c r="J223" i="3"/>
  <c r="I223" i="3"/>
  <c r="H223" i="3"/>
  <c r="L222" i="3"/>
  <c r="K222" i="3"/>
  <c r="J222" i="3"/>
  <c r="I222" i="3"/>
  <c r="H222" i="3"/>
  <c r="L221" i="3"/>
  <c r="K221" i="3"/>
  <c r="J221" i="3"/>
  <c r="I221" i="3"/>
  <c r="H221" i="3"/>
  <c r="L220" i="3"/>
  <c r="K220" i="3"/>
  <c r="J220" i="3"/>
  <c r="I220" i="3"/>
  <c r="H220" i="3"/>
  <c r="L219" i="3"/>
  <c r="K219" i="3"/>
  <c r="J219" i="3"/>
  <c r="I219" i="3"/>
  <c r="H219" i="3"/>
  <c r="L218" i="3"/>
  <c r="K218" i="3"/>
  <c r="J218" i="3"/>
  <c r="I218" i="3"/>
  <c r="H218" i="3"/>
  <c r="L217" i="3"/>
  <c r="K217" i="3"/>
  <c r="J217" i="3"/>
  <c r="I217" i="3"/>
  <c r="H217" i="3"/>
  <c r="L216" i="3"/>
  <c r="K216" i="3"/>
  <c r="J216" i="3"/>
  <c r="I216" i="3"/>
  <c r="H216" i="3"/>
  <c r="L215" i="3"/>
  <c r="K215" i="3"/>
  <c r="J215" i="3"/>
  <c r="I215" i="3"/>
  <c r="H215" i="3"/>
  <c r="L214" i="3"/>
  <c r="K214" i="3"/>
  <c r="J214" i="3"/>
  <c r="I214" i="3"/>
  <c r="H214" i="3"/>
  <c r="L213" i="3"/>
  <c r="K213" i="3"/>
  <c r="J213" i="3"/>
  <c r="I213" i="3"/>
  <c r="H213" i="3"/>
  <c r="L212" i="3"/>
  <c r="K212" i="3"/>
  <c r="J212" i="3"/>
  <c r="I212" i="3"/>
  <c r="H212" i="3"/>
  <c r="L211" i="3"/>
  <c r="K211" i="3"/>
  <c r="J211" i="3"/>
  <c r="I211" i="3"/>
  <c r="H211" i="3"/>
  <c r="L210" i="3"/>
  <c r="K210" i="3"/>
  <c r="J210" i="3"/>
  <c r="I210" i="3"/>
  <c r="H210" i="3"/>
  <c r="L209" i="3"/>
  <c r="K209" i="3"/>
  <c r="J209" i="3"/>
  <c r="I209" i="3"/>
  <c r="H209" i="3"/>
  <c r="L208" i="3"/>
  <c r="K208" i="3"/>
  <c r="J208" i="3"/>
  <c r="I208" i="3"/>
  <c r="H208" i="3"/>
  <c r="L207" i="3"/>
  <c r="K207" i="3"/>
  <c r="J207" i="3"/>
  <c r="I207" i="3"/>
  <c r="H207" i="3"/>
  <c r="L206" i="3"/>
  <c r="K206" i="3"/>
  <c r="J206" i="3"/>
  <c r="I206" i="3"/>
  <c r="H206" i="3"/>
  <c r="L205" i="3"/>
  <c r="K205" i="3"/>
  <c r="J205" i="3"/>
  <c r="I205" i="3"/>
  <c r="H205" i="3"/>
  <c r="L204" i="3"/>
  <c r="K204" i="3"/>
  <c r="J204" i="3"/>
  <c r="I204" i="3"/>
  <c r="H204" i="3"/>
  <c r="L203" i="3"/>
  <c r="K203" i="3"/>
  <c r="J203" i="3"/>
  <c r="I203" i="3"/>
  <c r="H203" i="3"/>
  <c r="L202" i="3"/>
  <c r="K202" i="3"/>
  <c r="J202" i="3"/>
  <c r="I202" i="3"/>
  <c r="H202" i="3"/>
  <c r="L201" i="3"/>
  <c r="K201" i="3"/>
  <c r="J201" i="3"/>
  <c r="I201" i="3"/>
  <c r="H201" i="3"/>
  <c r="L200" i="3"/>
  <c r="K200" i="3"/>
  <c r="J200" i="3"/>
  <c r="I200" i="3"/>
  <c r="H200" i="3"/>
  <c r="L199" i="3"/>
  <c r="K199" i="3"/>
  <c r="J199" i="3"/>
  <c r="I199" i="3"/>
  <c r="H199" i="3"/>
  <c r="L198" i="3"/>
  <c r="K198" i="3"/>
  <c r="J198" i="3"/>
  <c r="I198" i="3"/>
  <c r="H198" i="3"/>
  <c r="L197" i="3"/>
  <c r="K197" i="3"/>
  <c r="J197" i="3"/>
  <c r="I197" i="3"/>
  <c r="H197" i="3"/>
  <c r="G193" i="3"/>
  <c r="K193" i="3" s="1"/>
  <c r="F193" i="3"/>
  <c r="E193" i="3"/>
  <c r="D193" i="3"/>
  <c r="C193" i="3"/>
  <c r="B193" i="3"/>
  <c r="L192" i="3"/>
  <c r="K192" i="3"/>
  <c r="J192" i="3"/>
  <c r="I192" i="3"/>
  <c r="H192" i="3"/>
  <c r="L191" i="3"/>
  <c r="K191" i="3"/>
  <c r="J191" i="3"/>
  <c r="I191" i="3"/>
  <c r="H191" i="3"/>
  <c r="L190" i="3"/>
  <c r="K190" i="3"/>
  <c r="J190" i="3"/>
  <c r="I190" i="3"/>
  <c r="H190" i="3"/>
  <c r="L189" i="3"/>
  <c r="K189" i="3"/>
  <c r="J189" i="3"/>
  <c r="I189" i="3"/>
  <c r="H189" i="3"/>
  <c r="L188" i="3"/>
  <c r="K188" i="3"/>
  <c r="J188" i="3"/>
  <c r="I188" i="3"/>
  <c r="H188" i="3"/>
  <c r="L187" i="3"/>
  <c r="K187" i="3"/>
  <c r="J187" i="3"/>
  <c r="I187" i="3"/>
  <c r="H187" i="3"/>
  <c r="L186" i="3"/>
  <c r="K186" i="3"/>
  <c r="J186" i="3"/>
  <c r="I186" i="3"/>
  <c r="H186" i="3"/>
  <c r="L185" i="3"/>
  <c r="K185" i="3"/>
  <c r="J185" i="3"/>
  <c r="I185" i="3"/>
  <c r="H185" i="3"/>
  <c r="L184" i="3"/>
  <c r="K184" i="3"/>
  <c r="J184" i="3"/>
  <c r="I184" i="3"/>
  <c r="H184" i="3"/>
  <c r="L183" i="3"/>
  <c r="K183" i="3"/>
  <c r="J183" i="3"/>
  <c r="I183" i="3"/>
  <c r="H183" i="3"/>
  <c r="L182" i="3"/>
  <c r="K182" i="3"/>
  <c r="J182" i="3"/>
  <c r="I182" i="3"/>
  <c r="H182" i="3"/>
  <c r="L181" i="3"/>
  <c r="K181" i="3"/>
  <c r="J181" i="3"/>
  <c r="I181" i="3"/>
  <c r="H181" i="3"/>
  <c r="L180" i="3"/>
  <c r="K180" i="3"/>
  <c r="J180" i="3"/>
  <c r="I180" i="3"/>
  <c r="H180" i="3"/>
  <c r="L179" i="3"/>
  <c r="K179" i="3"/>
  <c r="J179" i="3"/>
  <c r="I179" i="3"/>
  <c r="H179" i="3"/>
  <c r="L178" i="3"/>
  <c r="K178" i="3"/>
  <c r="J178" i="3"/>
  <c r="I178" i="3"/>
  <c r="H178" i="3"/>
  <c r="L177" i="3"/>
  <c r="K177" i="3"/>
  <c r="J177" i="3"/>
  <c r="I177" i="3"/>
  <c r="H177" i="3"/>
  <c r="L176" i="3"/>
  <c r="K176" i="3"/>
  <c r="J176" i="3"/>
  <c r="I176" i="3"/>
  <c r="H176" i="3"/>
  <c r="L175" i="3"/>
  <c r="K175" i="3"/>
  <c r="J175" i="3"/>
  <c r="I175" i="3"/>
  <c r="H175" i="3"/>
  <c r="L174" i="3"/>
  <c r="K174" i="3"/>
  <c r="J174" i="3"/>
  <c r="I174" i="3"/>
  <c r="H174" i="3"/>
  <c r="L173" i="3"/>
  <c r="K173" i="3"/>
  <c r="J173" i="3"/>
  <c r="I173" i="3"/>
  <c r="H173" i="3"/>
  <c r="L172" i="3"/>
  <c r="K172" i="3"/>
  <c r="J172" i="3"/>
  <c r="I172" i="3"/>
  <c r="H172" i="3"/>
  <c r="L171" i="3"/>
  <c r="K171" i="3"/>
  <c r="J171" i="3"/>
  <c r="I171" i="3"/>
  <c r="H171" i="3"/>
  <c r="L170" i="3"/>
  <c r="K170" i="3"/>
  <c r="J170" i="3"/>
  <c r="I170" i="3"/>
  <c r="H170" i="3"/>
  <c r="L169" i="3"/>
  <c r="K169" i="3"/>
  <c r="J169" i="3"/>
  <c r="I169" i="3"/>
  <c r="H169" i="3"/>
  <c r="L168" i="3"/>
  <c r="K168" i="3"/>
  <c r="J168" i="3"/>
  <c r="I168" i="3"/>
  <c r="H168" i="3"/>
  <c r="L167" i="3"/>
  <c r="K167" i="3"/>
  <c r="J167" i="3"/>
  <c r="I167" i="3"/>
  <c r="H167" i="3"/>
  <c r="L166" i="3"/>
  <c r="K166" i="3"/>
  <c r="J166" i="3"/>
  <c r="I166" i="3"/>
  <c r="H166" i="3"/>
  <c r="L165" i="3"/>
  <c r="K165" i="3"/>
  <c r="J165" i="3"/>
  <c r="I165" i="3"/>
  <c r="H165" i="3"/>
  <c r="G161" i="3"/>
  <c r="F161" i="3"/>
  <c r="E161" i="3"/>
  <c r="D161" i="3"/>
  <c r="C161" i="3"/>
  <c r="B161" i="3"/>
  <c r="L160" i="3"/>
  <c r="K160" i="3"/>
  <c r="J160" i="3"/>
  <c r="I160" i="3"/>
  <c r="H160" i="3"/>
  <c r="L159" i="3"/>
  <c r="K159" i="3"/>
  <c r="J159" i="3"/>
  <c r="I159" i="3"/>
  <c r="H159" i="3"/>
  <c r="L158" i="3"/>
  <c r="K158" i="3"/>
  <c r="J158" i="3"/>
  <c r="I158" i="3"/>
  <c r="H158" i="3"/>
  <c r="L157" i="3"/>
  <c r="K157" i="3"/>
  <c r="J157" i="3"/>
  <c r="I157" i="3"/>
  <c r="H157" i="3"/>
  <c r="L156" i="3"/>
  <c r="K156" i="3"/>
  <c r="J156" i="3"/>
  <c r="I156" i="3"/>
  <c r="H156" i="3"/>
  <c r="L155" i="3"/>
  <c r="K155" i="3"/>
  <c r="J155" i="3"/>
  <c r="I155" i="3"/>
  <c r="H155" i="3"/>
  <c r="L154" i="3"/>
  <c r="K154" i="3"/>
  <c r="J154" i="3"/>
  <c r="I154" i="3"/>
  <c r="H154" i="3"/>
  <c r="L153" i="3"/>
  <c r="K153" i="3"/>
  <c r="J153" i="3"/>
  <c r="I153" i="3"/>
  <c r="H153" i="3"/>
  <c r="L152" i="3"/>
  <c r="K152" i="3"/>
  <c r="J152" i="3"/>
  <c r="I152" i="3"/>
  <c r="H152" i="3"/>
  <c r="L151" i="3"/>
  <c r="K151" i="3"/>
  <c r="J151" i="3"/>
  <c r="I151" i="3"/>
  <c r="H151" i="3"/>
  <c r="L150" i="3"/>
  <c r="K150" i="3"/>
  <c r="J150" i="3"/>
  <c r="I150" i="3"/>
  <c r="H150" i="3"/>
  <c r="L149" i="3"/>
  <c r="K149" i="3"/>
  <c r="J149" i="3"/>
  <c r="I149" i="3"/>
  <c r="H149" i="3"/>
  <c r="L148" i="3"/>
  <c r="K148" i="3"/>
  <c r="J148" i="3"/>
  <c r="I148" i="3"/>
  <c r="H148" i="3"/>
  <c r="L147" i="3"/>
  <c r="K147" i="3"/>
  <c r="J147" i="3"/>
  <c r="I147" i="3"/>
  <c r="H147" i="3"/>
  <c r="L146" i="3"/>
  <c r="K146" i="3"/>
  <c r="J146" i="3"/>
  <c r="I146" i="3"/>
  <c r="H146" i="3"/>
  <c r="L145" i="3"/>
  <c r="K145" i="3"/>
  <c r="J145" i="3"/>
  <c r="I145" i="3"/>
  <c r="H145" i="3"/>
  <c r="L144" i="3"/>
  <c r="K144" i="3"/>
  <c r="J144" i="3"/>
  <c r="I144" i="3"/>
  <c r="H144" i="3"/>
  <c r="L143" i="3"/>
  <c r="K143" i="3"/>
  <c r="J143" i="3"/>
  <c r="I143" i="3"/>
  <c r="H143" i="3"/>
  <c r="L142" i="3"/>
  <c r="K142" i="3"/>
  <c r="J142" i="3"/>
  <c r="I142" i="3"/>
  <c r="H142" i="3"/>
  <c r="L141" i="3"/>
  <c r="K141" i="3"/>
  <c r="J141" i="3"/>
  <c r="I141" i="3"/>
  <c r="H141" i="3"/>
  <c r="L140" i="3"/>
  <c r="K140" i="3"/>
  <c r="J140" i="3"/>
  <c r="I140" i="3"/>
  <c r="H140" i="3"/>
  <c r="L139" i="3"/>
  <c r="K139" i="3"/>
  <c r="J139" i="3"/>
  <c r="I139" i="3"/>
  <c r="H139" i="3"/>
  <c r="L138" i="3"/>
  <c r="K138" i="3"/>
  <c r="J138" i="3"/>
  <c r="I138" i="3"/>
  <c r="H138" i="3"/>
  <c r="L137" i="3"/>
  <c r="K137" i="3"/>
  <c r="J137" i="3"/>
  <c r="I137" i="3"/>
  <c r="H137" i="3"/>
  <c r="L136" i="3"/>
  <c r="K136" i="3"/>
  <c r="J136" i="3"/>
  <c r="I136" i="3"/>
  <c r="H136" i="3"/>
  <c r="L135" i="3"/>
  <c r="K135" i="3"/>
  <c r="J135" i="3"/>
  <c r="I135" i="3"/>
  <c r="H135" i="3"/>
  <c r="L134" i="3"/>
  <c r="K134" i="3"/>
  <c r="J134" i="3"/>
  <c r="I134" i="3"/>
  <c r="H134" i="3"/>
  <c r="L133" i="3"/>
  <c r="K133" i="3"/>
  <c r="J133" i="3"/>
  <c r="I133" i="3"/>
  <c r="H133" i="3"/>
  <c r="G129" i="3"/>
  <c r="I129" i="3" s="1"/>
  <c r="F129" i="3"/>
  <c r="E129" i="3"/>
  <c r="D129" i="3"/>
  <c r="C129" i="3"/>
  <c r="B129" i="3"/>
  <c r="L128" i="3"/>
  <c r="K128" i="3"/>
  <c r="J128" i="3"/>
  <c r="I128" i="3"/>
  <c r="H128" i="3"/>
  <c r="L127" i="3"/>
  <c r="K127" i="3"/>
  <c r="J127" i="3"/>
  <c r="I127" i="3"/>
  <c r="H127" i="3"/>
  <c r="L126" i="3"/>
  <c r="K126" i="3"/>
  <c r="J126" i="3"/>
  <c r="I126" i="3"/>
  <c r="H126" i="3"/>
  <c r="L125" i="3"/>
  <c r="K125" i="3"/>
  <c r="J125" i="3"/>
  <c r="I125" i="3"/>
  <c r="H125" i="3"/>
  <c r="L124" i="3"/>
  <c r="K124" i="3"/>
  <c r="J124" i="3"/>
  <c r="I124" i="3"/>
  <c r="H124" i="3"/>
  <c r="L123" i="3"/>
  <c r="K123" i="3"/>
  <c r="J123" i="3"/>
  <c r="I123" i="3"/>
  <c r="H123" i="3"/>
  <c r="L122" i="3"/>
  <c r="K122" i="3"/>
  <c r="J122" i="3"/>
  <c r="I122" i="3"/>
  <c r="H122" i="3"/>
  <c r="L121" i="3"/>
  <c r="K121" i="3"/>
  <c r="J121" i="3"/>
  <c r="I121" i="3"/>
  <c r="H121" i="3"/>
  <c r="L120" i="3"/>
  <c r="K120" i="3"/>
  <c r="J120" i="3"/>
  <c r="I120" i="3"/>
  <c r="H120" i="3"/>
  <c r="L119" i="3"/>
  <c r="K119" i="3"/>
  <c r="J119" i="3"/>
  <c r="I119" i="3"/>
  <c r="H119" i="3"/>
  <c r="L118" i="3"/>
  <c r="K118" i="3"/>
  <c r="J118" i="3"/>
  <c r="I118" i="3"/>
  <c r="H118" i="3"/>
  <c r="L117" i="3"/>
  <c r="K117" i="3"/>
  <c r="J117" i="3"/>
  <c r="I117" i="3"/>
  <c r="H117" i="3"/>
  <c r="L116" i="3"/>
  <c r="K116" i="3"/>
  <c r="J116" i="3"/>
  <c r="I116" i="3"/>
  <c r="H116" i="3"/>
  <c r="L115" i="3"/>
  <c r="K115" i="3"/>
  <c r="J115" i="3"/>
  <c r="I115" i="3"/>
  <c r="H115" i="3"/>
  <c r="L114" i="3"/>
  <c r="K114" i="3"/>
  <c r="J114" i="3"/>
  <c r="I114" i="3"/>
  <c r="H114" i="3"/>
  <c r="L113" i="3"/>
  <c r="K113" i="3"/>
  <c r="J113" i="3"/>
  <c r="I113" i="3"/>
  <c r="H113" i="3"/>
  <c r="L112" i="3"/>
  <c r="K112" i="3"/>
  <c r="J112" i="3"/>
  <c r="I112" i="3"/>
  <c r="H112" i="3"/>
  <c r="L111" i="3"/>
  <c r="K111" i="3"/>
  <c r="J111" i="3"/>
  <c r="I111" i="3"/>
  <c r="H111" i="3"/>
  <c r="L110" i="3"/>
  <c r="K110" i="3"/>
  <c r="J110" i="3"/>
  <c r="I110" i="3"/>
  <c r="H110" i="3"/>
  <c r="L109" i="3"/>
  <c r="K109" i="3"/>
  <c r="J109" i="3"/>
  <c r="I109" i="3"/>
  <c r="H109" i="3"/>
  <c r="L108" i="3"/>
  <c r="K108" i="3"/>
  <c r="J108" i="3"/>
  <c r="I108" i="3"/>
  <c r="H108" i="3"/>
  <c r="L107" i="3"/>
  <c r="K107" i="3"/>
  <c r="J107" i="3"/>
  <c r="I107" i="3"/>
  <c r="H107" i="3"/>
  <c r="L106" i="3"/>
  <c r="K106" i="3"/>
  <c r="J106" i="3"/>
  <c r="I106" i="3"/>
  <c r="H106" i="3"/>
  <c r="L105" i="3"/>
  <c r="K105" i="3"/>
  <c r="J105" i="3"/>
  <c r="I105" i="3"/>
  <c r="H105" i="3"/>
  <c r="L104" i="3"/>
  <c r="K104" i="3"/>
  <c r="J104" i="3"/>
  <c r="I104" i="3"/>
  <c r="H104" i="3"/>
  <c r="L103" i="3"/>
  <c r="K103" i="3"/>
  <c r="J103" i="3"/>
  <c r="I103" i="3"/>
  <c r="H103" i="3"/>
  <c r="L102" i="3"/>
  <c r="K102" i="3"/>
  <c r="J102" i="3"/>
  <c r="I102" i="3"/>
  <c r="H102" i="3"/>
  <c r="L101" i="3"/>
  <c r="K101" i="3"/>
  <c r="J101" i="3"/>
  <c r="I101" i="3"/>
  <c r="H101" i="3"/>
  <c r="G97" i="3"/>
  <c r="F97" i="3"/>
  <c r="E97" i="3"/>
  <c r="D97" i="3"/>
  <c r="C97" i="3"/>
  <c r="B97" i="3"/>
  <c r="L96" i="3"/>
  <c r="K96" i="3"/>
  <c r="J96" i="3"/>
  <c r="I96" i="3"/>
  <c r="H96" i="3"/>
  <c r="L95" i="3"/>
  <c r="K95" i="3"/>
  <c r="J95" i="3"/>
  <c r="I95" i="3"/>
  <c r="H95" i="3"/>
  <c r="L94" i="3"/>
  <c r="K94" i="3"/>
  <c r="J94" i="3"/>
  <c r="I94" i="3"/>
  <c r="H94" i="3"/>
  <c r="L93" i="3"/>
  <c r="K93" i="3"/>
  <c r="J93" i="3"/>
  <c r="I93" i="3"/>
  <c r="H93" i="3"/>
  <c r="L92" i="3"/>
  <c r="K92" i="3"/>
  <c r="J92" i="3"/>
  <c r="I92" i="3"/>
  <c r="H92" i="3"/>
  <c r="L91" i="3"/>
  <c r="K91" i="3"/>
  <c r="J91" i="3"/>
  <c r="I91" i="3"/>
  <c r="H91" i="3"/>
  <c r="L90" i="3"/>
  <c r="K90" i="3"/>
  <c r="J90" i="3"/>
  <c r="I90" i="3"/>
  <c r="H90" i="3"/>
  <c r="L89" i="3"/>
  <c r="K89" i="3"/>
  <c r="J89" i="3"/>
  <c r="I89" i="3"/>
  <c r="H89" i="3"/>
  <c r="L88" i="3"/>
  <c r="K88" i="3"/>
  <c r="J88" i="3"/>
  <c r="I88" i="3"/>
  <c r="H88" i="3"/>
  <c r="L87" i="3"/>
  <c r="K87" i="3"/>
  <c r="J87" i="3"/>
  <c r="I87" i="3"/>
  <c r="H87" i="3"/>
  <c r="L86" i="3"/>
  <c r="K86" i="3"/>
  <c r="J86" i="3"/>
  <c r="I86" i="3"/>
  <c r="H86" i="3"/>
  <c r="L85" i="3"/>
  <c r="K85" i="3"/>
  <c r="J85" i="3"/>
  <c r="I85" i="3"/>
  <c r="H85" i="3"/>
  <c r="L84" i="3"/>
  <c r="K84" i="3"/>
  <c r="J84" i="3"/>
  <c r="I84" i="3"/>
  <c r="H84" i="3"/>
  <c r="L83" i="3"/>
  <c r="K83" i="3"/>
  <c r="J83" i="3"/>
  <c r="I83" i="3"/>
  <c r="H83" i="3"/>
  <c r="L82" i="3"/>
  <c r="K82" i="3"/>
  <c r="J82" i="3"/>
  <c r="I82" i="3"/>
  <c r="H82" i="3"/>
  <c r="L81" i="3"/>
  <c r="K81" i="3"/>
  <c r="J81" i="3"/>
  <c r="I81" i="3"/>
  <c r="H81" i="3"/>
  <c r="L80" i="3"/>
  <c r="K80" i="3"/>
  <c r="J80" i="3"/>
  <c r="I80" i="3"/>
  <c r="H80" i="3"/>
  <c r="L79" i="3"/>
  <c r="K79" i="3"/>
  <c r="J79" i="3"/>
  <c r="I79" i="3"/>
  <c r="H79" i="3"/>
  <c r="L78" i="3"/>
  <c r="K78" i="3"/>
  <c r="J78" i="3"/>
  <c r="I78" i="3"/>
  <c r="H78" i="3"/>
  <c r="L77" i="3"/>
  <c r="K77" i="3"/>
  <c r="J77" i="3"/>
  <c r="I77" i="3"/>
  <c r="H77" i="3"/>
  <c r="L76" i="3"/>
  <c r="K76" i="3"/>
  <c r="J76" i="3"/>
  <c r="I76" i="3"/>
  <c r="H76" i="3"/>
  <c r="L75" i="3"/>
  <c r="K75" i="3"/>
  <c r="J75" i="3"/>
  <c r="I75" i="3"/>
  <c r="H75" i="3"/>
  <c r="L74" i="3"/>
  <c r="K74" i="3"/>
  <c r="J74" i="3"/>
  <c r="I74" i="3"/>
  <c r="H74" i="3"/>
  <c r="L73" i="3"/>
  <c r="K73" i="3"/>
  <c r="J73" i="3"/>
  <c r="I73" i="3"/>
  <c r="H73" i="3"/>
  <c r="L72" i="3"/>
  <c r="K72" i="3"/>
  <c r="J72" i="3"/>
  <c r="I72" i="3"/>
  <c r="H72" i="3"/>
  <c r="L71" i="3"/>
  <c r="K71" i="3"/>
  <c r="J71" i="3"/>
  <c r="I71" i="3"/>
  <c r="H71" i="3"/>
  <c r="L70" i="3"/>
  <c r="K70" i="3"/>
  <c r="J70" i="3"/>
  <c r="I70" i="3"/>
  <c r="H70" i="3"/>
  <c r="L69" i="3"/>
  <c r="K69" i="3"/>
  <c r="J69" i="3"/>
  <c r="I69" i="3"/>
  <c r="H69" i="3"/>
  <c r="L65" i="3"/>
  <c r="E65" i="3"/>
  <c r="K65" i="3" s="1"/>
  <c r="D65" i="3"/>
  <c r="J65" i="3" s="1"/>
  <c r="C65" i="3"/>
  <c r="I65" i="3" s="1"/>
  <c r="B65" i="3"/>
  <c r="H65" i="3" s="1"/>
  <c r="L64" i="3"/>
  <c r="K64" i="3"/>
  <c r="J64" i="3"/>
  <c r="I64" i="3"/>
  <c r="H64" i="3"/>
  <c r="L63" i="3"/>
  <c r="K63" i="3"/>
  <c r="J63" i="3"/>
  <c r="I63" i="3"/>
  <c r="H63" i="3"/>
  <c r="L62" i="3"/>
  <c r="K62" i="3"/>
  <c r="J62" i="3"/>
  <c r="I62" i="3"/>
  <c r="H62" i="3"/>
  <c r="L61" i="3"/>
  <c r="K61" i="3"/>
  <c r="J61" i="3"/>
  <c r="I61" i="3"/>
  <c r="H61" i="3"/>
  <c r="L60" i="3"/>
  <c r="K60" i="3"/>
  <c r="J60" i="3"/>
  <c r="I60" i="3"/>
  <c r="H60" i="3"/>
  <c r="L59" i="3"/>
  <c r="K59" i="3"/>
  <c r="J59" i="3"/>
  <c r="I59" i="3"/>
  <c r="H59" i="3"/>
  <c r="L58" i="3"/>
  <c r="K58" i="3"/>
  <c r="J58" i="3"/>
  <c r="I58" i="3"/>
  <c r="H58" i="3"/>
  <c r="L57" i="3"/>
  <c r="K57" i="3"/>
  <c r="J57" i="3"/>
  <c r="I57" i="3"/>
  <c r="H57" i="3"/>
  <c r="L56" i="3"/>
  <c r="K56" i="3"/>
  <c r="J56" i="3"/>
  <c r="I56" i="3"/>
  <c r="H56" i="3"/>
  <c r="L55" i="3"/>
  <c r="K55" i="3"/>
  <c r="J55" i="3"/>
  <c r="I55" i="3"/>
  <c r="H55" i="3"/>
  <c r="L54" i="3"/>
  <c r="K54" i="3"/>
  <c r="J54" i="3"/>
  <c r="I54" i="3"/>
  <c r="H54" i="3"/>
  <c r="L53" i="3"/>
  <c r="K53" i="3"/>
  <c r="J53" i="3"/>
  <c r="I53" i="3"/>
  <c r="H53" i="3"/>
  <c r="L52" i="3"/>
  <c r="K52" i="3"/>
  <c r="J52" i="3"/>
  <c r="I52" i="3"/>
  <c r="H52" i="3"/>
  <c r="L51" i="3"/>
  <c r="K51" i="3"/>
  <c r="J51" i="3"/>
  <c r="I51" i="3"/>
  <c r="H51" i="3"/>
  <c r="L50" i="3"/>
  <c r="K50" i="3"/>
  <c r="J50" i="3"/>
  <c r="I50" i="3"/>
  <c r="H50" i="3"/>
  <c r="L49" i="3"/>
  <c r="K49" i="3"/>
  <c r="J49" i="3"/>
  <c r="I49" i="3"/>
  <c r="H49" i="3"/>
  <c r="L48" i="3"/>
  <c r="K48" i="3"/>
  <c r="J48" i="3"/>
  <c r="I48" i="3"/>
  <c r="H48" i="3"/>
  <c r="L47" i="3"/>
  <c r="K47" i="3"/>
  <c r="J47" i="3"/>
  <c r="I47" i="3"/>
  <c r="H47" i="3"/>
  <c r="L46" i="3"/>
  <c r="K46" i="3"/>
  <c r="J46" i="3"/>
  <c r="I46" i="3"/>
  <c r="H46" i="3"/>
  <c r="L45" i="3"/>
  <c r="K45" i="3"/>
  <c r="J45" i="3"/>
  <c r="I45" i="3"/>
  <c r="H45" i="3"/>
  <c r="L44" i="3"/>
  <c r="K44" i="3"/>
  <c r="J44" i="3"/>
  <c r="I44" i="3"/>
  <c r="H44" i="3"/>
  <c r="L43" i="3"/>
  <c r="K43" i="3"/>
  <c r="J43" i="3"/>
  <c r="I43" i="3"/>
  <c r="H43" i="3"/>
  <c r="L42" i="3"/>
  <c r="K42" i="3"/>
  <c r="J42" i="3"/>
  <c r="I42" i="3"/>
  <c r="H42" i="3"/>
  <c r="L41" i="3"/>
  <c r="K41" i="3"/>
  <c r="J41" i="3"/>
  <c r="I41" i="3"/>
  <c r="H41" i="3"/>
  <c r="L40" i="3"/>
  <c r="K40" i="3"/>
  <c r="J40" i="3"/>
  <c r="I40" i="3"/>
  <c r="H40" i="3"/>
  <c r="L39" i="3"/>
  <c r="K39" i="3"/>
  <c r="J39" i="3"/>
  <c r="I39" i="3"/>
  <c r="H39" i="3"/>
  <c r="L38" i="3"/>
  <c r="K38" i="3"/>
  <c r="J38" i="3"/>
  <c r="I38" i="3"/>
  <c r="H38" i="3"/>
  <c r="L37" i="3"/>
  <c r="K37" i="3"/>
  <c r="J37" i="3"/>
  <c r="I37" i="3"/>
  <c r="H37" i="3"/>
  <c r="L33" i="3"/>
  <c r="E33" i="3"/>
  <c r="K33" i="3"/>
  <c r="D33" i="3"/>
  <c r="J33" i="3" s="1"/>
  <c r="C33" i="3"/>
  <c r="I33" i="3"/>
  <c r="B33" i="3"/>
  <c r="H33" i="3" s="1"/>
  <c r="L32" i="3"/>
  <c r="K32" i="3"/>
  <c r="J32" i="3"/>
  <c r="I32" i="3"/>
  <c r="H32" i="3"/>
  <c r="L31" i="3"/>
  <c r="K31" i="3"/>
  <c r="J31" i="3"/>
  <c r="I31" i="3"/>
  <c r="H31" i="3"/>
  <c r="L30" i="3"/>
  <c r="K30" i="3"/>
  <c r="J30" i="3"/>
  <c r="I30" i="3"/>
  <c r="H30" i="3"/>
  <c r="L29" i="3"/>
  <c r="K29" i="3"/>
  <c r="J29" i="3"/>
  <c r="I29" i="3"/>
  <c r="H29" i="3"/>
  <c r="L28" i="3"/>
  <c r="K28" i="3"/>
  <c r="J28" i="3"/>
  <c r="I28" i="3"/>
  <c r="H28" i="3"/>
  <c r="L27" i="3"/>
  <c r="K27" i="3"/>
  <c r="J27" i="3"/>
  <c r="I27" i="3"/>
  <c r="H27" i="3"/>
  <c r="L26" i="3"/>
  <c r="K26" i="3"/>
  <c r="J26" i="3"/>
  <c r="I26" i="3"/>
  <c r="H26" i="3"/>
  <c r="L25" i="3"/>
  <c r="K25" i="3"/>
  <c r="J25" i="3"/>
  <c r="I25" i="3"/>
  <c r="H25" i="3"/>
  <c r="L24" i="3"/>
  <c r="K24" i="3"/>
  <c r="J24" i="3"/>
  <c r="I24" i="3"/>
  <c r="H24" i="3"/>
  <c r="L23" i="3"/>
  <c r="K23" i="3"/>
  <c r="J23" i="3"/>
  <c r="I23" i="3"/>
  <c r="H23" i="3"/>
  <c r="L22" i="3"/>
  <c r="K22" i="3"/>
  <c r="J22" i="3"/>
  <c r="I22" i="3"/>
  <c r="H22" i="3"/>
  <c r="L21" i="3"/>
  <c r="K21" i="3"/>
  <c r="J21" i="3"/>
  <c r="I21" i="3"/>
  <c r="H21" i="3"/>
  <c r="L20" i="3"/>
  <c r="K20" i="3"/>
  <c r="J20" i="3"/>
  <c r="I20" i="3"/>
  <c r="H20" i="3"/>
  <c r="L19" i="3"/>
  <c r="K19" i="3"/>
  <c r="J19" i="3"/>
  <c r="I19" i="3"/>
  <c r="H19" i="3"/>
  <c r="L18" i="3"/>
  <c r="K18" i="3"/>
  <c r="J18" i="3"/>
  <c r="I18" i="3"/>
  <c r="H18" i="3"/>
  <c r="L17" i="3"/>
  <c r="K17" i="3"/>
  <c r="J17" i="3"/>
  <c r="I17" i="3"/>
  <c r="H17" i="3"/>
  <c r="L16" i="3"/>
  <c r="K16" i="3"/>
  <c r="J16" i="3"/>
  <c r="I16" i="3"/>
  <c r="H16" i="3"/>
  <c r="L15" i="3"/>
  <c r="K15" i="3"/>
  <c r="J15" i="3"/>
  <c r="I15" i="3"/>
  <c r="H15" i="3"/>
  <c r="L14" i="3"/>
  <c r="K14" i="3"/>
  <c r="J14" i="3"/>
  <c r="I14" i="3"/>
  <c r="H14" i="3"/>
  <c r="L13" i="3"/>
  <c r="K13" i="3"/>
  <c r="J13" i="3"/>
  <c r="I13" i="3"/>
  <c r="H13" i="3"/>
  <c r="L12" i="3"/>
  <c r="K12" i="3"/>
  <c r="J12" i="3"/>
  <c r="I12" i="3"/>
  <c r="H12" i="3"/>
  <c r="L11" i="3"/>
  <c r="K11" i="3"/>
  <c r="J11" i="3"/>
  <c r="I11" i="3"/>
  <c r="H11" i="3"/>
  <c r="L10" i="3"/>
  <c r="K10" i="3"/>
  <c r="J10" i="3"/>
  <c r="I10" i="3"/>
  <c r="H10" i="3"/>
  <c r="L9" i="3"/>
  <c r="K9" i="3"/>
  <c r="J9" i="3"/>
  <c r="I9" i="3"/>
  <c r="H9" i="3"/>
  <c r="L8" i="3"/>
  <c r="K8" i="3"/>
  <c r="J8" i="3"/>
  <c r="I8" i="3"/>
  <c r="H8" i="3"/>
  <c r="L7" i="3"/>
  <c r="K7" i="3"/>
  <c r="J7" i="3"/>
  <c r="I7" i="3"/>
  <c r="H7" i="3"/>
  <c r="L6" i="3"/>
  <c r="K6" i="3"/>
  <c r="J6" i="3"/>
  <c r="I6" i="3"/>
  <c r="H6" i="3"/>
  <c r="L5" i="3"/>
  <c r="K5" i="3"/>
  <c r="J5" i="3"/>
  <c r="I5" i="3"/>
  <c r="H5" i="3"/>
  <c r="A1" i="2"/>
  <c r="G34" i="2"/>
  <c r="F34" i="2"/>
  <c r="G33" i="2"/>
  <c r="H33" i="2" s="1"/>
  <c r="F33" i="2"/>
  <c r="E33" i="2"/>
  <c r="D33" i="2"/>
  <c r="C33" i="2"/>
  <c r="B33" i="2"/>
  <c r="G32" i="2"/>
  <c r="J32" i="2" s="1"/>
  <c r="F32" i="2"/>
  <c r="E32" i="2"/>
  <c r="D32" i="2"/>
  <c r="C32" i="2"/>
  <c r="B32" i="2"/>
  <c r="G31" i="2"/>
  <c r="F31" i="2"/>
  <c r="E31" i="2"/>
  <c r="D31" i="2"/>
  <c r="C31" i="2"/>
  <c r="B31" i="2"/>
  <c r="G30" i="2"/>
  <c r="J30" i="2" s="1"/>
  <c r="F30" i="2"/>
  <c r="E30" i="2"/>
  <c r="D30" i="2"/>
  <c r="C30" i="2"/>
  <c r="I30" i="2" s="1"/>
  <c r="B30" i="2"/>
  <c r="G29" i="2"/>
  <c r="F29" i="2"/>
  <c r="E29" i="2"/>
  <c r="D29" i="2"/>
  <c r="C29" i="2"/>
  <c r="B29" i="2"/>
  <c r="G28" i="2"/>
  <c r="F28" i="2"/>
  <c r="E28" i="2"/>
  <c r="D28" i="2"/>
  <c r="C28" i="2"/>
  <c r="B28" i="2"/>
  <c r="G27" i="2"/>
  <c r="J27" i="2" s="1"/>
  <c r="F27" i="2"/>
  <c r="L27" i="2" s="1"/>
  <c r="E27" i="2"/>
  <c r="D27" i="2"/>
  <c r="C27" i="2"/>
  <c r="I27" i="2" s="1"/>
  <c r="B27" i="2"/>
  <c r="H27" i="2" s="1"/>
  <c r="L23" i="2"/>
  <c r="E23" i="2"/>
  <c r="K23" i="2"/>
  <c r="D23" i="2"/>
  <c r="D34" i="2" s="1"/>
  <c r="J34" i="2" s="1"/>
  <c r="C23" i="2"/>
  <c r="I23" i="2" s="1"/>
  <c r="B23" i="2"/>
  <c r="H23" i="2"/>
  <c r="L22" i="2"/>
  <c r="K22" i="2"/>
  <c r="J22" i="2"/>
  <c r="I22" i="2"/>
  <c r="H22" i="2"/>
  <c r="L21" i="2"/>
  <c r="K21" i="2"/>
  <c r="J21" i="2"/>
  <c r="I21" i="2"/>
  <c r="H21" i="2"/>
  <c r="L20" i="2"/>
  <c r="K20" i="2"/>
  <c r="J20" i="2"/>
  <c r="I20" i="2"/>
  <c r="H20" i="2"/>
  <c r="L19" i="2"/>
  <c r="K19" i="2"/>
  <c r="J19" i="2"/>
  <c r="I19" i="2"/>
  <c r="H19" i="2"/>
  <c r="L18" i="2"/>
  <c r="K18" i="2"/>
  <c r="J18" i="2"/>
  <c r="I18" i="2"/>
  <c r="H18" i="2"/>
  <c r="L17" i="2"/>
  <c r="K17" i="2"/>
  <c r="J17" i="2"/>
  <c r="I17" i="2"/>
  <c r="H17" i="2"/>
  <c r="L16" i="2"/>
  <c r="K16" i="2"/>
  <c r="J16" i="2"/>
  <c r="I16" i="2"/>
  <c r="H16" i="2"/>
  <c r="L12" i="2"/>
  <c r="E12" i="2"/>
  <c r="K12" i="2" s="1"/>
  <c r="D12" i="2"/>
  <c r="J12" i="2" s="1"/>
  <c r="C12" i="2"/>
  <c r="I12" i="2" s="1"/>
  <c r="B12" i="2"/>
  <c r="H12" i="2" s="1"/>
  <c r="L11" i="2"/>
  <c r="K11" i="2"/>
  <c r="J11" i="2"/>
  <c r="I11" i="2"/>
  <c r="H11" i="2"/>
  <c r="L10" i="2"/>
  <c r="K10" i="2"/>
  <c r="J10" i="2"/>
  <c r="I10" i="2"/>
  <c r="H10" i="2"/>
  <c r="L9" i="2"/>
  <c r="K9" i="2"/>
  <c r="J9" i="2"/>
  <c r="I9" i="2"/>
  <c r="H9" i="2"/>
  <c r="L8" i="2"/>
  <c r="K8" i="2"/>
  <c r="J8" i="2"/>
  <c r="I8" i="2"/>
  <c r="H8" i="2"/>
  <c r="L7" i="2"/>
  <c r="K7" i="2"/>
  <c r="J7" i="2"/>
  <c r="I7" i="2"/>
  <c r="H7" i="2"/>
  <c r="L6" i="2"/>
  <c r="K6" i="2"/>
  <c r="J6" i="2"/>
  <c r="I6" i="2"/>
  <c r="H6" i="2"/>
  <c r="L5" i="2"/>
  <c r="K5" i="2"/>
  <c r="J5" i="2"/>
  <c r="I5" i="2"/>
  <c r="H5" i="2"/>
  <c r="BA235" i="143"/>
  <c r="U233" i="143"/>
  <c r="BA35" i="143"/>
  <c r="U35" i="143"/>
  <c r="BA126" i="150"/>
  <c r="U126" i="150"/>
  <c r="T17" i="149"/>
  <c r="T17" i="148"/>
  <c r="T33" i="140"/>
  <c r="T33" i="139"/>
  <c r="AR235" i="143"/>
  <c r="AS148" i="143"/>
  <c r="AU148" i="143" s="1"/>
  <c r="AW148" i="143" s="1"/>
  <c r="M122" i="143"/>
  <c r="O122" i="143" s="1"/>
  <c r="Q122" i="143" s="1"/>
  <c r="L5" i="148"/>
  <c r="L6" i="148"/>
  <c r="L7" i="148"/>
  <c r="L8" i="148"/>
  <c r="N8" i="148" s="1"/>
  <c r="P8" i="148" s="1"/>
  <c r="L9" i="148"/>
  <c r="N9" i="148"/>
  <c r="P9" i="148" s="1"/>
  <c r="L10" i="148"/>
  <c r="N10" i="148" s="1"/>
  <c r="P10" i="148" s="1"/>
  <c r="L11" i="148"/>
  <c r="N11" i="148" s="1"/>
  <c r="P11" i="148" s="1"/>
  <c r="L12" i="148"/>
  <c r="N12" i="148" s="1"/>
  <c r="P12" i="148" s="1"/>
  <c r="L13" i="148"/>
  <c r="N13" i="148"/>
  <c r="P13" i="148" s="1"/>
  <c r="L14" i="148"/>
  <c r="L15" i="148"/>
  <c r="L16" i="148"/>
  <c r="N16" i="148" s="1"/>
  <c r="P16" i="148" s="1"/>
  <c r="AZ7" i="150"/>
  <c r="BI7" i="150" s="1"/>
  <c r="BB7" i="150"/>
  <c r="BD7" i="150" s="1"/>
  <c r="AZ8" i="150"/>
  <c r="BI8" i="150" s="1"/>
  <c r="AZ9" i="150"/>
  <c r="BI9" i="150" s="1"/>
  <c r="AZ10" i="150"/>
  <c r="BB10" i="150" s="1"/>
  <c r="BD10" i="150" s="1"/>
  <c r="AZ11" i="150"/>
  <c r="BI11" i="150" s="1"/>
  <c r="AZ12" i="150"/>
  <c r="BI12" i="150" s="1"/>
  <c r="AZ13" i="150"/>
  <c r="BI13" i="150" s="1"/>
  <c r="AZ14" i="150"/>
  <c r="BI14" i="150" s="1"/>
  <c r="AZ15" i="150"/>
  <c r="AZ16" i="150"/>
  <c r="BB16" i="150"/>
  <c r="BD16" i="150" s="1"/>
  <c r="AZ17" i="150"/>
  <c r="BI17" i="150" s="1"/>
  <c r="AZ18" i="150"/>
  <c r="BI18" i="150" s="1"/>
  <c r="AZ19" i="150"/>
  <c r="AZ20" i="150"/>
  <c r="BI20" i="150" s="1"/>
  <c r="AZ21" i="150"/>
  <c r="BI21" i="150" s="1"/>
  <c r="BB21" i="150"/>
  <c r="BD21" i="150" s="1"/>
  <c r="AZ22" i="150"/>
  <c r="BI22" i="150" s="1"/>
  <c r="AZ23" i="150"/>
  <c r="BI23" i="150" s="1"/>
  <c r="AZ24" i="150"/>
  <c r="BI24" i="150" s="1"/>
  <c r="AZ25" i="150"/>
  <c r="BI25" i="150" s="1"/>
  <c r="AZ26" i="150"/>
  <c r="BI26" i="150" s="1"/>
  <c r="AZ27" i="150"/>
  <c r="BI27" i="150" s="1"/>
  <c r="AZ28" i="150"/>
  <c r="BI28" i="150" s="1"/>
  <c r="BB28" i="150"/>
  <c r="BD28" i="150" s="1"/>
  <c r="AZ29" i="150"/>
  <c r="BI29" i="150" s="1"/>
  <c r="AZ30" i="150"/>
  <c r="BI30" i="150" s="1"/>
  <c r="BB30" i="150"/>
  <c r="BD30" i="150" s="1"/>
  <c r="AZ31" i="150"/>
  <c r="BI31" i="150" s="1"/>
  <c r="AZ32" i="150"/>
  <c r="BI32" i="150" s="1"/>
  <c r="BB32" i="150"/>
  <c r="BD32" i="150" s="1"/>
  <c r="AZ33" i="150"/>
  <c r="BI33" i="150" s="1"/>
  <c r="AZ34" i="150"/>
  <c r="AZ35" i="150"/>
  <c r="BI35" i="150" s="1"/>
  <c r="AZ36" i="150"/>
  <c r="BI36" i="150" s="1"/>
  <c r="AZ37" i="150"/>
  <c r="BI37" i="150" s="1"/>
  <c r="AZ38" i="150"/>
  <c r="BI38" i="150" s="1"/>
  <c r="AZ39" i="150"/>
  <c r="BI39" i="150" s="1"/>
  <c r="AZ40" i="150"/>
  <c r="BI40" i="150" s="1"/>
  <c r="AZ41" i="150"/>
  <c r="BI41" i="150" s="1"/>
  <c r="AZ42" i="150"/>
  <c r="BI42" i="150" s="1"/>
  <c r="AZ43" i="150"/>
  <c r="BI43" i="150" s="1"/>
  <c r="AZ44" i="150"/>
  <c r="BI44" i="150" s="1"/>
  <c r="AZ45" i="150"/>
  <c r="BI45" i="150" s="1"/>
  <c r="AZ46" i="150"/>
  <c r="BB46" i="150" s="1"/>
  <c r="BD46" i="150" s="1"/>
  <c r="AZ47" i="150"/>
  <c r="BI47" i="150" s="1"/>
  <c r="AZ48" i="150"/>
  <c r="BI48" i="150" s="1"/>
  <c r="AZ49" i="150"/>
  <c r="BI49" i="150" s="1"/>
  <c r="AZ50" i="150"/>
  <c r="BI50" i="150" s="1"/>
  <c r="BB50" i="150"/>
  <c r="BD50" i="150" s="1"/>
  <c r="AZ51" i="150"/>
  <c r="BI51" i="150" s="1"/>
  <c r="AZ52" i="150"/>
  <c r="BI52" i="150" s="1"/>
  <c r="AZ53" i="150"/>
  <c r="BI53" i="150" s="1"/>
  <c r="AZ54" i="150"/>
  <c r="BI54" i="150" s="1"/>
  <c r="AZ55" i="150"/>
  <c r="BI55" i="150" s="1"/>
  <c r="AZ56" i="150"/>
  <c r="BI56" i="150" s="1"/>
  <c r="AZ57" i="150"/>
  <c r="BI57" i="150" s="1"/>
  <c r="AZ58" i="150"/>
  <c r="BI58" i="150" s="1"/>
  <c r="AZ59" i="150"/>
  <c r="BI59" i="150" s="1"/>
  <c r="AZ60" i="150"/>
  <c r="BI60" i="150" s="1"/>
  <c r="AZ61" i="150"/>
  <c r="BI61" i="150" s="1"/>
  <c r="AZ62" i="150"/>
  <c r="BI62" i="150" s="1"/>
  <c r="AZ63" i="150"/>
  <c r="BI63" i="150" s="1"/>
  <c r="AZ64" i="150"/>
  <c r="BI64" i="150" s="1"/>
  <c r="AZ65" i="150"/>
  <c r="BI65" i="150" s="1"/>
  <c r="AZ66" i="150"/>
  <c r="BI66" i="150" s="1"/>
  <c r="AZ67" i="150"/>
  <c r="AZ68" i="150"/>
  <c r="BI68" i="150" s="1"/>
  <c r="AZ69" i="150"/>
  <c r="BI69" i="150" s="1"/>
  <c r="AZ70" i="150"/>
  <c r="BI70" i="150" s="1"/>
  <c r="AZ71" i="150"/>
  <c r="BI71" i="150" s="1"/>
  <c r="AZ72" i="150"/>
  <c r="BI72" i="150" s="1"/>
  <c r="AZ73" i="150"/>
  <c r="BI73" i="150" s="1"/>
  <c r="AZ74" i="150"/>
  <c r="BI74" i="150" s="1"/>
  <c r="AZ75" i="150"/>
  <c r="BI75" i="150" s="1"/>
  <c r="AZ76" i="150"/>
  <c r="BI76" i="150" s="1"/>
  <c r="AZ77" i="150"/>
  <c r="BI77" i="150" s="1"/>
  <c r="AZ78" i="150"/>
  <c r="BI78" i="150" s="1"/>
  <c r="AZ79" i="150"/>
  <c r="BI79" i="150" s="1"/>
  <c r="AZ80" i="150"/>
  <c r="BI80" i="150" s="1"/>
  <c r="AZ81" i="150"/>
  <c r="BI81" i="150" s="1"/>
  <c r="AZ82" i="150"/>
  <c r="BI82" i="150" s="1"/>
  <c r="AZ83" i="150"/>
  <c r="BI83" i="150" s="1"/>
  <c r="AZ84" i="150"/>
  <c r="BI84" i="150" s="1"/>
  <c r="BB84" i="150"/>
  <c r="BD84" i="150" s="1"/>
  <c r="AZ85" i="150"/>
  <c r="AZ86" i="150"/>
  <c r="BI86" i="150" s="1"/>
  <c r="BB86" i="150"/>
  <c r="BD86" i="150" s="1"/>
  <c r="AZ87" i="150"/>
  <c r="AZ88" i="150"/>
  <c r="BI88" i="150" s="1"/>
  <c r="BB88" i="150"/>
  <c r="BD88" i="150" s="1"/>
  <c r="AZ89" i="150"/>
  <c r="AZ90" i="150"/>
  <c r="BI90" i="150" s="1"/>
  <c r="BB90" i="150"/>
  <c r="BD90" i="150" s="1"/>
  <c r="AZ91" i="150"/>
  <c r="BI91" i="150" s="1"/>
  <c r="AZ92" i="150"/>
  <c r="BI92" i="150" s="1"/>
  <c r="BB92" i="150"/>
  <c r="BD92" i="150" s="1"/>
  <c r="AZ93" i="150"/>
  <c r="BI93" i="150" s="1"/>
  <c r="AZ94" i="150"/>
  <c r="BI94" i="150" s="1"/>
  <c r="AZ95" i="150"/>
  <c r="BI95" i="150" s="1"/>
  <c r="AZ96" i="150"/>
  <c r="BI96" i="150" s="1"/>
  <c r="AZ97" i="150"/>
  <c r="BI97" i="150" s="1"/>
  <c r="AZ98" i="150"/>
  <c r="BI98" i="150" s="1"/>
  <c r="AZ99" i="150"/>
  <c r="BI99" i="150" s="1"/>
  <c r="AZ100" i="150"/>
  <c r="BI100" i="150" s="1"/>
  <c r="BB100" i="150"/>
  <c r="BD100" i="150" s="1"/>
  <c r="AZ101" i="150"/>
  <c r="BI101" i="150" s="1"/>
  <c r="AZ102" i="150"/>
  <c r="BB102" i="150"/>
  <c r="BD102" i="150" s="1"/>
  <c r="AZ103" i="150"/>
  <c r="BI103" i="150" s="1"/>
  <c r="AZ104" i="150"/>
  <c r="AZ105" i="150"/>
  <c r="BI105" i="150" s="1"/>
  <c r="AZ106" i="150"/>
  <c r="BI106" i="150" s="1"/>
  <c r="AZ107" i="150"/>
  <c r="BI107" i="150" s="1"/>
  <c r="BB107" i="150"/>
  <c r="BD107" i="150" s="1"/>
  <c r="AZ108" i="150"/>
  <c r="BI108" i="150" s="1"/>
  <c r="AZ109" i="150"/>
  <c r="BI109" i="150" s="1"/>
  <c r="BB109" i="150"/>
  <c r="BD109" i="150" s="1"/>
  <c r="AZ110" i="150"/>
  <c r="BI110" i="150" s="1"/>
  <c r="AZ111" i="150"/>
  <c r="BB111" i="150"/>
  <c r="BD111" i="150" s="1"/>
  <c r="AZ112" i="150"/>
  <c r="BB112" i="150" s="1"/>
  <c r="BD112" i="150" s="1"/>
  <c r="AZ113" i="150"/>
  <c r="BB113" i="150" s="1"/>
  <c r="BD113" i="150" s="1"/>
  <c r="AZ114" i="150"/>
  <c r="BI114" i="150" s="1"/>
  <c r="AZ115" i="150"/>
  <c r="AZ116" i="150"/>
  <c r="BB116" i="150" s="1"/>
  <c r="BD116" i="150" s="1"/>
  <c r="AZ117" i="150"/>
  <c r="BI117" i="150" s="1"/>
  <c r="AZ118" i="150"/>
  <c r="BI118" i="150" s="1"/>
  <c r="AZ119" i="150"/>
  <c r="BI119" i="150" s="1"/>
  <c r="AZ120" i="150"/>
  <c r="AZ121" i="150"/>
  <c r="BB121" i="150" s="1"/>
  <c r="BD121" i="150" s="1"/>
  <c r="AZ122" i="150"/>
  <c r="BI122" i="150" s="1"/>
  <c r="AZ123" i="150"/>
  <c r="BI123" i="150" s="1"/>
  <c r="AZ124" i="150"/>
  <c r="BI124" i="150" s="1"/>
  <c r="BB124" i="150"/>
  <c r="BD124" i="150" s="1"/>
  <c r="AZ125" i="150"/>
  <c r="BB125" i="150" s="1"/>
  <c r="BD125" i="150" s="1"/>
  <c r="AZ6" i="150"/>
  <c r="BI6" i="150" s="1"/>
  <c r="BB6" i="150"/>
  <c r="BD6" i="150" s="1"/>
  <c r="AY126" i="150"/>
  <c r="T7" i="150"/>
  <c r="AC7" i="150" s="1"/>
  <c r="T8" i="150"/>
  <c r="AC8" i="150" s="1"/>
  <c r="T9" i="150"/>
  <c r="AC9" i="150" s="1"/>
  <c r="T10" i="150"/>
  <c r="AC10" i="150" s="1"/>
  <c r="T11" i="150"/>
  <c r="AC11" i="150" s="1"/>
  <c r="T12" i="150"/>
  <c r="AC12" i="150" s="1"/>
  <c r="V12" i="150"/>
  <c r="X12" i="150" s="1"/>
  <c r="T13" i="150"/>
  <c r="AC13" i="150" s="1"/>
  <c r="T14" i="150"/>
  <c r="AC14" i="150" s="1"/>
  <c r="V14" i="150"/>
  <c r="X14" i="150" s="1"/>
  <c r="T15" i="150"/>
  <c r="V15" i="150" s="1"/>
  <c r="X15" i="150" s="1"/>
  <c r="T16" i="150"/>
  <c r="V16" i="150" s="1"/>
  <c r="X16" i="150" s="1"/>
  <c r="T17" i="150"/>
  <c r="AC17" i="150" s="1"/>
  <c r="T18" i="150"/>
  <c r="V18" i="150"/>
  <c r="X18" i="150" s="1"/>
  <c r="T19" i="150"/>
  <c r="AC19" i="150" s="1"/>
  <c r="T20" i="150"/>
  <c r="AC20" i="150" s="1"/>
  <c r="V20" i="150"/>
  <c r="X20" i="150" s="1"/>
  <c r="T21" i="150"/>
  <c r="AC21" i="150" s="1"/>
  <c r="T22" i="150"/>
  <c r="AC22" i="150" s="1"/>
  <c r="T23" i="150"/>
  <c r="AC23" i="150" s="1"/>
  <c r="T24" i="150"/>
  <c r="AC24" i="150" s="1"/>
  <c r="T25" i="150"/>
  <c r="AC25" i="150" s="1"/>
  <c r="T26" i="150"/>
  <c r="AC26" i="150" s="1"/>
  <c r="T27" i="150"/>
  <c r="AC27" i="150" s="1"/>
  <c r="T28" i="150"/>
  <c r="AC28" i="150" s="1"/>
  <c r="V28" i="150"/>
  <c r="X28" i="150" s="1"/>
  <c r="T29" i="150"/>
  <c r="AC29" i="150" s="1"/>
  <c r="T30" i="150"/>
  <c r="AC30" i="150" s="1"/>
  <c r="T31" i="150"/>
  <c r="AC31" i="150" s="1"/>
  <c r="T32" i="150"/>
  <c r="V32" i="150" s="1"/>
  <c r="X32" i="150" s="1"/>
  <c r="T33" i="150"/>
  <c r="AC33" i="150" s="1"/>
  <c r="V33" i="150"/>
  <c r="X33" i="150" s="1"/>
  <c r="T34" i="150"/>
  <c r="AC34" i="150" s="1"/>
  <c r="T35" i="150"/>
  <c r="AC35" i="150" s="1"/>
  <c r="T36" i="150"/>
  <c r="AC36" i="150" s="1"/>
  <c r="T37" i="150"/>
  <c r="AC37" i="150" s="1"/>
  <c r="T38" i="150"/>
  <c r="AC38" i="150" s="1"/>
  <c r="T39" i="150"/>
  <c r="AC39" i="150" s="1"/>
  <c r="T40" i="150"/>
  <c r="AC40" i="150" s="1"/>
  <c r="T41" i="150"/>
  <c r="AC41" i="150" s="1"/>
  <c r="T42" i="150"/>
  <c r="AC42" i="150" s="1"/>
  <c r="T43" i="150"/>
  <c r="AC43" i="150" s="1"/>
  <c r="T44" i="150"/>
  <c r="AC44" i="150" s="1"/>
  <c r="T45" i="150"/>
  <c r="AC45" i="150" s="1"/>
  <c r="T46" i="150"/>
  <c r="AC46" i="150" s="1"/>
  <c r="T47" i="150"/>
  <c r="AC47" i="150" s="1"/>
  <c r="T48" i="150"/>
  <c r="AC48" i="150" s="1"/>
  <c r="T49" i="150"/>
  <c r="AC49" i="150" s="1"/>
  <c r="T50" i="150"/>
  <c r="AC50" i="150" s="1"/>
  <c r="T51" i="150"/>
  <c r="AC51" i="150" s="1"/>
  <c r="T52" i="150"/>
  <c r="AC52" i="150" s="1"/>
  <c r="T53" i="150"/>
  <c r="AC53" i="150" s="1"/>
  <c r="T54" i="150"/>
  <c r="AC54" i="150" s="1"/>
  <c r="V54" i="150"/>
  <c r="X54" i="150" s="1"/>
  <c r="T55" i="150"/>
  <c r="AC55" i="150" s="1"/>
  <c r="T56" i="150"/>
  <c r="AC56" i="150" s="1"/>
  <c r="V56" i="150"/>
  <c r="X56" i="150" s="1"/>
  <c r="T57" i="150"/>
  <c r="AC57" i="150" s="1"/>
  <c r="T58" i="150"/>
  <c r="AC58" i="150" s="1"/>
  <c r="V58" i="150"/>
  <c r="X58" i="150" s="1"/>
  <c r="T59" i="150"/>
  <c r="AC59" i="150" s="1"/>
  <c r="T60" i="150"/>
  <c r="T61" i="150"/>
  <c r="AC61" i="150" s="1"/>
  <c r="T62" i="150"/>
  <c r="AC62" i="150" s="1"/>
  <c r="V62" i="150"/>
  <c r="X62" i="150" s="1"/>
  <c r="T63" i="150"/>
  <c r="AC63" i="150" s="1"/>
  <c r="T64" i="150"/>
  <c r="AC64" i="150" s="1"/>
  <c r="V64" i="150"/>
  <c r="X64" i="150" s="1"/>
  <c r="T65" i="150"/>
  <c r="AC65" i="150" s="1"/>
  <c r="T66" i="150"/>
  <c r="AC66" i="150" s="1"/>
  <c r="V66" i="150"/>
  <c r="X66" i="150" s="1"/>
  <c r="T67" i="150"/>
  <c r="AC67" i="150" s="1"/>
  <c r="T68" i="150"/>
  <c r="AC68" i="150" s="1"/>
  <c r="T69" i="150"/>
  <c r="AC69" i="150" s="1"/>
  <c r="V69" i="150"/>
  <c r="X69" i="150" s="1"/>
  <c r="T70" i="150"/>
  <c r="AC70" i="150" s="1"/>
  <c r="T71" i="150"/>
  <c r="AC71" i="150" s="1"/>
  <c r="T72" i="150"/>
  <c r="AC72" i="150" s="1"/>
  <c r="T73" i="150"/>
  <c r="AC73" i="150" s="1"/>
  <c r="T74" i="150"/>
  <c r="AC74" i="150" s="1"/>
  <c r="T75" i="150"/>
  <c r="AC75" i="150" s="1"/>
  <c r="T76" i="150"/>
  <c r="AC76" i="150" s="1"/>
  <c r="V76" i="150"/>
  <c r="X76" i="150" s="1"/>
  <c r="T77" i="150"/>
  <c r="AC77" i="150" s="1"/>
  <c r="T78" i="150"/>
  <c r="T79" i="150"/>
  <c r="AC79" i="150" s="1"/>
  <c r="T80" i="150"/>
  <c r="AC80" i="150" s="1"/>
  <c r="T81" i="150"/>
  <c r="AC81" i="150" s="1"/>
  <c r="T82" i="150"/>
  <c r="AC82" i="150" s="1"/>
  <c r="T83" i="150"/>
  <c r="AC83" i="150" s="1"/>
  <c r="T84" i="150"/>
  <c r="AC84" i="150" s="1"/>
  <c r="T85" i="150"/>
  <c r="AC85" i="150" s="1"/>
  <c r="T86" i="150"/>
  <c r="AC86" i="150" s="1"/>
  <c r="T87" i="150"/>
  <c r="T88" i="150"/>
  <c r="AC88" i="150" s="1"/>
  <c r="T89" i="150"/>
  <c r="AC89" i="150" s="1"/>
  <c r="V89" i="150"/>
  <c r="X89" i="150" s="1"/>
  <c r="T90" i="150"/>
  <c r="AC90" i="150" s="1"/>
  <c r="T91" i="150"/>
  <c r="AC91" i="150" s="1"/>
  <c r="T92" i="150"/>
  <c r="AC92" i="150" s="1"/>
  <c r="T93" i="150"/>
  <c r="AC93" i="150" s="1"/>
  <c r="T94" i="150"/>
  <c r="AC94" i="150" s="1"/>
  <c r="T95" i="150"/>
  <c r="AC95" i="150" s="1"/>
  <c r="T96" i="150"/>
  <c r="AC96" i="150" s="1"/>
  <c r="T97" i="150"/>
  <c r="AC97" i="150" s="1"/>
  <c r="T98" i="150"/>
  <c r="AC98" i="150" s="1"/>
  <c r="T99" i="150"/>
  <c r="AC99" i="150" s="1"/>
  <c r="T100" i="150"/>
  <c r="AC100" i="150" s="1"/>
  <c r="V100" i="150"/>
  <c r="X100" i="150" s="1"/>
  <c r="T101" i="150"/>
  <c r="AC101" i="150" s="1"/>
  <c r="T102" i="150"/>
  <c r="V102" i="150" s="1"/>
  <c r="X102" i="150" s="1"/>
  <c r="T103" i="150"/>
  <c r="AC103" i="150" s="1"/>
  <c r="T104" i="150"/>
  <c r="AC104" i="150" s="1"/>
  <c r="T105" i="150"/>
  <c r="AC105" i="150" s="1"/>
  <c r="T106" i="150"/>
  <c r="AC106" i="150" s="1"/>
  <c r="T107" i="150"/>
  <c r="AC107" i="150" s="1"/>
  <c r="T108" i="150"/>
  <c r="AC108" i="150" s="1"/>
  <c r="T109" i="150"/>
  <c r="AC109" i="150" s="1"/>
  <c r="T110" i="150"/>
  <c r="AC110" i="150" s="1"/>
  <c r="T111" i="150"/>
  <c r="V111" i="150" s="1"/>
  <c r="X111" i="150" s="1"/>
  <c r="T112" i="150"/>
  <c r="V112" i="150" s="1"/>
  <c r="X112" i="150" s="1"/>
  <c r="T113" i="150"/>
  <c r="V113" i="150" s="1"/>
  <c r="X113" i="150" s="1"/>
  <c r="T114" i="150"/>
  <c r="AC114" i="150" s="1"/>
  <c r="T115" i="150"/>
  <c r="V115" i="150" s="1"/>
  <c r="X115" i="150" s="1"/>
  <c r="T116" i="150"/>
  <c r="V116" i="150" s="1"/>
  <c r="X116" i="150" s="1"/>
  <c r="T117" i="150"/>
  <c r="AC117" i="150" s="1"/>
  <c r="T118" i="150"/>
  <c r="AC118" i="150" s="1"/>
  <c r="T119" i="150"/>
  <c r="AC119" i="150" s="1"/>
  <c r="T120" i="150"/>
  <c r="AC120" i="150" s="1"/>
  <c r="T121" i="150"/>
  <c r="AC121" i="150" s="1"/>
  <c r="T122" i="150"/>
  <c r="AC122" i="150" s="1"/>
  <c r="T123" i="150"/>
  <c r="AC123" i="150" s="1"/>
  <c r="T124" i="150"/>
  <c r="AC124" i="150" s="1"/>
  <c r="T125" i="150"/>
  <c r="V125" i="150" s="1"/>
  <c r="X125" i="150" s="1"/>
  <c r="T6" i="150"/>
  <c r="AC6" i="150" s="1"/>
  <c r="S126" i="150"/>
  <c r="AY235" i="143"/>
  <c r="BB40" i="143"/>
  <c r="BD40" i="143" s="1"/>
  <c r="AZ41" i="143"/>
  <c r="AZ42" i="143"/>
  <c r="AZ43" i="143"/>
  <c r="AZ44" i="143"/>
  <c r="BI44" i="143" s="1"/>
  <c r="AZ45" i="143"/>
  <c r="BI45" i="143" s="1"/>
  <c r="AZ46" i="143"/>
  <c r="BI46" i="143" s="1"/>
  <c r="AZ47" i="143"/>
  <c r="AZ49" i="143"/>
  <c r="BI49" i="143" s="1"/>
  <c r="AZ50" i="143"/>
  <c r="BI50" i="143" s="1"/>
  <c r="AZ51" i="143"/>
  <c r="BI51" i="143" s="1"/>
  <c r="AZ52" i="143"/>
  <c r="BI52" i="143" s="1"/>
  <c r="AZ53" i="143"/>
  <c r="BI53" i="143" s="1"/>
  <c r="AZ54" i="143"/>
  <c r="BI54" i="143" s="1"/>
  <c r="AZ55" i="143"/>
  <c r="BI55" i="143" s="1"/>
  <c r="AZ56" i="143"/>
  <c r="BI56" i="143" s="1"/>
  <c r="AZ57" i="143"/>
  <c r="BI57" i="143" s="1"/>
  <c r="AZ58" i="143"/>
  <c r="BI58" i="143" s="1"/>
  <c r="AZ59" i="143"/>
  <c r="BI59" i="143" s="1"/>
  <c r="AZ60" i="143"/>
  <c r="BI60" i="143" s="1"/>
  <c r="AZ61" i="143"/>
  <c r="AZ62" i="143"/>
  <c r="BI62" i="143" s="1"/>
  <c r="AZ63" i="143"/>
  <c r="BI63" i="143" s="1"/>
  <c r="AZ64" i="143"/>
  <c r="BI64" i="143" s="1"/>
  <c r="AZ65" i="143"/>
  <c r="BI65" i="143" s="1"/>
  <c r="AZ66" i="143"/>
  <c r="BI66" i="143" s="1"/>
  <c r="AZ67" i="143"/>
  <c r="AZ68" i="143"/>
  <c r="AZ69" i="143"/>
  <c r="BI69" i="143" s="1"/>
  <c r="AZ70" i="143"/>
  <c r="AZ71" i="143"/>
  <c r="AZ72" i="143"/>
  <c r="AZ73" i="143"/>
  <c r="BI73" i="143" s="1"/>
  <c r="AZ74" i="143"/>
  <c r="BI74" i="143" s="1"/>
  <c r="AZ75" i="143"/>
  <c r="AZ76" i="143"/>
  <c r="AZ77" i="143"/>
  <c r="BI77" i="143" s="1"/>
  <c r="AZ78" i="143"/>
  <c r="BI78" i="143" s="1"/>
  <c r="BB79" i="143"/>
  <c r="BD79" i="143" s="1"/>
  <c r="BB81" i="143"/>
  <c r="BD81" i="143" s="1"/>
  <c r="AZ82" i="143"/>
  <c r="BI82" i="143" s="1"/>
  <c r="AZ83" i="143"/>
  <c r="AZ84" i="143"/>
  <c r="AZ85" i="143"/>
  <c r="AZ86" i="143"/>
  <c r="AZ87" i="143"/>
  <c r="AZ88" i="143"/>
  <c r="BI88" i="143" s="1"/>
  <c r="AZ89" i="143"/>
  <c r="BI89" i="143" s="1"/>
  <c r="AZ90" i="143"/>
  <c r="AZ91" i="143"/>
  <c r="BI91" i="143" s="1"/>
  <c r="BD92" i="143"/>
  <c r="AZ93" i="143"/>
  <c r="BI93" i="143" s="1"/>
  <c r="AZ95" i="143"/>
  <c r="AZ96" i="143"/>
  <c r="BI96" i="143" s="1"/>
  <c r="AZ97" i="143"/>
  <c r="AZ98" i="143"/>
  <c r="BI98" i="143" s="1"/>
  <c r="BB99" i="143"/>
  <c r="BD99" i="143" s="1"/>
  <c r="AZ100" i="143"/>
  <c r="BI100" i="143" s="1"/>
  <c r="AZ101" i="143"/>
  <c r="AZ102" i="143"/>
  <c r="AZ103" i="143"/>
  <c r="AZ104" i="143"/>
  <c r="AZ106" i="143"/>
  <c r="AZ107" i="143"/>
  <c r="BI107" i="143" s="1"/>
  <c r="AZ108" i="143"/>
  <c r="AZ109" i="143"/>
  <c r="BI109" i="143" s="1"/>
  <c r="AZ110" i="143"/>
  <c r="BI110" i="143" s="1"/>
  <c r="AZ111" i="143"/>
  <c r="AZ112" i="143"/>
  <c r="BI112" i="143" s="1"/>
  <c r="AZ114" i="143"/>
  <c r="BI114" i="143" s="1"/>
  <c r="AZ115" i="143"/>
  <c r="AZ116" i="143"/>
  <c r="AZ117" i="143"/>
  <c r="AZ119" i="143"/>
  <c r="AZ122" i="143"/>
  <c r="AZ123" i="143"/>
  <c r="AZ126" i="143"/>
  <c r="BI126" i="143" s="1"/>
  <c r="AZ127" i="143"/>
  <c r="AZ128" i="143"/>
  <c r="BI128" i="143" s="1"/>
  <c r="AZ130" i="143"/>
  <c r="AZ131" i="143"/>
  <c r="BI131" i="143" s="1"/>
  <c r="AZ132" i="143"/>
  <c r="AZ133" i="143"/>
  <c r="BI133" i="143" s="1"/>
  <c r="AZ134" i="143"/>
  <c r="AZ136" i="143"/>
  <c r="BI136" i="143" s="1"/>
  <c r="AZ137" i="143"/>
  <c r="AZ138" i="143"/>
  <c r="AZ139" i="143"/>
  <c r="AZ140" i="143"/>
  <c r="BI140" i="143" s="1"/>
  <c r="AZ141" i="143"/>
  <c r="AZ142" i="143"/>
  <c r="BI142" i="143" s="1"/>
  <c r="AZ143" i="143"/>
  <c r="AZ145" i="143"/>
  <c r="AZ146" i="143"/>
  <c r="AZ147" i="143"/>
  <c r="AZ149" i="143"/>
  <c r="AZ150" i="143"/>
  <c r="AZ151" i="143"/>
  <c r="AZ153" i="143"/>
  <c r="AZ155" i="143"/>
  <c r="AZ159" i="143"/>
  <c r="AZ160" i="143"/>
  <c r="AZ161" i="143"/>
  <c r="AZ162" i="143"/>
  <c r="AZ163" i="143"/>
  <c r="AZ164" i="143"/>
  <c r="AZ165" i="143"/>
  <c r="AZ166" i="143"/>
  <c r="AZ167" i="143"/>
  <c r="AZ168" i="143"/>
  <c r="AZ169" i="143"/>
  <c r="BI169" i="143" s="1"/>
  <c r="AZ170" i="143"/>
  <c r="AZ171" i="143"/>
  <c r="AZ172" i="143"/>
  <c r="AZ173" i="143"/>
  <c r="AZ174" i="143"/>
  <c r="AZ175" i="143"/>
  <c r="AZ178" i="143"/>
  <c r="AZ179" i="143"/>
  <c r="AZ180" i="143"/>
  <c r="AZ181" i="143"/>
  <c r="BI181" i="143" s="1"/>
  <c r="AZ182" i="143"/>
  <c r="AZ183" i="143"/>
  <c r="AZ184" i="143"/>
  <c r="AZ185" i="143"/>
  <c r="AZ186" i="143"/>
  <c r="AZ187" i="143"/>
  <c r="AZ188" i="143"/>
  <c r="AZ189" i="143"/>
  <c r="AZ190" i="143"/>
  <c r="BI190" i="143" s="1"/>
  <c r="AZ191" i="143"/>
  <c r="AZ192" i="143"/>
  <c r="BI192" i="143" s="1"/>
  <c r="AZ193" i="143"/>
  <c r="BI193" i="143" s="1"/>
  <c r="AZ194" i="143"/>
  <c r="AZ195" i="143"/>
  <c r="AZ196" i="143"/>
  <c r="AZ197" i="143"/>
  <c r="AZ198" i="143"/>
  <c r="AZ199" i="143"/>
  <c r="AZ200" i="143"/>
  <c r="AZ201" i="143"/>
  <c r="AZ202" i="143"/>
  <c r="AZ203" i="143"/>
  <c r="AZ204" i="143"/>
  <c r="AZ205" i="143"/>
  <c r="BI205" i="143" s="1"/>
  <c r="AZ206" i="143"/>
  <c r="AZ207" i="143"/>
  <c r="AZ208" i="143"/>
  <c r="AZ209" i="143"/>
  <c r="BI209" i="143" s="1"/>
  <c r="AZ210" i="143"/>
  <c r="AZ211" i="143"/>
  <c r="BI211" i="143" s="1"/>
  <c r="AZ212" i="143"/>
  <c r="AZ213" i="143"/>
  <c r="AZ215" i="143"/>
  <c r="AZ218" i="143"/>
  <c r="AZ219" i="143"/>
  <c r="AZ220" i="143"/>
  <c r="AZ224" i="143"/>
  <c r="AZ233" i="143"/>
  <c r="AZ234" i="143"/>
  <c r="BB39" i="143"/>
  <c r="BD39" i="143" s="1"/>
  <c r="S233" i="143"/>
  <c r="T41" i="143"/>
  <c r="T42" i="143"/>
  <c r="T44" i="143"/>
  <c r="AC44" i="143" s="1"/>
  <c r="T46" i="143"/>
  <c r="T49" i="143"/>
  <c r="AC49" i="143" s="1"/>
  <c r="T50" i="143"/>
  <c r="T51" i="143"/>
  <c r="T52" i="143"/>
  <c r="T53" i="143"/>
  <c r="AC53" i="143" s="1"/>
  <c r="T54" i="143"/>
  <c r="V55" i="143"/>
  <c r="X55" i="143" s="1"/>
  <c r="T56" i="143"/>
  <c r="AC56" i="143" s="1"/>
  <c r="T58" i="143"/>
  <c r="T61" i="143"/>
  <c r="T62" i="143"/>
  <c r="T63" i="143"/>
  <c r="T64" i="143"/>
  <c r="T65" i="143"/>
  <c r="T66" i="143"/>
  <c r="T67" i="143"/>
  <c r="T68" i="143"/>
  <c r="T69" i="143"/>
  <c r="T70" i="143"/>
  <c r="X71" i="143"/>
  <c r="T72" i="143"/>
  <c r="T74" i="143"/>
  <c r="T80" i="143"/>
  <c r="T86" i="143"/>
  <c r="T87" i="143"/>
  <c r="T88" i="143"/>
  <c r="T90" i="143"/>
  <c r="T91" i="143"/>
  <c r="T95" i="143"/>
  <c r="T97" i="143"/>
  <c r="V100" i="143"/>
  <c r="X100" i="143" s="1"/>
  <c r="V101" i="143"/>
  <c r="X101" i="143" s="1"/>
  <c r="T102" i="143"/>
  <c r="V105" i="143"/>
  <c r="X105" i="143" s="1"/>
  <c r="T106" i="143"/>
  <c r="T107" i="143"/>
  <c r="T108" i="143"/>
  <c r="T110" i="143"/>
  <c r="T111" i="143"/>
  <c r="T117" i="143"/>
  <c r="T118" i="143"/>
  <c r="T122" i="143"/>
  <c r="T123" i="143"/>
  <c r="T126" i="143"/>
  <c r="T128" i="143"/>
  <c r="T130" i="143"/>
  <c r="T132" i="143"/>
  <c r="AC132" i="143" s="1"/>
  <c r="T133" i="143"/>
  <c r="T134" i="143"/>
  <c r="T141" i="143"/>
  <c r="T158" i="143"/>
  <c r="T159" i="143"/>
  <c r="T162" i="143"/>
  <c r="T163" i="143"/>
  <c r="T164" i="143"/>
  <c r="T165" i="143"/>
  <c r="AC165" i="143" s="1"/>
  <c r="T167" i="143"/>
  <c r="AC167" i="143" s="1"/>
  <c r="T168" i="143"/>
  <c r="T169" i="143"/>
  <c r="T170" i="143"/>
  <c r="AC170" i="143" s="1"/>
  <c r="T173" i="143"/>
  <c r="T174" i="143"/>
  <c r="V177" i="143"/>
  <c r="X177" i="143" s="1"/>
  <c r="T178" i="143"/>
  <c r="T180" i="143"/>
  <c r="AC180" i="143" s="1"/>
  <c r="T181" i="143"/>
  <c r="T182" i="143"/>
  <c r="T183" i="143"/>
  <c r="T186" i="143"/>
  <c r="T187" i="143"/>
  <c r="T188" i="143"/>
  <c r="T189" i="143"/>
  <c r="AC189" i="143" s="1"/>
  <c r="T190" i="143"/>
  <c r="X191" i="143"/>
  <c r="T193" i="143"/>
  <c r="T194" i="143"/>
  <c r="AC194" i="143" s="1"/>
  <c r="T196" i="143"/>
  <c r="T197" i="143"/>
  <c r="T198" i="143"/>
  <c r="T199" i="143"/>
  <c r="T201" i="143"/>
  <c r="T202" i="143"/>
  <c r="T204" i="143"/>
  <c r="T205" i="143"/>
  <c r="T206" i="143"/>
  <c r="T207" i="143"/>
  <c r="T208" i="143"/>
  <c r="T210" i="143"/>
  <c r="T212" i="143"/>
  <c r="AC212" i="143" s="1"/>
  <c r="V222" i="143"/>
  <c r="X222" i="143" s="1"/>
  <c r="T232" i="143"/>
  <c r="AZ7" i="143"/>
  <c r="AZ8" i="143"/>
  <c r="AZ9" i="143"/>
  <c r="AZ10" i="143"/>
  <c r="AZ11" i="143"/>
  <c r="AZ12" i="143"/>
  <c r="AZ13" i="143"/>
  <c r="AZ14" i="143"/>
  <c r="AZ15" i="143"/>
  <c r="AZ16" i="143"/>
  <c r="AZ17" i="143"/>
  <c r="AZ18" i="143"/>
  <c r="AZ19" i="143"/>
  <c r="AZ20" i="143"/>
  <c r="AZ21" i="143"/>
  <c r="AZ22" i="143"/>
  <c r="AZ23" i="143"/>
  <c r="AZ24" i="143"/>
  <c r="AZ25" i="143"/>
  <c r="AZ26" i="143"/>
  <c r="AZ27" i="143"/>
  <c r="AZ28" i="143"/>
  <c r="AZ29" i="143"/>
  <c r="AZ30" i="143"/>
  <c r="AZ31" i="143"/>
  <c r="AZ32" i="143"/>
  <c r="AZ33" i="143"/>
  <c r="AZ34" i="143"/>
  <c r="AZ6" i="143"/>
  <c r="AY35" i="143"/>
  <c r="T7" i="143"/>
  <c r="V7" i="143" s="1"/>
  <c r="X7" i="143" s="1"/>
  <c r="T8" i="143"/>
  <c r="V8" i="143" s="1"/>
  <c r="X8" i="143" s="1"/>
  <c r="T9" i="143"/>
  <c r="V9" i="143" s="1"/>
  <c r="X9" i="143" s="1"/>
  <c r="T10" i="143"/>
  <c r="V10" i="143" s="1"/>
  <c r="X10" i="143" s="1"/>
  <c r="T11" i="143"/>
  <c r="V11" i="143" s="1"/>
  <c r="X11" i="143" s="1"/>
  <c r="T12" i="143"/>
  <c r="V12" i="143" s="1"/>
  <c r="X12" i="143" s="1"/>
  <c r="T13" i="143"/>
  <c r="V13" i="143" s="1"/>
  <c r="X13" i="143" s="1"/>
  <c r="T14" i="143"/>
  <c r="V14" i="143" s="1"/>
  <c r="X14" i="143" s="1"/>
  <c r="T15" i="143"/>
  <c r="V15" i="143" s="1"/>
  <c r="X15" i="143" s="1"/>
  <c r="T16" i="143"/>
  <c r="V16" i="143" s="1"/>
  <c r="X16" i="143" s="1"/>
  <c r="T17" i="143"/>
  <c r="T18" i="143"/>
  <c r="V18" i="143" s="1"/>
  <c r="X18" i="143" s="1"/>
  <c r="T19" i="143"/>
  <c r="V19" i="143" s="1"/>
  <c r="X19" i="143" s="1"/>
  <c r="T20" i="143"/>
  <c r="V20" i="143" s="1"/>
  <c r="X20" i="143" s="1"/>
  <c r="T21" i="143"/>
  <c r="T22" i="143"/>
  <c r="V22" i="143" s="1"/>
  <c r="X22" i="143" s="1"/>
  <c r="T23" i="143"/>
  <c r="V23" i="143" s="1"/>
  <c r="X23" i="143" s="1"/>
  <c r="T24" i="143"/>
  <c r="T25" i="143"/>
  <c r="V25" i="143" s="1"/>
  <c r="X25" i="143" s="1"/>
  <c r="T26" i="143"/>
  <c r="V26" i="143" s="1"/>
  <c r="X26" i="143" s="1"/>
  <c r="T27" i="143"/>
  <c r="V27" i="143" s="1"/>
  <c r="X27" i="143" s="1"/>
  <c r="T28" i="143"/>
  <c r="V28" i="143" s="1"/>
  <c r="X28" i="143" s="1"/>
  <c r="T29" i="143"/>
  <c r="V29" i="143" s="1"/>
  <c r="X29" i="143" s="1"/>
  <c r="T30" i="143"/>
  <c r="V30" i="143" s="1"/>
  <c r="X30" i="143" s="1"/>
  <c r="T31" i="143"/>
  <c r="V31" i="143" s="1"/>
  <c r="X31" i="143" s="1"/>
  <c r="T32" i="143"/>
  <c r="V32" i="143" s="1"/>
  <c r="X32" i="143" s="1"/>
  <c r="T33" i="143"/>
  <c r="T34" i="143"/>
  <c r="V34" i="143" s="1"/>
  <c r="X34" i="143" s="1"/>
  <c r="T6" i="143"/>
  <c r="V6" i="143" s="1"/>
  <c r="X6" i="143" s="1"/>
  <c r="S35" i="143"/>
  <c r="S6" i="149"/>
  <c r="AB6" i="149" s="1"/>
  <c r="U6" i="149"/>
  <c r="W6" i="149" s="1"/>
  <c r="S7" i="149"/>
  <c r="AB7" i="149" s="1"/>
  <c r="S8" i="149"/>
  <c r="S9" i="149"/>
  <c r="AB9" i="149" s="1"/>
  <c r="S10" i="149"/>
  <c r="AB10" i="149" s="1"/>
  <c r="U10" i="149"/>
  <c r="W10" i="149" s="1"/>
  <c r="S11" i="149"/>
  <c r="AB11" i="149" s="1"/>
  <c r="S12" i="149"/>
  <c r="AB12" i="149" s="1"/>
  <c r="U12" i="149"/>
  <c r="W12" i="149" s="1"/>
  <c r="S13" i="149"/>
  <c r="AB13" i="149" s="1"/>
  <c r="S14" i="149"/>
  <c r="AB14" i="149" s="1"/>
  <c r="U14" i="149"/>
  <c r="W14" i="149" s="1"/>
  <c r="S15" i="149"/>
  <c r="AB15" i="149" s="1"/>
  <c r="S16" i="149"/>
  <c r="S5" i="149"/>
  <c r="AB5" i="149" s="1"/>
  <c r="R17" i="149"/>
  <c r="S6" i="148"/>
  <c r="AB6" i="148" s="1"/>
  <c r="S7" i="148"/>
  <c r="AB7" i="148" s="1"/>
  <c r="S8" i="148"/>
  <c r="AB8" i="148" s="1"/>
  <c r="S9" i="148"/>
  <c r="AB9" i="148" s="1"/>
  <c r="S10" i="148"/>
  <c r="AB10" i="148" s="1"/>
  <c r="S11" i="148"/>
  <c r="AB11" i="148" s="1"/>
  <c r="S12" i="148"/>
  <c r="AB12" i="148" s="1"/>
  <c r="S13" i="148"/>
  <c r="AB13" i="148" s="1"/>
  <c r="S14" i="148"/>
  <c r="AB14" i="148" s="1"/>
  <c r="S15" i="148"/>
  <c r="AB15" i="148" s="1"/>
  <c r="S16" i="148"/>
  <c r="AB16" i="148" s="1"/>
  <c r="S5" i="148"/>
  <c r="R17" i="148"/>
  <c r="S6" i="140"/>
  <c r="AB6" i="140" s="1"/>
  <c r="S7" i="140"/>
  <c r="AB7" i="140" s="1"/>
  <c r="U7" i="140"/>
  <c r="W7" i="140" s="1"/>
  <c r="S8" i="140"/>
  <c r="AB8" i="140" s="1"/>
  <c r="S9" i="140"/>
  <c r="AB9" i="140" s="1"/>
  <c r="U9" i="140"/>
  <c r="W9" i="140" s="1"/>
  <c r="S10" i="140"/>
  <c r="AB10" i="140" s="1"/>
  <c r="S11" i="140"/>
  <c r="S12" i="140"/>
  <c r="AB12" i="140" s="1"/>
  <c r="S13" i="140"/>
  <c r="AB13" i="140" s="1"/>
  <c r="S14" i="140"/>
  <c r="AB14" i="140" s="1"/>
  <c r="S15" i="140"/>
  <c r="AB15" i="140" s="1"/>
  <c r="U15" i="140"/>
  <c r="W15" i="140" s="1"/>
  <c r="S16" i="140"/>
  <c r="AB16" i="140" s="1"/>
  <c r="S17" i="140"/>
  <c r="AB17" i="140" s="1"/>
  <c r="U17" i="140"/>
  <c r="W17" i="140" s="1"/>
  <c r="S18" i="140"/>
  <c r="AB18" i="140" s="1"/>
  <c r="S19" i="140"/>
  <c r="S20" i="140"/>
  <c r="AB20" i="140" s="1"/>
  <c r="S21" i="140"/>
  <c r="AB21" i="140" s="1"/>
  <c r="S22" i="140"/>
  <c r="AB22" i="140" s="1"/>
  <c r="S23" i="140"/>
  <c r="AB23" i="140" s="1"/>
  <c r="U23" i="140"/>
  <c r="W23" i="140" s="1"/>
  <c r="S24" i="140"/>
  <c r="AB24" i="140" s="1"/>
  <c r="S25" i="140"/>
  <c r="AB25" i="140" s="1"/>
  <c r="U25" i="140"/>
  <c r="W25" i="140" s="1"/>
  <c r="S26" i="140"/>
  <c r="AB26" i="140" s="1"/>
  <c r="S27" i="140"/>
  <c r="S28" i="140"/>
  <c r="AB28" i="140" s="1"/>
  <c r="S29" i="140"/>
  <c r="AB29" i="140" s="1"/>
  <c r="U29" i="140"/>
  <c r="W29" i="140" s="1"/>
  <c r="S30" i="140"/>
  <c r="AB30" i="140" s="1"/>
  <c r="S31" i="140"/>
  <c r="AB31" i="140" s="1"/>
  <c r="U31" i="140"/>
  <c r="W31" i="140" s="1"/>
  <c r="S32" i="140"/>
  <c r="AB32" i="140" s="1"/>
  <c r="S5" i="140"/>
  <c r="AB5" i="140" s="1"/>
  <c r="R33" i="140"/>
  <c r="S6" i="139"/>
  <c r="S7" i="139"/>
  <c r="AB7" i="139" s="1"/>
  <c r="S8" i="139"/>
  <c r="S9" i="139"/>
  <c r="AB9" i="139" s="1"/>
  <c r="S10" i="139"/>
  <c r="S11" i="139"/>
  <c r="AB11" i="139" s="1"/>
  <c r="S12" i="139"/>
  <c r="S13" i="139"/>
  <c r="S14" i="139"/>
  <c r="S15" i="139"/>
  <c r="S16" i="139"/>
  <c r="AB16" i="139" s="1"/>
  <c r="S17" i="139"/>
  <c r="S18" i="139"/>
  <c r="AB18" i="139" s="1"/>
  <c r="U18" i="139"/>
  <c r="W18" i="139" s="1"/>
  <c r="S19" i="139"/>
  <c r="S20" i="139"/>
  <c r="AB20" i="139" s="1"/>
  <c r="S21" i="139"/>
  <c r="AB21" i="139" s="1"/>
  <c r="S22" i="139"/>
  <c r="AB22" i="139" s="1"/>
  <c r="S23" i="139"/>
  <c r="AB23" i="139" s="1"/>
  <c r="U23" i="139"/>
  <c r="W23" i="139" s="1"/>
  <c r="S24" i="139"/>
  <c r="S25" i="139"/>
  <c r="AB25" i="139" s="1"/>
  <c r="S26" i="139"/>
  <c r="AB26" i="139" s="1"/>
  <c r="U26" i="139"/>
  <c r="W26" i="139" s="1"/>
  <c r="S27" i="139"/>
  <c r="AB27" i="139" s="1"/>
  <c r="S28" i="139"/>
  <c r="AB28" i="139" s="1"/>
  <c r="S29" i="139"/>
  <c r="AB29" i="139" s="1"/>
  <c r="S30" i="139"/>
  <c r="S31" i="139"/>
  <c r="AB31" i="139" s="1"/>
  <c r="S32" i="139"/>
  <c r="S5" i="139"/>
  <c r="AB5" i="139" s="1"/>
  <c r="R33" i="139"/>
  <c r="AX235" i="143"/>
  <c r="BH235" i="143" s="1"/>
  <c r="R233" i="143"/>
  <c r="AB233" i="143" s="1"/>
  <c r="AX126" i="150"/>
  <c r="BH126" i="150" s="1"/>
  <c r="R126" i="150"/>
  <c r="AB126" i="150" s="1"/>
  <c r="AX35" i="143"/>
  <c r="BH35" i="143" s="1"/>
  <c r="R35" i="143"/>
  <c r="AB35" i="143" s="1"/>
  <c r="Q17" i="149"/>
  <c r="AA17" i="149" s="1"/>
  <c r="Q17" i="148"/>
  <c r="AA17" i="148" s="1"/>
  <c r="Q33" i="140"/>
  <c r="AA33" i="140" s="1"/>
  <c r="Q33" i="139"/>
  <c r="AA33" i="139" s="1"/>
  <c r="AQ235" i="143"/>
  <c r="AT235" i="143"/>
  <c r="AV235" i="143"/>
  <c r="AP235" i="143"/>
  <c r="L233" i="143"/>
  <c r="N233" i="143"/>
  <c r="P233" i="143"/>
  <c r="K233" i="143"/>
  <c r="AU125" i="143"/>
  <c r="AW125" i="143" s="1"/>
  <c r="O125" i="143"/>
  <c r="Q125" i="143" s="1"/>
  <c r="AR35" i="143"/>
  <c r="AT35" i="143"/>
  <c r="AV35" i="143"/>
  <c r="AQ35" i="143"/>
  <c r="L35" i="143"/>
  <c r="N35" i="143"/>
  <c r="P35" i="143"/>
  <c r="K35" i="143"/>
  <c r="AV126" i="150"/>
  <c r="AT126" i="150"/>
  <c r="K126" i="150"/>
  <c r="L126" i="150"/>
  <c r="N126" i="150"/>
  <c r="P126" i="150"/>
  <c r="J126" i="150"/>
  <c r="K17" i="148"/>
  <c r="M17" i="148"/>
  <c r="O17" i="148"/>
  <c r="J17" i="148"/>
  <c r="K17" i="149"/>
  <c r="M17" i="149"/>
  <c r="O17" i="149"/>
  <c r="J17" i="149"/>
  <c r="O33" i="140"/>
  <c r="M33" i="140"/>
  <c r="K33" i="139"/>
  <c r="M33" i="139"/>
  <c r="O33" i="139"/>
  <c r="J33" i="139"/>
  <c r="U126" i="135"/>
  <c r="AA126" i="135" s="1"/>
  <c r="Q126" i="135"/>
  <c r="W126" i="135" s="1"/>
  <c r="R126" i="135"/>
  <c r="X126" i="135" s="1"/>
  <c r="S126" i="135"/>
  <c r="Y126" i="135" s="1"/>
  <c r="T126" i="135"/>
  <c r="Z126" i="135" s="1"/>
  <c r="G126" i="135"/>
  <c r="M126" i="135" s="1"/>
  <c r="U241" i="134"/>
  <c r="G240" i="134"/>
  <c r="G243" i="134" s="1"/>
  <c r="M240" i="134"/>
  <c r="U35" i="134"/>
  <c r="AA35" i="134" s="1"/>
  <c r="G35" i="134"/>
  <c r="A1" i="150"/>
  <c r="A1" i="143"/>
  <c r="A1" i="149"/>
  <c r="A1" i="148"/>
  <c r="A1" i="140"/>
  <c r="A1" i="139"/>
  <c r="A1" i="134"/>
  <c r="S241" i="134"/>
  <c r="Y241" i="134" s="1"/>
  <c r="R241" i="134"/>
  <c r="X241" i="134" s="1"/>
  <c r="S35" i="134"/>
  <c r="Y35" i="134" s="1"/>
  <c r="F126" i="135"/>
  <c r="L126" i="135" s="1"/>
  <c r="E126" i="135"/>
  <c r="K126" i="135" s="1"/>
  <c r="D126" i="135"/>
  <c r="J126" i="135" s="1"/>
  <c r="C126" i="135"/>
  <c r="I126" i="135" s="1"/>
  <c r="D240" i="134"/>
  <c r="E240" i="134"/>
  <c r="K240" i="134"/>
  <c r="F240" i="134"/>
  <c r="L240" i="134" s="1"/>
  <c r="C240" i="134"/>
  <c r="T241" i="134"/>
  <c r="Q241" i="134"/>
  <c r="Q243" i="134" s="1"/>
  <c r="R35" i="134"/>
  <c r="T35" i="134"/>
  <c r="Q35" i="134"/>
  <c r="W35" i="134" s="1"/>
  <c r="D35" i="134"/>
  <c r="D243" i="134" s="1"/>
  <c r="E35" i="134"/>
  <c r="F35" i="134"/>
  <c r="C35" i="134"/>
  <c r="C33" i="140"/>
  <c r="D33" i="140"/>
  <c r="E33" i="140"/>
  <c r="F33" i="140"/>
  <c r="G33" i="140"/>
  <c r="H33" i="140"/>
  <c r="I33" i="140"/>
  <c r="J33" i="140"/>
  <c r="K33" i="140"/>
  <c r="B33" i="140"/>
  <c r="G17" i="149"/>
  <c r="H17" i="149"/>
  <c r="I17" i="149"/>
  <c r="F17" i="149"/>
  <c r="AJ126" i="150"/>
  <c r="AK126" i="150"/>
  <c r="AL126" i="150"/>
  <c r="AM126" i="150"/>
  <c r="AN126" i="150"/>
  <c r="AO126" i="150"/>
  <c r="AP126" i="150"/>
  <c r="AQ126" i="150"/>
  <c r="AR126" i="150"/>
  <c r="AI126" i="150"/>
  <c r="D126" i="150"/>
  <c r="E126" i="150"/>
  <c r="F126" i="150"/>
  <c r="G126" i="150"/>
  <c r="H126" i="150"/>
  <c r="I126" i="150"/>
  <c r="C126" i="150"/>
  <c r="AS125" i="150"/>
  <c r="AU125" i="150" s="1"/>
  <c r="AW125" i="150" s="1"/>
  <c r="AS124" i="150"/>
  <c r="AU124" i="150" s="1"/>
  <c r="AW124" i="150" s="1"/>
  <c r="AS123" i="150"/>
  <c r="AS122" i="150"/>
  <c r="AS121" i="150"/>
  <c r="AS120" i="150"/>
  <c r="AU120" i="150" s="1"/>
  <c r="AW120" i="150" s="1"/>
  <c r="AS119" i="150"/>
  <c r="AS118" i="150"/>
  <c r="AU118" i="150" s="1"/>
  <c r="AW118" i="150" s="1"/>
  <c r="AS117" i="150"/>
  <c r="AS116" i="150"/>
  <c r="AU116" i="150" s="1"/>
  <c r="AS115" i="150"/>
  <c r="AS114" i="150"/>
  <c r="AU114" i="150" s="1"/>
  <c r="AW114" i="150" s="1"/>
  <c r="AS113" i="150"/>
  <c r="AS112" i="150"/>
  <c r="AU112" i="150" s="1"/>
  <c r="AW112" i="150" s="1"/>
  <c r="AS111" i="150"/>
  <c r="AS110" i="150"/>
  <c r="AU110" i="150" s="1"/>
  <c r="AS109" i="150"/>
  <c r="AS108" i="150"/>
  <c r="AS107" i="150"/>
  <c r="AS106" i="150"/>
  <c r="AU106" i="150" s="1"/>
  <c r="AW106" i="150" s="1"/>
  <c r="AS105" i="150"/>
  <c r="AU105" i="150" s="1"/>
  <c r="AS104" i="150"/>
  <c r="AS103" i="150"/>
  <c r="AU103" i="150" s="1"/>
  <c r="AW103" i="150" s="1"/>
  <c r="AS102" i="150"/>
  <c r="AS101" i="150"/>
  <c r="AU101" i="150" s="1"/>
  <c r="AS100" i="150"/>
  <c r="AU100" i="150" s="1"/>
  <c r="AW100" i="150" s="1"/>
  <c r="AS99" i="150"/>
  <c r="AS98" i="150"/>
  <c r="AU98" i="150" s="1"/>
  <c r="AS97" i="150"/>
  <c r="AS96" i="150"/>
  <c r="AS95" i="150"/>
  <c r="AU95" i="150" s="1"/>
  <c r="AW95" i="150" s="1"/>
  <c r="AS94" i="150"/>
  <c r="AU94" i="150" s="1"/>
  <c r="AW94" i="150" s="1"/>
  <c r="AS93" i="150"/>
  <c r="AU93" i="150" s="1"/>
  <c r="AW93" i="150" s="1"/>
  <c r="AS92" i="150"/>
  <c r="AU92" i="150" s="1"/>
  <c r="AW92" i="150" s="1"/>
  <c r="AS91" i="150"/>
  <c r="AU91" i="150" s="1"/>
  <c r="AS90" i="150"/>
  <c r="AU90" i="150"/>
  <c r="AW90" i="150" s="1"/>
  <c r="AS89" i="150"/>
  <c r="AU89" i="150" s="1"/>
  <c r="AW89" i="150" s="1"/>
  <c r="AS88" i="150"/>
  <c r="AU88" i="150" s="1"/>
  <c r="AW88" i="150" s="1"/>
  <c r="AS87" i="150"/>
  <c r="AU87" i="150" s="1"/>
  <c r="AW87" i="150" s="1"/>
  <c r="AS86" i="150"/>
  <c r="AS85" i="150"/>
  <c r="AU85" i="150" s="1"/>
  <c r="AW85" i="150" s="1"/>
  <c r="AS84" i="150"/>
  <c r="AU84" i="150" s="1"/>
  <c r="AS83" i="150"/>
  <c r="AU83" i="150"/>
  <c r="AW83" i="150" s="1"/>
  <c r="AS82" i="150"/>
  <c r="AS81" i="150"/>
  <c r="AU81" i="150" s="1"/>
  <c r="AW81" i="150" s="1"/>
  <c r="AS80" i="150"/>
  <c r="AS79" i="150"/>
  <c r="AU79" i="150"/>
  <c r="AW79" i="150" s="1"/>
  <c r="AS78" i="150"/>
  <c r="AU78" i="150" s="1"/>
  <c r="AW78" i="150" s="1"/>
  <c r="AS77" i="150"/>
  <c r="AS76" i="150"/>
  <c r="AU76" i="150" s="1"/>
  <c r="AW76" i="150" s="1"/>
  <c r="AS75" i="150"/>
  <c r="AU75" i="150" s="1"/>
  <c r="AW75" i="150" s="1"/>
  <c r="AS74" i="150"/>
  <c r="AU74" i="150" s="1"/>
  <c r="AW74" i="150" s="1"/>
  <c r="AS73" i="150"/>
  <c r="AU73" i="150" s="1"/>
  <c r="AW73" i="150" s="1"/>
  <c r="AS72" i="150"/>
  <c r="AU72" i="150" s="1"/>
  <c r="AW72" i="150" s="1"/>
  <c r="AS71" i="150"/>
  <c r="AS70" i="150"/>
  <c r="AS69" i="150"/>
  <c r="AU69" i="150"/>
  <c r="AW69" i="150" s="1"/>
  <c r="AS68" i="150"/>
  <c r="AU68" i="150" s="1"/>
  <c r="AW68" i="150" s="1"/>
  <c r="AS67" i="150"/>
  <c r="AS66" i="150"/>
  <c r="AU66" i="150" s="1"/>
  <c r="AW66" i="150" s="1"/>
  <c r="AS65" i="150"/>
  <c r="AS64" i="150"/>
  <c r="AS63" i="150"/>
  <c r="AS62" i="150"/>
  <c r="AS61" i="150"/>
  <c r="AU61" i="150" s="1"/>
  <c r="AW61" i="150" s="1"/>
  <c r="AS60" i="150"/>
  <c r="AU60" i="150" s="1"/>
  <c r="AW60" i="150" s="1"/>
  <c r="AS59" i="150"/>
  <c r="AS58" i="150"/>
  <c r="AU58" i="150" s="1"/>
  <c r="AW58" i="150" s="1"/>
  <c r="AS57" i="150"/>
  <c r="AS56" i="150"/>
  <c r="AU56" i="150" s="1"/>
  <c r="AW56" i="150" s="1"/>
  <c r="AS55" i="150"/>
  <c r="AU55" i="150" s="1"/>
  <c r="AW55" i="150" s="1"/>
  <c r="AS54" i="150"/>
  <c r="AU54" i="150" s="1"/>
  <c r="AW54" i="150" s="1"/>
  <c r="AS53" i="150"/>
  <c r="AS52" i="150"/>
  <c r="AS51" i="150"/>
  <c r="AU51" i="150" s="1"/>
  <c r="AW51" i="150" s="1"/>
  <c r="AS50" i="150"/>
  <c r="AS49" i="150"/>
  <c r="AU49" i="150"/>
  <c r="AW49" i="150" s="1"/>
  <c r="AS48" i="150"/>
  <c r="AS47" i="150"/>
  <c r="AS46" i="150"/>
  <c r="AS45" i="150"/>
  <c r="AU45" i="150" s="1"/>
  <c r="AW45" i="150" s="1"/>
  <c r="AS44" i="150"/>
  <c r="AU44" i="150" s="1"/>
  <c r="AW44" i="150" s="1"/>
  <c r="AS43" i="150"/>
  <c r="AS42" i="150"/>
  <c r="AU42" i="150" s="1"/>
  <c r="AS41" i="150"/>
  <c r="AU41" i="150" s="1"/>
  <c r="AW41" i="150" s="1"/>
  <c r="AS40" i="150"/>
  <c r="AS39" i="150"/>
  <c r="AS38" i="150"/>
  <c r="AU38" i="150"/>
  <c r="AW38" i="150" s="1"/>
  <c r="AS37" i="150"/>
  <c r="AU37" i="150" s="1"/>
  <c r="AW37" i="150" s="1"/>
  <c r="AS36" i="150"/>
  <c r="AS35" i="150"/>
  <c r="AS34" i="150"/>
  <c r="AS33" i="150"/>
  <c r="AS32" i="150"/>
  <c r="AU32" i="150" s="1"/>
  <c r="AW32" i="150" s="1"/>
  <c r="AS31" i="150"/>
  <c r="AS30" i="150"/>
  <c r="AU30" i="150" s="1"/>
  <c r="AW30" i="150" s="1"/>
  <c r="AS29" i="150"/>
  <c r="AU29" i="150" s="1"/>
  <c r="AW29" i="150" s="1"/>
  <c r="AS28" i="150"/>
  <c r="AS27" i="150"/>
  <c r="AS26" i="150"/>
  <c r="AU26" i="150" s="1"/>
  <c r="AW26" i="150" s="1"/>
  <c r="AS25" i="150"/>
  <c r="AS24" i="150"/>
  <c r="AS23" i="150"/>
  <c r="AU23" i="150" s="1"/>
  <c r="AW23" i="150" s="1"/>
  <c r="AS22" i="150"/>
  <c r="AU22" i="150" s="1"/>
  <c r="AW22" i="150" s="1"/>
  <c r="AS21" i="150"/>
  <c r="AU21" i="150" s="1"/>
  <c r="AS20" i="150"/>
  <c r="AS19" i="150"/>
  <c r="AS18" i="150"/>
  <c r="AS17" i="150"/>
  <c r="AU17" i="150" s="1"/>
  <c r="AW17" i="150" s="1"/>
  <c r="AS16" i="150"/>
  <c r="AS15" i="150"/>
  <c r="AU15" i="150" s="1"/>
  <c r="AW15" i="150" s="1"/>
  <c r="AS14" i="150"/>
  <c r="AS13" i="150"/>
  <c r="AU13" i="150" s="1"/>
  <c r="AW13" i="150" s="1"/>
  <c r="AS12" i="150"/>
  <c r="AU12" i="150" s="1"/>
  <c r="AW12" i="150" s="1"/>
  <c r="AS11" i="150"/>
  <c r="AU11" i="150" s="1"/>
  <c r="AW11" i="150" s="1"/>
  <c r="AS10" i="150"/>
  <c r="AS9" i="150"/>
  <c r="AS8" i="150"/>
  <c r="AS7" i="150"/>
  <c r="AS6" i="150"/>
  <c r="M7" i="150"/>
  <c r="M8" i="150"/>
  <c r="M9" i="150"/>
  <c r="M10" i="150"/>
  <c r="O10" i="150" s="1"/>
  <c r="Q10" i="150" s="1"/>
  <c r="M11" i="150"/>
  <c r="O11" i="150" s="1"/>
  <c r="M12" i="150"/>
  <c r="O12" i="150"/>
  <c r="Q12" i="150" s="1"/>
  <c r="M13" i="150"/>
  <c r="O13" i="150" s="1"/>
  <c r="Q13" i="150" s="1"/>
  <c r="M14" i="150"/>
  <c r="M15" i="150"/>
  <c r="M16" i="150"/>
  <c r="M17" i="150"/>
  <c r="O17" i="150" s="1"/>
  <c r="Q17" i="150" s="1"/>
  <c r="M18" i="150"/>
  <c r="M20" i="150"/>
  <c r="M21" i="150"/>
  <c r="M22" i="150"/>
  <c r="O22" i="150" s="1"/>
  <c r="M23" i="150"/>
  <c r="O23" i="150" s="1"/>
  <c r="M24" i="150"/>
  <c r="O24" i="150" s="1"/>
  <c r="Q24" i="150" s="1"/>
  <c r="M25" i="150"/>
  <c r="M26" i="150"/>
  <c r="O26" i="150" s="1"/>
  <c r="Q26" i="150" s="1"/>
  <c r="M27" i="150"/>
  <c r="O27" i="150" s="1"/>
  <c r="Q27" i="150" s="1"/>
  <c r="M28" i="150"/>
  <c r="O28" i="150" s="1"/>
  <c r="Q28" i="150" s="1"/>
  <c r="M29" i="150"/>
  <c r="M30" i="150"/>
  <c r="O30" i="150" s="1"/>
  <c r="Q30" i="150" s="1"/>
  <c r="M31" i="150"/>
  <c r="O31" i="150" s="1"/>
  <c r="Q31" i="150" s="1"/>
  <c r="M32" i="150"/>
  <c r="M33" i="150"/>
  <c r="M34" i="150"/>
  <c r="O34" i="150" s="1"/>
  <c r="Q34" i="150" s="1"/>
  <c r="M35" i="150"/>
  <c r="M36" i="150"/>
  <c r="M37" i="150"/>
  <c r="M38" i="150"/>
  <c r="O38" i="150" s="1"/>
  <c r="Q38" i="150" s="1"/>
  <c r="M39" i="150"/>
  <c r="O39" i="150" s="1"/>
  <c r="M40" i="150"/>
  <c r="O40" i="150"/>
  <c r="Q40" i="150" s="1"/>
  <c r="M41" i="150"/>
  <c r="M42" i="150"/>
  <c r="M43" i="150"/>
  <c r="O43" i="150"/>
  <c r="Q43" i="150" s="1"/>
  <c r="M44" i="150"/>
  <c r="M45" i="150"/>
  <c r="M46" i="150"/>
  <c r="O46" i="150"/>
  <c r="Q46" i="150" s="1"/>
  <c r="M47" i="150"/>
  <c r="O47" i="150" s="1"/>
  <c r="Q47" i="150" s="1"/>
  <c r="M48" i="150"/>
  <c r="O48" i="150"/>
  <c r="M49" i="150"/>
  <c r="O49" i="150" s="1"/>
  <c r="Q49" i="150" s="1"/>
  <c r="M50" i="150"/>
  <c r="O50" i="150" s="1"/>
  <c r="Q50" i="150" s="1"/>
  <c r="M51" i="150"/>
  <c r="O51" i="150" s="1"/>
  <c r="M52" i="150"/>
  <c r="O52" i="150"/>
  <c r="Q52" i="150" s="1"/>
  <c r="M53" i="150"/>
  <c r="M54" i="150"/>
  <c r="O54" i="150" s="1"/>
  <c r="Q54" i="150" s="1"/>
  <c r="M55" i="150"/>
  <c r="O55" i="150" s="1"/>
  <c r="Q55" i="150" s="1"/>
  <c r="M56" i="150"/>
  <c r="O56" i="150" s="1"/>
  <c r="Q56" i="150" s="1"/>
  <c r="M57" i="150"/>
  <c r="M58" i="150"/>
  <c r="O58" i="150" s="1"/>
  <c r="Q58" i="150" s="1"/>
  <c r="M59" i="150"/>
  <c r="O59" i="150" s="1"/>
  <c r="Q59" i="150" s="1"/>
  <c r="M60" i="150"/>
  <c r="O60" i="150" s="1"/>
  <c r="Q60" i="150" s="1"/>
  <c r="M61" i="150"/>
  <c r="O61" i="150" s="1"/>
  <c r="Q61" i="150" s="1"/>
  <c r="M62" i="150"/>
  <c r="O62" i="150" s="1"/>
  <c r="Q62" i="150" s="1"/>
  <c r="M63" i="150"/>
  <c r="M64" i="150"/>
  <c r="O64" i="150" s="1"/>
  <c r="Q64" i="150" s="1"/>
  <c r="M65" i="150"/>
  <c r="M66" i="150"/>
  <c r="O66" i="150" s="1"/>
  <c r="M67" i="150"/>
  <c r="O67" i="150" s="1"/>
  <c r="Q67" i="150" s="1"/>
  <c r="M68" i="150"/>
  <c r="M69" i="150"/>
  <c r="M70" i="150"/>
  <c r="O70" i="150" s="1"/>
  <c r="M71" i="150"/>
  <c r="O71" i="150" s="1"/>
  <c r="Q71" i="150" s="1"/>
  <c r="M72" i="150"/>
  <c r="O72" i="150" s="1"/>
  <c r="Q72" i="150" s="1"/>
  <c r="M73" i="150"/>
  <c r="M74" i="150"/>
  <c r="O74" i="150" s="1"/>
  <c r="Q74" i="150" s="1"/>
  <c r="M75" i="150"/>
  <c r="O75" i="150" s="1"/>
  <c r="Q75" i="150" s="1"/>
  <c r="M76" i="150"/>
  <c r="O76" i="150" s="1"/>
  <c r="Q76" i="150" s="1"/>
  <c r="M77" i="150"/>
  <c r="M78" i="150"/>
  <c r="O78" i="150" s="1"/>
  <c r="Q78" i="150" s="1"/>
  <c r="M79" i="150"/>
  <c r="O79" i="150" s="1"/>
  <c r="Q79" i="150" s="1"/>
  <c r="M80" i="150"/>
  <c r="O80" i="150" s="1"/>
  <c r="Q80" i="150" s="1"/>
  <c r="M81" i="150"/>
  <c r="M82" i="150"/>
  <c r="O82" i="150" s="1"/>
  <c r="Q82" i="150" s="1"/>
  <c r="M83" i="150"/>
  <c r="M84" i="150"/>
  <c r="O84" i="150" s="1"/>
  <c r="Q84" i="150" s="1"/>
  <c r="M85" i="150"/>
  <c r="M86" i="150"/>
  <c r="O86" i="150" s="1"/>
  <c r="Q86" i="150" s="1"/>
  <c r="M87" i="150"/>
  <c r="O87" i="150" s="1"/>
  <c r="Q87" i="150" s="1"/>
  <c r="M88" i="150"/>
  <c r="O88" i="150" s="1"/>
  <c r="Q88" i="150" s="1"/>
  <c r="M89" i="150"/>
  <c r="M90" i="150"/>
  <c r="O90" i="150" s="1"/>
  <c r="Q90" i="150" s="1"/>
  <c r="M91" i="150"/>
  <c r="O91" i="150" s="1"/>
  <c r="M92" i="150"/>
  <c r="O92" i="150" s="1"/>
  <c r="Q92" i="150" s="1"/>
  <c r="M93" i="150"/>
  <c r="M94" i="150"/>
  <c r="O94" i="150" s="1"/>
  <c r="M95" i="150"/>
  <c r="O95" i="150" s="1"/>
  <c r="Q95" i="150" s="1"/>
  <c r="M96" i="150"/>
  <c r="O96" i="150" s="1"/>
  <c r="Q96" i="150" s="1"/>
  <c r="M97" i="150"/>
  <c r="M98" i="150"/>
  <c r="O98" i="150"/>
  <c r="Q98" i="150" s="1"/>
  <c r="M99" i="150"/>
  <c r="O99" i="150" s="1"/>
  <c r="Q99" i="150" s="1"/>
  <c r="M100" i="150"/>
  <c r="M101" i="150"/>
  <c r="M102" i="150"/>
  <c r="O102" i="150" s="1"/>
  <c r="Q102" i="150" s="1"/>
  <c r="M103" i="150"/>
  <c r="O103" i="150" s="1"/>
  <c r="Q103" i="150" s="1"/>
  <c r="M104" i="150"/>
  <c r="O104" i="150" s="1"/>
  <c r="Q104" i="150" s="1"/>
  <c r="M105" i="150"/>
  <c r="O105" i="150"/>
  <c r="Q105" i="150" s="1"/>
  <c r="M106" i="150"/>
  <c r="M107" i="150"/>
  <c r="O107" i="150" s="1"/>
  <c r="M108" i="150"/>
  <c r="M109" i="150"/>
  <c r="O109" i="150" s="1"/>
  <c r="Q109" i="150" s="1"/>
  <c r="M110" i="150"/>
  <c r="O110" i="150" s="1"/>
  <c r="Q110" i="150" s="1"/>
  <c r="M111" i="150"/>
  <c r="O111" i="150" s="1"/>
  <c r="Q111" i="150" s="1"/>
  <c r="M112" i="150"/>
  <c r="O112" i="150" s="1"/>
  <c r="Q112" i="150" s="1"/>
  <c r="M113" i="150"/>
  <c r="O113" i="150" s="1"/>
  <c r="Q113" i="150" s="1"/>
  <c r="M114" i="150"/>
  <c r="O114" i="150" s="1"/>
  <c r="Q114" i="150" s="1"/>
  <c r="M115" i="150"/>
  <c r="O115" i="150"/>
  <c r="M116" i="150"/>
  <c r="O116" i="150" s="1"/>
  <c r="Q116" i="150" s="1"/>
  <c r="M117" i="150"/>
  <c r="O117" i="150" s="1"/>
  <c r="Q117" i="150" s="1"/>
  <c r="M118" i="150"/>
  <c r="O118" i="150"/>
  <c r="Q118" i="150" s="1"/>
  <c r="M119" i="150"/>
  <c r="O119" i="150" s="1"/>
  <c r="Q119" i="150" s="1"/>
  <c r="M120" i="150"/>
  <c r="O120" i="150" s="1"/>
  <c r="Q120" i="150" s="1"/>
  <c r="M121" i="150"/>
  <c r="M122" i="150"/>
  <c r="O122" i="150" s="1"/>
  <c r="Q122" i="150" s="1"/>
  <c r="M123" i="150"/>
  <c r="M124" i="150"/>
  <c r="O124" i="150" s="1"/>
  <c r="Q124" i="150" s="1"/>
  <c r="M125" i="150"/>
  <c r="M6" i="150"/>
  <c r="M6" i="143"/>
  <c r="O6" i="143" s="1"/>
  <c r="Q6" i="143" s="1"/>
  <c r="AS6" i="143"/>
  <c r="AU6" i="143" s="1"/>
  <c r="AW6" i="143" s="1"/>
  <c r="D35" i="143"/>
  <c r="E35" i="143"/>
  <c r="F35" i="143"/>
  <c r="G35" i="143"/>
  <c r="H35" i="143"/>
  <c r="I35" i="143"/>
  <c r="J35" i="143"/>
  <c r="C35" i="143"/>
  <c r="AJ35" i="143"/>
  <c r="AK35" i="143"/>
  <c r="AL35" i="143"/>
  <c r="AM35" i="143"/>
  <c r="AN35" i="143"/>
  <c r="AO35" i="143"/>
  <c r="AP35" i="143"/>
  <c r="AI35" i="143"/>
  <c r="AJ235" i="143"/>
  <c r="AK235" i="143"/>
  <c r="AK236" i="143" s="1"/>
  <c r="AL235" i="143"/>
  <c r="AM235" i="143"/>
  <c r="AN235" i="143"/>
  <c r="AO235" i="143"/>
  <c r="AO236" i="143" s="1"/>
  <c r="AI235" i="143"/>
  <c r="M94" i="143"/>
  <c r="O94" i="143" s="1"/>
  <c r="Q94" i="143" s="1"/>
  <c r="M95" i="143"/>
  <c r="M96" i="143"/>
  <c r="O96" i="143" s="1"/>
  <c r="Q96" i="143" s="1"/>
  <c r="M97" i="143"/>
  <c r="O97" i="143" s="1"/>
  <c r="Q97" i="143" s="1"/>
  <c r="M98" i="143"/>
  <c r="O98" i="143" s="1"/>
  <c r="Q98" i="143" s="1"/>
  <c r="M99" i="143"/>
  <c r="O99" i="143" s="1"/>
  <c r="M100" i="143"/>
  <c r="O100" i="143" s="1"/>
  <c r="Q100" i="143" s="1"/>
  <c r="M101" i="143"/>
  <c r="O101" i="143" s="1"/>
  <c r="Q101" i="143" s="1"/>
  <c r="M102" i="143"/>
  <c r="O102" i="143" s="1"/>
  <c r="Q102" i="143" s="1"/>
  <c r="M103" i="143"/>
  <c r="M104" i="143"/>
  <c r="M105" i="143"/>
  <c r="O105" i="143" s="1"/>
  <c r="Q105" i="143" s="1"/>
  <c r="M106" i="143"/>
  <c r="O106" i="143" s="1"/>
  <c r="Q106" i="143" s="1"/>
  <c r="M107" i="143"/>
  <c r="O107" i="143" s="1"/>
  <c r="Q107" i="143" s="1"/>
  <c r="M108" i="143"/>
  <c r="M109" i="143"/>
  <c r="O109" i="143" s="1"/>
  <c r="Q109" i="143" s="1"/>
  <c r="M110" i="143"/>
  <c r="O110" i="143" s="1"/>
  <c r="Q110" i="143" s="1"/>
  <c r="M111" i="143"/>
  <c r="O111" i="143" s="1"/>
  <c r="Q111" i="143" s="1"/>
  <c r="M112" i="143"/>
  <c r="O112" i="143" s="1"/>
  <c r="Q112" i="143" s="1"/>
  <c r="M113" i="143"/>
  <c r="O113" i="143" s="1"/>
  <c r="Q113" i="143" s="1"/>
  <c r="M114" i="143"/>
  <c r="O114" i="143" s="1"/>
  <c r="Q114" i="143" s="1"/>
  <c r="M115" i="143"/>
  <c r="O115" i="143" s="1"/>
  <c r="Q115" i="143" s="1"/>
  <c r="M116" i="143"/>
  <c r="M117" i="143"/>
  <c r="O117" i="143" s="1"/>
  <c r="Q117" i="143" s="1"/>
  <c r="M118" i="143"/>
  <c r="O118" i="143" s="1"/>
  <c r="Q118" i="143" s="1"/>
  <c r="M119" i="143"/>
  <c r="M120" i="143"/>
  <c r="O120" i="143" s="1"/>
  <c r="Q120" i="143" s="1"/>
  <c r="M121" i="143"/>
  <c r="O121" i="143" s="1"/>
  <c r="Q121" i="143" s="1"/>
  <c r="M123" i="143"/>
  <c r="O123" i="143" s="1"/>
  <c r="Q123" i="143" s="1"/>
  <c r="M124" i="143"/>
  <c r="M126" i="143"/>
  <c r="O126" i="143" s="1"/>
  <c r="Q126" i="143" s="1"/>
  <c r="M127" i="143"/>
  <c r="O127" i="143" s="1"/>
  <c r="Q127" i="143" s="1"/>
  <c r="M128" i="143"/>
  <c r="O128" i="143" s="1"/>
  <c r="Q128" i="143" s="1"/>
  <c r="M129" i="143"/>
  <c r="O129" i="143" s="1"/>
  <c r="M130" i="143"/>
  <c r="O130" i="143" s="1"/>
  <c r="Q130" i="143" s="1"/>
  <c r="M131" i="143"/>
  <c r="O131" i="143" s="1"/>
  <c r="Q131" i="143" s="1"/>
  <c r="M132" i="143"/>
  <c r="O132" i="143" s="1"/>
  <c r="Q132" i="143" s="1"/>
  <c r="M133" i="143"/>
  <c r="O133" i="143" s="1"/>
  <c r="Q133" i="143" s="1"/>
  <c r="M134" i="143"/>
  <c r="O134" i="143" s="1"/>
  <c r="Q134" i="143" s="1"/>
  <c r="M135" i="143"/>
  <c r="O135" i="143" s="1"/>
  <c r="Q135" i="143" s="1"/>
  <c r="M136" i="143"/>
  <c r="M137" i="143"/>
  <c r="M138" i="143"/>
  <c r="O138" i="143" s="1"/>
  <c r="Q138" i="143" s="1"/>
  <c r="M139" i="143"/>
  <c r="O139" i="143" s="1"/>
  <c r="Q139" i="143" s="1"/>
  <c r="M140" i="143"/>
  <c r="O140" i="143" s="1"/>
  <c r="Q140" i="143" s="1"/>
  <c r="M141" i="143"/>
  <c r="O141" i="143" s="1"/>
  <c r="Q141" i="143" s="1"/>
  <c r="M142" i="143"/>
  <c r="O142" i="143" s="1"/>
  <c r="Q142" i="143" s="1"/>
  <c r="M143" i="143"/>
  <c r="O143" i="143" s="1"/>
  <c r="Q143" i="143" s="1"/>
  <c r="M144" i="143"/>
  <c r="M145" i="143"/>
  <c r="O145" i="143" s="1"/>
  <c r="Q145" i="143" s="1"/>
  <c r="M146" i="143"/>
  <c r="O146" i="143" s="1"/>
  <c r="Q146" i="143" s="1"/>
  <c r="M147" i="143"/>
  <c r="O147" i="143" s="1"/>
  <c r="Q147" i="143" s="1"/>
  <c r="M148" i="143"/>
  <c r="O148" i="143" s="1"/>
  <c r="Q148" i="143" s="1"/>
  <c r="M149" i="143"/>
  <c r="O149" i="143" s="1"/>
  <c r="Q149" i="143" s="1"/>
  <c r="M150" i="143"/>
  <c r="O150" i="143" s="1"/>
  <c r="Q150" i="143" s="1"/>
  <c r="M151" i="143"/>
  <c r="M152" i="143"/>
  <c r="O152" i="143" s="1"/>
  <c r="Q152" i="143" s="1"/>
  <c r="M153" i="143"/>
  <c r="O153" i="143" s="1"/>
  <c r="Q153" i="143" s="1"/>
  <c r="M154" i="143"/>
  <c r="O154" i="143" s="1"/>
  <c r="Q154" i="143" s="1"/>
  <c r="M155" i="143"/>
  <c r="O155" i="143" s="1"/>
  <c r="Q155" i="143" s="1"/>
  <c r="M156" i="143"/>
  <c r="O156" i="143" s="1"/>
  <c r="Q156" i="143" s="1"/>
  <c r="M157" i="143"/>
  <c r="M158" i="143"/>
  <c r="O158" i="143" s="1"/>
  <c r="Q158" i="143" s="1"/>
  <c r="M159" i="143"/>
  <c r="O159" i="143" s="1"/>
  <c r="Q159" i="143" s="1"/>
  <c r="M160" i="143"/>
  <c r="O160" i="143" s="1"/>
  <c r="Q160" i="143" s="1"/>
  <c r="M161" i="143"/>
  <c r="O161" i="143" s="1"/>
  <c r="Q161" i="143" s="1"/>
  <c r="M162" i="143"/>
  <c r="M163" i="143"/>
  <c r="O163" i="143" s="1"/>
  <c r="Q163" i="143" s="1"/>
  <c r="M164" i="143"/>
  <c r="M165" i="143"/>
  <c r="O165" i="143" s="1"/>
  <c r="Q165" i="143" s="1"/>
  <c r="M166" i="143"/>
  <c r="O166" i="143" s="1"/>
  <c r="Q166" i="143" s="1"/>
  <c r="M167" i="143"/>
  <c r="O167" i="143" s="1"/>
  <c r="Q167" i="143" s="1"/>
  <c r="M168" i="143"/>
  <c r="M169" i="143"/>
  <c r="O169" i="143" s="1"/>
  <c r="Q169" i="143" s="1"/>
  <c r="M170" i="143"/>
  <c r="O170" i="143" s="1"/>
  <c r="Q170" i="143" s="1"/>
  <c r="M171" i="143"/>
  <c r="O171" i="143" s="1"/>
  <c r="Q171" i="143" s="1"/>
  <c r="M172" i="143"/>
  <c r="M173" i="143"/>
  <c r="M174" i="143"/>
  <c r="O174" i="143" s="1"/>
  <c r="Q174" i="143" s="1"/>
  <c r="M175" i="143"/>
  <c r="O175" i="143" s="1"/>
  <c r="Q175" i="143" s="1"/>
  <c r="M176" i="143"/>
  <c r="O176" i="143" s="1"/>
  <c r="Q176" i="143" s="1"/>
  <c r="M177" i="143"/>
  <c r="O177" i="143" s="1"/>
  <c r="Q177" i="143" s="1"/>
  <c r="M178" i="143"/>
  <c r="O178" i="143" s="1"/>
  <c r="Q178" i="143" s="1"/>
  <c r="M179" i="143"/>
  <c r="O179" i="143" s="1"/>
  <c r="Q179" i="143" s="1"/>
  <c r="M180" i="143"/>
  <c r="O180" i="143" s="1"/>
  <c r="Q180" i="143" s="1"/>
  <c r="M181" i="143"/>
  <c r="O181" i="143" s="1"/>
  <c r="Q181" i="143" s="1"/>
  <c r="M182" i="143"/>
  <c r="O182" i="143" s="1"/>
  <c r="Q182" i="143" s="1"/>
  <c r="M183" i="143"/>
  <c r="O183" i="143" s="1"/>
  <c r="Q183" i="143" s="1"/>
  <c r="M184" i="143"/>
  <c r="O184" i="143" s="1"/>
  <c r="Q184" i="143" s="1"/>
  <c r="M185" i="143"/>
  <c r="O185" i="143" s="1"/>
  <c r="Q185" i="143" s="1"/>
  <c r="M186" i="143"/>
  <c r="O186" i="143" s="1"/>
  <c r="Q186" i="143" s="1"/>
  <c r="M187" i="143"/>
  <c r="O187" i="143" s="1"/>
  <c r="Q187" i="143" s="1"/>
  <c r="M188" i="143"/>
  <c r="O188" i="143" s="1"/>
  <c r="Q188" i="143" s="1"/>
  <c r="M189" i="143"/>
  <c r="O189" i="143" s="1"/>
  <c r="Q189" i="143" s="1"/>
  <c r="M190" i="143"/>
  <c r="O190" i="143" s="1"/>
  <c r="Q190" i="143" s="1"/>
  <c r="M191" i="143"/>
  <c r="O191" i="143" s="1"/>
  <c r="Q191" i="143" s="1"/>
  <c r="M192" i="143"/>
  <c r="M193" i="143"/>
  <c r="O193" i="143" s="1"/>
  <c r="Q193" i="143" s="1"/>
  <c r="M194" i="143"/>
  <c r="O194" i="143" s="1"/>
  <c r="Q194" i="143" s="1"/>
  <c r="M195" i="143"/>
  <c r="O195" i="143" s="1"/>
  <c r="Q195" i="143" s="1"/>
  <c r="M196" i="143"/>
  <c r="O196" i="143" s="1"/>
  <c r="M197" i="143"/>
  <c r="O197" i="143" s="1"/>
  <c r="Q197" i="143" s="1"/>
  <c r="M198" i="143"/>
  <c r="O198" i="143" s="1"/>
  <c r="Q198" i="143" s="1"/>
  <c r="M199" i="143"/>
  <c r="O199" i="143" s="1"/>
  <c r="Q199" i="143" s="1"/>
  <c r="M200" i="143"/>
  <c r="O200" i="143" s="1"/>
  <c r="M201" i="143"/>
  <c r="O201" i="143" s="1"/>
  <c r="Q201" i="143" s="1"/>
  <c r="M202" i="143"/>
  <c r="O202" i="143" s="1"/>
  <c r="Q202" i="143" s="1"/>
  <c r="M203" i="143"/>
  <c r="O203" i="143" s="1"/>
  <c r="Q203" i="143" s="1"/>
  <c r="M204" i="143"/>
  <c r="O204" i="143" s="1"/>
  <c r="Q204" i="143" s="1"/>
  <c r="M205" i="143"/>
  <c r="O205" i="143" s="1"/>
  <c r="Q205" i="143" s="1"/>
  <c r="M206" i="143"/>
  <c r="O206" i="143" s="1"/>
  <c r="Q206" i="143" s="1"/>
  <c r="M207" i="143"/>
  <c r="O207" i="143" s="1"/>
  <c r="Q207" i="143" s="1"/>
  <c r="M208" i="143"/>
  <c r="O208" i="143" s="1"/>
  <c r="Q208" i="143" s="1"/>
  <c r="M209" i="143"/>
  <c r="O209" i="143" s="1"/>
  <c r="Q209" i="143" s="1"/>
  <c r="M210" i="143"/>
  <c r="O210" i="143" s="1"/>
  <c r="Q210" i="143" s="1"/>
  <c r="M211" i="143"/>
  <c r="O211" i="143" s="1"/>
  <c r="Q211" i="143" s="1"/>
  <c r="M212" i="143"/>
  <c r="O212" i="143" s="1"/>
  <c r="Q212" i="143" s="1"/>
  <c r="M213" i="143"/>
  <c r="O213" i="143" s="1"/>
  <c r="Q213" i="143" s="1"/>
  <c r="M214" i="143"/>
  <c r="O214" i="143" s="1"/>
  <c r="Q214" i="143" s="1"/>
  <c r="M215" i="143"/>
  <c r="O215" i="143" s="1"/>
  <c r="Q215" i="143" s="1"/>
  <c r="M216" i="143"/>
  <c r="O216" i="143" s="1"/>
  <c r="M217" i="143"/>
  <c r="O217" i="143" s="1"/>
  <c r="Q217" i="143" s="1"/>
  <c r="M218" i="143"/>
  <c r="O218" i="143" s="1"/>
  <c r="Q218" i="143" s="1"/>
  <c r="M219" i="143"/>
  <c r="O219" i="143" s="1"/>
  <c r="Q219" i="143" s="1"/>
  <c r="M220" i="143"/>
  <c r="O220" i="143" s="1"/>
  <c r="Q220" i="143" s="1"/>
  <c r="M221" i="143"/>
  <c r="O221" i="143" s="1"/>
  <c r="Q221" i="143" s="1"/>
  <c r="M222" i="143"/>
  <c r="O222" i="143" s="1"/>
  <c r="Q222" i="143" s="1"/>
  <c r="M223" i="143"/>
  <c r="O223" i="143" s="1"/>
  <c r="Q223" i="143" s="1"/>
  <c r="M224" i="143"/>
  <c r="M225" i="143"/>
  <c r="O225" i="143" s="1"/>
  <c r="Q225" i="143" s="1"/>
  <c r="M226" i="143"/>
  <c r="O226" i="143" s="1"/>
  <c r="Q226" i="143" s="1"/>
  <c r="M227" i="143"/>
  <c r="O227" i="143" s="1"/>
  <c r="Q227" i="143" s="1"/>
  <c r="M228" i="143"/>
  <c r="M229" i="143"/>
  <c r="O229" i="143" s="1"/>
  <c r="Q229" i="143" s="1"/>
  <c r="M230" i="143"/>
  <c r="Q231" i="143"/>
  <c r="M232" i="143"/>
  <c r="M40" i="143"/>
  <c r="O40" i="143" s="1"/>
  <c r="Q40" i="143" s="1"/>
  <c r="M41" i="143"/>
  <c r="O41" i="143" s="1"/>
  <c r="M42" i="143"/>
  <c r="O42" i="143" s="1"/>
  <c r="Q42" i="143" s="1"/>
  <c r="M43" i="143"/>
  <c r="O43" i="143" s="1"/>
  <c r="Q43" i="143" s="1"/>
  <c r="M44" i="143"/>
  <c r="O44" i="143" s="1"/>
  <c r="M45" i="143"/>
  <c r="O45" i="143" s="1"/>
  <c r="Q45" i="143" s="1"/>
  <c r="M46" i="143"/>
  <c r="O46" i="143" s="1"/>
  <c r="Q46" i="143" s="1"/>
  <c r="M47" i="143"/>
  <c r="O47" i="143" s="1"/>
  <c r="Q47" i="143" s="1"/>
  <c r="M48" i="143"/>
  <c r="O48" i="143" s="1"/>
  <c r="Q48" i="143" s="1"/>
  <c r="M49" i="143"/>
  <c r="O49" i="143" s="1"/>
  <c r="Q49" i="143" s="1"/>
  <c r="M50" i="143"/>
  <c r="O50" i="143" s="1"/>
  <c r="Q50" i="143" s="1"/>
  <c r="M51" i="143"/>
  <c r="O51" i="143" s="1"/>
  <c r="Q51" i="143" s="1"/>
  <c r="M52" i="143"/>
  <c r="O52" i="143" s="1"/>
  <c r="Q52" i="143" s="1"/>
  <c r="M53" i="143"/>
  <c r="O53" i="143" s="1"/>
  <c r="Q53" i="143" s="1"/>
  <c r="M54" i="143"/>
  <c r="O54" i="143" s="1"/>
  <c r="Q54" i="143" s="1"/>
  <c r="M55" i="143"/>
  <c r="O55" i="143" s="1"/>
  <c r="Q55" i="143" s="1"/>
  <c r="M56" i="143"/>
  <c r="O56" i="143" s="1"/>
  <c r="Q56" i="143" s="1"/>
  <c r="M57" i="143"/>
  <c r="O57" i="143" s="1"/>
  <c r="Q57" i="143" s="1"/>
  <c r="M58" i="143"/>
  <c r="O58" i="143" s="1"/>
  <c r="Q58" i="143" s="1"/>
  <c r="M59" i="143"/>
  <c r="O59" i="143" s="1"/>
  <c r="Q59" i="143" s="1"/>
  <c r="M60" i="143"/>
  <c r="O60" i="143" s="1"/>
  <c r="Q60" i="143" s="1"/>
  <c r="M61" i="143"/>
  <c r="O61" i="143" s="1"/>
  <c r="Q61" i="143" s="1"/>
  <c r="M62" i="143"/>
  <c r="O62" i="143" s="1"/>
  <c r="Q62" i="143" s="1"/>
  <c r="M63" i="143"/>
  <c r="O63" i="143" s="1"/>
  <c r="Q63" i="143" s="1"/>
  <c r="M64" i="143"/>
  <c r="O64" i="143" s="1"/>
  <c r="Q64" i="143" s="1"/>
  <c r="M65" i="143"/>
  <c r="O65" i="143" s="1"/>
  <c r="Q65" i="143" s="1"/>
  <c r="M66" i="143"/>
  <c r="O66" i="143" s="1"/>
  <c r="Q66" i="143" s="1"/>
  <c r="M67" i="143"/>
  <c r="M68" i="143"/>
  <c r="O68" i="143" s="1"/>
  <c r="Q68" i="143" s="1"/>
  <c r="M69" i="143"/>
  <c r="O69" i="143" s="1"/>
  <c r="Q69" i="143" s="1"/>
  <c r="M70" i="143"/>
  <c r="O70" i="143" s="1"/>
  <c r="Q70" i="143" s="1"/>
  <c r="M71" i="143"/>
  <c r="M72" i="143"/>
  <c r="O72" i="143" s="1"/>
  <c r="Q72" i="143" s="1"/>
  <c r="M73" i="143"/>
  <c r="O73" i="143" s="1"/>
  <c r="Q73" i="143" s="1"/>
  <c r="M74" i="143"/>
  <c r="O74" i="143" s="1"/>
  <c r="Q74" i="143" s="1"/>
  <c r="M75" i="143"/>
  <c r="M76" i="143"/>
  <c r="O76" i="143" s="1"/>
  <c r="Q76" i="143" s="1"/>
  <c r="M77" i="143"/>
  <c r="O77" i="143" s="1"/>
  <c r="Q77" i="143" s="1"/>
  <c r="M78" i="143"/>
  <c r="O78" i="143" s="1"/>
  <c r="Q78" i="143" s="1"/>
  <c r="M79" i="143"/>
  <c r="M80" i="143"/>
  <c r="M81" i="143"/>
  <c r="O81" i="143" s="1"/>
  <c r="Q81" i="143" s="1"/>
  <c r="M82" i="143"/>
  <c r="O82" i="143" s="1"/>
  <c r="Q82" i="143" s="1"/>
  <c r="M83" i="143"/>
  <c r="O83" i="143" s="1"/>
  <c r="Q83" i="143" s="1"/>
  <c r="M84" i="143"/>
  <c r="M85" i="143"/>
  <c r="O85" i="143" s="1"/>
  <c r="Q85" i="143" s="1"/>
  <c r="M86" i="143"/>
  <c r="O86" i="143" s="1"/>
  <c r="Q86" i="143" s="1"/>
  <c r="M87" i="143"/>
  <c r="O87" i="143" s="1"/>
  <c r="Q87" i="143" s="1"/>
  <c r="M88" i="143"/>
  <c r="O88" i="143" s="1"/>
  <c r="Q88" i="143" s="1"/>
  <c r="M89" i="143"/>
  <c r="O89" i="143" s="1"/>
  <c r="Q89" i="143" s="1"/>
  <c r="M90" i="143"/>
  <c r="O90" i="143" s="1"/>
  <c r="Q90" i="143" s="1"/>
  <c r="M91" i="143"/>
  <c r="M92" i="143"/>
  <c r="O92" i="143" s="1"/>
  <c r="Q92" i="143" s="1"/>
  <c r="M93" i="143"/>
  <c r="O93" i="143" s="1"/>
  <c r="Q93" i="143" s="1"/>
  <c r="M39" i="143"/>
  <c r="O39" i="143" s="1"/>
  <c r="AS40" i="143"/>
  <c r="AS41" i="143"/>
  <c r="AU41" i="143" s="1"/>
  <c r="AW41" i="143" s="1"/>
  <c r="AS42" i="143"/>
  <c r="AU42" i="143" s="1"/>
  <c r="AW42" i="143" s="1"/>
  <c r="AS43" i="143"/>
  <c r="AU43" i="143" s="1"/>
  <c r="AW43" i="143" s="1"/>
  <c r="AS44" i="143"/>
  <c r="AU44" i="143" s="1"/>
  <c r="AW44" i="143" s="1"/>
  <c r="AS45" i="143"/>
  <c r="AU45" i="143" s="1"/>
  <c r="AW45" i="143" s="1"/>
  <c r="AS46" i="143"/>
  <c r="AU46" i="143" s="1"/>
  <c r="AW46" i="143" s="1"/>
  <c r="AS47" i="143"/>
  <c r="AU47" i="143" s="1"/>
  <c r="AW47" i="143" s="1"/>
  <c r="AS48" i="143"/>
  <c r="AU48" i="143" s="1"/>
  <c r="AW48" i="143" s="1"/>
  <c r="AS49" i="143"/>
  <c r="AU49" i="143" s="1"/>
  <c r="AW49" i="143" s="1"/>
  <c r="AS50" i="143"/>
  <c r="AU50" i="143" s="1"/>
  <c r="AW50" i="143" s="1"/>
  <c r="AS51" i="143"/>
  <c r="AU51" i="143" s="1"/>
  <c r="AW51" i="143" s="1"/>
  <c r="AS52" i="143"/>
  <c r="AS53" i="143"/>
  <c r="AU53" i="143" s="1"/>
  <c r="AW53" i="143" s="1"/>
  <c r="AS54" i="143"/>
  <c r="AU54" i="143" s="1"/>
  <c r="AW54" i="143" s="1"/>
  <c r="AS55" i="143"/>
  <c r="AU55" i="143" s="1"/>
  <c r="AW55" i="143" s="1"/>
  <c r="AS56" i="143"/>
  <c r="AU56" i="143" s="1"/>
  <c r="AW56" i="143" s="1"/>
  <c r="AS57" i="143"/>
  <c r="AS58" i="143"/>
  <c r="AU58" i="143" s="1"/>
  <c r="AW58" i="143" s="1"/>
  <c r="AS59" i="143"/>
  <c r="AU59" i="143" s="1"/>
  <c r="AW59" i="143" s="1"/>
  <c r="AS60" i="143"/>
  <c r="AS61" i="143"/>
  <c r="AU61" i="143" s="1"/>
  <c r="AW61" i="143" s="1"/>
  <c r="AS62" i="143"/>
  <c r="AU62" i="143" s="1"/>
  <c r="AW62" i="143" s="1"/>
  <c r="AS63" i="143"/>
  <c r="AU63" i="143" s="1"/>
  <c r="AW63" i="143" s="1"/>
  <c r="AS64" i="143"/>
  <c r="AU64" i="143" s="1"/>
  <c r="AW64" i="143" s="1"/>
  <c r="AS65" i="143"/>
  <c r="AS66" i="143"/>
  <c r="AS67" i="143"/>
  <c r="AU67" i="143" s="1"/>
  <c r="AW67" i="143" s="1"/>
  <c r="AS68" i="143"/>
  <c r="AU68" i="143" s="1"/>
  <c r="AW68" i="143" s="1"/>
  <c r="AS69" i="143"/>
  <c r="AU69" i="143" s="1"/>
  <c r="AW69" i="143" s="1"/>
  <c r="AS70" i="143"/>
  <c r="AU70" i="143" s="1"/>
  <c r="AW70" i="143" s="1"/>
  <c r="AS71" i="143"/>
  <c r="AU71" i="143" s="1"/>
  <c r="AW71" i="143" s="1"/>
  <c r="AS72" i="143"/>
  <c r="AS73" i="143"/>
  <c r="AU73" i="143" s="1"/>
  <c r="AW73" i="143" s="1"/>
  <c r="AS74" i="143"/>
  <c r="AU74" i="143" s="1"/>
  <c r="AW74" i="143" s="1"/>
  <c r="AS75" i="143"/>
  <c r="AU75" i="143" s="1"/>
  <c r="AW75" i="143" s="1"/>
  <c r="AS76" i="143"/>
  <c r="AS77" i="143"/>
  <c r="AU77" i="143" s="1"/>
  <c r="AW77" i="143" s="1"/>
  <c r="AS78" i="143"/>
  <c r="AU78" i="143" s="1"/>
  <c r="AS79" i="143"/>
  <c r="AU79" i="143" s="1"/>
  <c r="AW79" i="143" s="1"/>
  <c r="AS80" i="143"/>
  <c r="AS81" i="143"/>
  <c r="AU81" i="143" s="1"/>
  <c r="AW81" i="143" s="1"/>
  <c r="AS82" i="143"/>
  <c r="AU82" i="143" s="1"/>
  <c r="AW82" i="143" s="1"/>
  <c r="AS83" i="143"/>
  <c r="AU83" i="143" s="1"/>
  <c r="AW83" i="143" s="1"/>
  <c r="AS84" i="143"/>
  <c r="AU84" i="143" s="1"/>
  <c r="AW84" i="143" s="1"/>
  <c r="AS85" i="143"/>
  <c r="AU85" i="143" s="1"/>
  <c r="AW85" i="143" s="1"/>
  <c r="AS86" i="143"/>
  <c r="AU86" i="143" s="1"/>
  <c r="AW86" i="143" s="1"/>
  <c r="AS87" i="143"/>
  <c r="AU87" i="143" s="1"/>
  <c r="AW87" i="143" s="1"/>
  <c r="AS88" i="143"/>
  <c r="AU88" i="143" s="1"/>
  <c r="AW88" i="143" s="1"/>
  <c r="AS89" i="143"/>
  <c r="AU89" i="143" s="1"/>
  <c r="AS90" i="143"/>
  <c r="AU90" i="143" s="1"/>
  <c r="AW90" i="143" s="1"/>
  <c r="AS91" i="143"/>
  <c r="AU91" i="143" s="1"/>
  <c r="AW91" i="143" s="1"/>
  <c r="AS92" i="143"/>
  <c r="AS93" i="143"/>
  <c r="AU93" i="143" s="1"/>
  <c r="AW93" i="143" s="1"/>
  <c r="AS94" i="143"/>
  <c r="AU94" i="143" s="1"/>
  <c r="AW94" i="143" s="1"/>
  <c r="AS95" i="143"/>
  <c r="AU95" i="143" s="1"/>
  <c r="AW95" i="143" s="1"/>
  <c r="AS96" i="143"/>
  <c r="AU96" i="143" s="1"/>
  <c r="AW96" i="143" s="1"/>
  <c r="AS97" i="143"/>
  <c r="AU97" i="143" s="1"/>
  <c r="AW97" i="143" s="1"/>
  <c r="AS98" i="143"/>
  <c r="AU98" i="143" s="1"/>
  <c r="AW98" i="143" s="1"/>
  <c r="AS99" i="143"/>
  <c r="AU99" i="143" s="1"/>
  <c r="AS100" i="143"/>
  <c r="AU100" i="143" s="1"/>
  <c r="AW100" i="143" s="1"/>
  <c r="AS101" i="143"/>
  <c r="AU101" i="143" s="1"/>
  <c r="AW101" i="143" s="1"/>
  <c r="AS102" i="143"/>
  <c r="AU102" i="143" s="1"/>
  <c r="AW102" i="143" s="1"/>
  <c r="AS103" i="143"/>
  <c r="AU103" i="143" s="1"/>
  <c r="AW103" i="143" s="1"/>
  <c r="AS104" i="143"/>
  <c r="AU104" i="143" s="1"/>
  <c r="AW104" i="143" s="1"/>
  <c r="AS105" i="143"/>
  <c r="AU105" i="143" s="1"/>
  <c r="AW105" i="143" s="1"/>
  <c r="AS106" i="143"/>
  <c r="AU106" i="143" s="1"/>
  <c r="AW106" i="143" s="1"/>
  <c r="AS107" i="143"/>
  <c r="AU107" i="143" s="1"/>
  <c r="AW107" i="143" s="1"/>
  <c r="AS108" i="143"/>
  <c r="AU108" i="143" s="1"/>
  <c r="AW108" i="143" s="1"/>
  <c r="AS109" i="143"/>
  <c r="AU109" i="143" s="1"/>
  <c r="AW109" i="143" s="1"/>
  <c r="AS110" i="143"/>
  <c r="AU110" i="143" s="1"/>
  <c r="AW110" i="143" s="1"/>
  <c r="AS111" i="143"/>
  <c r="AU111" i="143" s="1"/>
  <c r="AW111" i="143" s="1"/>
  <c r="AS112" i="143"/>
  <c r="AU112" i="143" s="1"/>
  <c r="AW112" i="143" s="1"/>
  <c r="AS113" i="143"/>
  <c r="AU113" i="143" s="1"/>
  <c r="AW113" i="143" s="1"/>
  <c r="AS114" i="143"/>
  <c r="AU114" i="143" s="1"/>
  <c r="AW114" i="143" s="1"/>
  <c r="AS115" i="143"/>
  <c r="AU115" i="143" s="1"/>
  <c r="AW115" i="143" s="1"/>
  <c r="AS116" i="143"/>
  <c r="AU116" i="143" s="1"/>
  <c r="AW116" i="143" s="1"/>
  <c r="AS117" i="143"/>
  <c r="AU117" i="143" s="1"/>
  <c r="AW117" i="143" s="1"/>
  <c r="AS118" i="143"/>
  <c r="AU118" i="143" s="1"/>
  <c r="AW118" i="143" s="1"/>
  <c r="AS119" i="143"/>
  <c r="AU119" i="143" s="1"/>
  <c r="AW119" i="143" s="1"/>
  <c r="AS120" i="143"/>
  <c r="AU120" i="143" s="1"/>
  <c r="AW120" i="143" s="1"/>
  <c r="AS121" i="143"/>
  <c r="AU121" i="143" s="1"/>
  <c r="AW121" i="143" s="1"/>
  <c r="AS122" i="143"/>
  <c r="AU122" i="143" s="1"/>
  <c r="AW122" i="143" s="1"/>
  <c r="AS123" i="143"/>
  <c r="AU123" i="143" s="1"/>
  <c r="AW123" i="143" s="1"/>
  <c r="AS124" i="143"/>
  <c r="AU124" i="143" s="1"/>
  <c r="AW124" i="143" s="1"/>
  <c r="AS126" i="143"/>
  <c r="AU126" i="143" s="1"/>
  <c r="AW126" i="143" s="1"/>
  <c r="AS127" i="143"/>
  <c r="AU127" i="143" s="1"/>
  <c r="AW127" i="143" s="1"/>
  <c r="AS128" i="143"/>
  <c r="AU128" i="143" s="1"/>
  <c r="AW128" i="143" s="1"/>
  <c r="AS129" i="143"/>
  <c r="AU129" i="143" s="1"/>
  <c r="AW129" i="143" s="1"/>
  <c r="AS130" i="143"/>
  <c r="AU130" i="143" s="1"/>
  <c r="AW130" i="143" s="1"/>
  <c r="AS131" i="143"/>
  <c r="AU131" i="143" s="1"/>
  <c r="AW131" i="143" s="1"/>
  <c r="AS132" i="143"/>
  <c r="AU132" i="143" s="1"/>
  <c r="AW132" i="143" s="1"/>
  <c r="AS133" i="143"/>
  <c r="AU133" i="143" s="1"/>
  <c r="AW133" i="143" s="1"/>
  <c r="AS134" i="143"/>
  <c r="AU134" i="143" s="1"/>
  <c r="AW134" i="143" s="1"/>
  <c r="AS135" i="143"/>
  <c r="AU135" i="143" s="1"/>
  <c r="AW135" i="143" s="1"/>
  <c r="AS136" i="143"/>
  <c r="AU136" i="143" s="1"/>
  <c r="AW136" i="143" s="1"/>
  <c r="AS137" i="143"/>
  <c r="AU137" i="143" s="1"/>
  <c r="AW137" i="143" s="1"/>
  <c r="AS138" i="143"/>
  <c r="AU138" i="143" s="1"/>
  <c r="AW138" i="143" s="1"/>
  <c r="AS139" i="143"/>
  <c r="AU139" i="143" s="1"/>
  <c r="AW139" i="143" s="1"/>
  <c r="AS140" i="143"/>
  <c r="AU140" i="143" s="1"/>
  <c r="AW140" i="143" s="1"/>
  <c r="AS141" i="143"/>
  <c r="AS142" i="143"/>
  <c r="AU142" i="143" s="1"/>
  <c r="AW142" i="143" s="1"/>
  <c r="AS143" i="143"/>
  <c r="AU143" i="143" s="1"/>
  <c r="AW143" i="143" s="1"/>
  <c r="AS144" i="143"/>
  <c r="AU144" i="143" s="1"/>
  <c r="AW144" i="143" s="1"/>
  <c r="AS145" i="143"/>
  <c r="AU145" i="143" s="1"/>
  <c r="AW145" i="143" s="1"/>
  <c r="AS146" i="143"/>
  <c r="AU146" i="143" s="1"/>
  <c r="AW146" i="143" s="1"/>
  <c r="AS147" i="143"/>
  <c r="AU147" i="143" s="1"/>
  <c r="AW147" i="143" s="1"/>
  <c r="AS149" i="143"/>
  <c r="AU149" i="143" s="1"/>
  <c r="AW149" i="143" s="1"/>
  <c r="AS150" i="143"/>
  <c r="AS151" i="143"/>
  <c r="AU151" i="143" s="1"/>
  <c r="AW151" i="143" s="1"/>
  <c r="AS152" i="143"/>
  <c r="AU152" i="143" s="1"/>
  <c r="AW152" i="143" s="1"/>
  <c r="AS153" i="143"/>
  <c r="AU153" i="143" s="1"/>
  <c r="AW153" i="143" s="1"/>
  <c r="AS154" i="143"/>
  <c r="AU154" i="143" s="1"/>
  <c r="AW154" i="143" s="1"/>
  <c r="AS155" i="143"/>
  <c r="AS156" i="143"/>
  <c r="AU156" i="143" s="1"/>
  <c r="AW156" i="143" s="1"/>
  <c r="AS157" i="143"/>
  <c r="AU157" i="143" s="1"/>
  <c r="AW157" i="143" s="1"/>
  <c r="AS158" i="143"/>
  <c r="AU158" i="143" s="1"/>
  <c r="AW158" i="143" s="1"/>
  <c r="AS159" i="143"/>
  <c r="AU159" i="143" s="1"/>
  <c r="AW159" i="143" s="1"/>
  <c r="AS160" i="143"/>
  <c r="AU160" i="143" s="1"/>
  <c r="AW160" i="143" s="1"/>
  <c r="AS161" i="143"/>
  <c r="AU161" i="143" s="1"/>
  <c r="AW161" i="143" s="1"/>
  <c r="AS162" i="143"/>
  <c r="AU162" i="143" s="1"/>
  <c r="AW162" i="143" s="1"/>
  <c r="AS163" i="143"/>
  <c r="AU163" i="143" s="1"/>
  <c r="AW163" i="143" s="1"/>
  <c r="AS164" i="143"/>
  <c r="AU164" i="143" s="1"/>
  <c r="AW164" i="143" s="1"/>
  <c r="AS165" i="143"/>
  <c r="AU165" i="143" s="1"/>
  <c r="AW165" i="143" s="1"/>
  <c r="AS166" i="143"/>
  <c r="AU166" i="143" s="1"/>
  <c r="AW166" i="143" s="1"/>
  <c r="AS167" i="143"/>
  <c r="AU167" i="143" s="1"/>
  <c r="AW167" i="143" s="1"/>
  <c r="AS168" i="143"/>
  <c r="AU168" i="143" s="1"/>
  <c r="AW168" i="143" s="1"/>
  <c r="AS169" i="143"/>
  <c r="AU169" i="143" s="1"/>
  <c r="AW169" i="143" s="1"/>
  <c r="AS170" i="143"/>
  <c r="AS171" i="143"/>
  <c r="AU171" i="143" s="1"/>
  <c r="AW171" i="143" s="1"/>
  <c r="AS172" i="143"/>
  <c r="AU172" i="143" s="1"/>
  <c r="AW172" i="143" s="1"/>
  <c r="AS173" i="143"/>
  <c r="AU173" i="143" s="1"/>
  <c r="AW173" i="143" s="1"/>
  <c r="AS174" i="143"/>
  <c r="AU174" i="143" s="1"/>
  <c r="AW174" i="143" s="1"/>
  <c r="AS175" i="143"/>
  <c r="AU175" i="143" s="1"/>
  <c r="AW175" i="143" s="1"/>
  <c r="AS176" i="143"/>
  <c r="AU176" i="143" s="1"/>
  <c r="AW176" i="143" s="1"/>
  <c r="AS177" i="143"/>
  <c r="AU177" i="143" s="1"/>
  <c r="AW177" i="143" s="1"/>
  <c r="AS178" i="143"/>
  <c r="AU178" i="143" s="1"/>
  <c r="AW178" i="143" s="1"/>
  <c r="AS179" i="143"/>
  <c r="AU179" i="143" s="1"/>
  <c r="AW179" i="143" s="1"/>
  <c r="AS180" i="143"/>
  <c r="AU180" i="143" s="1"/>
  <c r="AW180" i="143" s="1"/>
  <c r="AS181" i="143"/>
  <c r="AU181" i="143" s="1"/>
  <c r="AW181" i="143" s="1"/>
  <c r="AS182" i="143"/>
  <c r="AU182" i="143" s="1"/>
  <c r="AW182" i="143" s="1"/>
  <c r="AS183" i="143"/>
  <c r="AU183" i="143" s="1"/>
  <c r="AW183" i="143" s="1"/>
  <c r="AS184" i="143"/>
  <c r="AU184" i="143" s="1"/>
  <c r="AW184" i="143" s="1"/>
  <c r="AS185" i="143"/>
  <c r="AU185" i="143" s="1"/>
  <c r="AW185" i="143" s="1"/>
  <c r="AS186" i="143"/>
  <c r="AU186" i="143" s="1"/>
  <c r="AW186" i="143" s="1"/>
  <c r="AS187" i="143"/>
  <c r="AU187" i="143" s="1"/>
  <c r="AW187" i="143" s="1"/>
  <c r="AS188" i="143"/>
  <c r="AU188" i="143" s="1"/>
  <c r="AW188" i="143" s="1"/>
  <c r="AS189" i="143"/>
  <c r="AU189" i="143" s="1"/>
  <c r="AW189" i="143" s="1"/>
  <c r="AS190" i="143"/>
  <c r="AU190" i="143" s="1"/>
  <c r="AW190" i="143" s="1"/>
  <c r="AS191" i="143"/>
  <c r="AU191" i="143" s="1"/>
  <c r="AW191" i="143" s="1"/>
  <c r="AS192" i="143"/>
  <c r="AU192" i="143" s="1"/>
  <c r="AW192" i="143" s="1"/>
  <c r="AS193" i="143"/>
  <c r="AU193" i="143" s="1"/>
  <c r="AW193" i="143" s="1"/>
  <c r="AS194" i="143"/>
  <c r="AU194" i="143" s="1"/>
  <c r="AW194" i="143" s="1"/>
  <c r="AS195" i="143"/>
  <c r="AU195" i="143" s="1"/>
  <c r="AW195" i="143" s="1"/>
  <c r="AS196" i="143"/>
  <c r="AU196" i="143" s="1"/>
  <c r="AW196" i="143" s="1"/>
  <c r="AS197" i="143"/>
  <c r="AU197" i="143" s="1"/>
  <c r="AW197" i="143" s="1"/>
  <c r="AS198" i="143"/>
  <c r="AU198" i="143" s="1"/>
  <c r="AW198" i="143" s="1"/>
  <c r="AS199" i="143"/>
  <c r="AU199" i="143" s="1"/>
  <c r="AW199" i="143" s="1"/>
  <c r="AS200" i="143"/>
  <c r="AU200" i="143" s="1"/>
  <c r="AW200" i="143" s="1"/>
  <c r="AS201" i="143"/>
  <c r="AU201" i="143" s="1"/>
  <c r="AW201" i="143" s="1"/>
  <c r="AS202" i="143"/>
  <c r="AU202" i="143" s="1"/>
  <c r="AW202" i="143" s="1"/>
  <c r="AS203" i="143"/>
  <c r="AU203" i="143" s="1"/>
  <c r="AW203" i="143" s="1"/>
  <c r="AS204" i="143"/>
  <c r="AU204" i="143" s="1"/>
  <c r="AW204" i="143" s="1"/>
  <c r="AS205" i="143"/>
  <c r="AU205" i="143" s="1"/>
  <c r="AW205" i="143" s="1"/>
  <c r="AS206" i="143"/>
  <c r="AS207" i="143"/>
  <c r="AU207" i="143" s="1"/>
  <c r="AW207" i="143" s="1"/>
  <c r="AS208" i="143"/>
  <c r="AU208" i="143" s="1"/>
  <c r="AW208" i="143" s="1"/>
  <c r="AS209" i="143"/>
  <c r="AU209" i="143" s="1"/>
  <c r="AW209" i="143" s="1"/>
  <c r="AS210" i="143"/>
  <c r="AU210" i="143" s="1"/>
  <c r="AW210" i="143" s="1"/>
  <c r="AS211" i="143"/>
  <c r="AU211" i="143" s="1"/>
  <c r="AW211" i="143" s="1"/>
  <c r="AS212" i="143"/>
  <c r="AU212" i="143" s="1"/>
  <c r="AW212" i="143" s="1"/>
  <c r="AS213" i="143"/>
  <c r="AU213" i="143" s="1"/>
  <c r="AW213" i="143" s="1"/>
  <c r="AS214" i="143"/>
  <c r="AU214" i="143" s="1"/>
  <c r="AW214" i="143" s="1"/>
  <c r="AS215" i="143"/>
  <c r="AU215" i="143" s="1"/>
  <c r="AW215" i="143" s="1"/>
  <c r="AS216" i="143"/>
  <c r="AU216" i="143" s="1"/>
  <c r="AW216" i="143" s="1"/>
  <c r="AS217" i="143"/>
  <c r="AU217" i="143" s="1"/>
  <c r="AW217" i="143" s="1"/>
  <c r="AS218" i="143"/>
  <c r="AS219" i="143"/>
  <c r="AU219" i="143" s="1"/>
  <c r="AW219" i="143" s="1"/>
  <c r="AS220" i="143"/>
  <c r="AU220" i="143" s="1"/>
  <c r="AW220" i="143" s="1"/>
  <c r="AS221" i="143"/>
  <c r="AU221" i="143" s="1"/>
  <c r="AW221" i="143" s="1"/>
  <c r="AS222" i="143"/>
  <c r="AU222" i="143" s="1"/>
  <c r="AW222" i="143" s="1"/>
  <c r="AS224" i="143"/>
  <c r="AU224" i="143" s="1"/>
  <c r="AW224" i="143" s="1"/>
  <c r="AS225" i="143"/>
  <c r="AU225" i="143" s="1"/>
  <c r="AW225" i="143" s="1"/>
  <c r="AS226" i="143"/>
  <c r="AU226" i="143" s="1"/>
  <c r="AW226" i="143" s="1"/>
  <c r="AS227" i="143"/>
  <c r="AU227" i="143" s="1"/>
  <c r="AW227" i="143" s="1"/>
  <c r="AS228" i="143"/>
  <c r="AU228" i="143" s="1"/>
  <c r="AW228" i="143" s="1"/>
  <c r="AS229" i="143"/>
  <c r="AU229" i="143" s="1"/>
  <c r="AW229" i="143" s="1"/>
  <c r="AS230" i="143"/>
  <c r="AU230" i="143" s="1"/>
  <c r="AW230" i="143" s="1"/>
  <c r="AS231" i="143"/>
  <c r="AU231" i="143" s="1"/>
  <c r="AW231" i="143" s="1"/>
  <c r="AS232" i="143"/>
  <c r="AU232" i="143" s="1"/>
  <c r="AW232" i="143" s="1"/>
  <c r="AS233" i="143"/>
  <c r="AU233" i="143" s="1"/>
  <c r="AW233" i="143" s="1"/>
  <c r="AS234" i="143"/>
  <c r="AU234" i="143" s="1"/>
  <c r="AW234" i="143" s="1"/>
  <c r="AS39" i="143"/>
  <c r="AU39" i="143" s="1"/>
  <c r="D233" i="143"/>
  <c r="E233" i="143"/>
  <c r="F233" i="143"/>
  <c r="G233" i="143"/>
  <c r="H233" i="143"/>
  <c r="I233" i="143"/>
  <c r="I235" i="143" s="1"/>
  <c r="J233" i="143"/>
  <c r="C233" i="143"/>
  <c r="M7" i="143"/>
  <c r="O7" i="143" s="1"/>
  <c r="M8" i="143"/>
  <c r="M9" i="143"/>
  <c r="O9" i="143" s="1"/>
  <c r="Q9" i="143" s="1"/>
  <c r="M10" i="143"/>
  <c r="M11" i="143"/>
  <c r="O11" i="143" s="1"/>
  <c r="Q11" i="143" s="1"/>
  <c r="M12" i="143"/>
  <c r="O12" i="143" s="1"/>
  <c r="Q12" i="143" s="1"/>
  <c r="M13" i="143"/>
  <c r="O13" i="143" s="1"/>
  <c r="Q13" i="143" s="1"/>
  <c r="M14" i="143"/>
  <c r="O14" i="143" s="1"/>
  <c r="Q14" i="143" s="1"/>
  <c r="M15" i="143"/>
  <c r="O15" i="143" s="1"/>
  <c r="Q15" i="143" s="1"/>
  <c r="M16" i="143"/>
  <c r="O16" i="143" s="1"/>
  <c r="Q16" i="143" s="1"/>
  <c r="M17" i="143"/>
  <c r="O17" i="143" s="1"/>
  <c r="Q17" i="143" s="1"/>
  <c r="M18" i="143"/>
  <c r="M19" i="143"/>
  <c r="O19" i="143" s="1"/>
  <c r="Q19" i="143" s="1"/>
  <c r="M20" i="143"/>
  <c r="O20" i="143" s="1"/>
  <c r="Q20" i="143" s="1"/>
  <c r="M21" i="143"/>
  <c r="O21" i="143" s="1"/>
  <c r="Q21" i="143" s="1"/>
  <c r="M22" i="143"/>
  <c r="M23" i="143"/>
  <c r="O23" i="143" s="1"/>
  <c r="Q23" i="143" s="1"/>
  <c r="M24" i="143"/>
  <c r="O24" i="143" s="1"/>
  <c r="Q24" i="143" s="1"/>
  <c r="M25" i="143"/>
  <c r="O25" i="143" s="1"/>
  <c r="Q25" i="143" s="1"/>
  <c r="M26" i="143"/>
  <c r="O26" i="143" s="1"/>
  <c r="Q26" i="143" s="1"/>
  <c r="M27" i="143"/>
  <c r="O27" i="143" s="1"/>
  <c r="Q27" i="143" s="1"/>
  <c r="M28" i="143"/>
  <c r="O28" i="143" s="1"/>
  <c r="Q28" i="143" s="1"/>
  <c r="M29" i="143"/>
  <c r="O29" i="143" s="1"/>
  <c r="Q29" i="143" s="1"/>
  <c r="M30" i="143"/>
  <c r="O30" i="143" s="1"/>
  <c r="Q30" i="143" s="1"/>
  <c r="M31" i="143"/>
  <c r="O31" i="143" s="1"/>
  <c r="Q31" i="143" s="1"/>
  <c r="M32" i="143"/>
  <c r="O32" i="143" s="1"/>
  <c r="Q32" i="143" s="1"/>
  <c r="M33" i="143"/>
  <c r="O33" i="143" s="1"/>
  <c r="Q33" i="143" s="1"/>
  <c r="M34" i="143"/>
  <c r="O34" i="143" s="1"/>
  <c r="Q34" i="143" s="1"/>
  <c r="AS7" i="143"/>
  <c r="AU7" i="143" s="1"/>
  <c r="AW7" i="143" s="1"/>
  <c r="AS8" i="143"/>
  <c r="AU8" i="143" s="1"/>
  <c r="AW8" i="143" s="1"/>
  <c r="AS9" i="143"/>
  <c r="AU9" i="143" s="1"/>
  <c r="AW9" i="143" s="1"/>
  <c r="AS10" i="143"/>
  <c r="AU10" i="143" s="1"/>
  <c r="AW10" i="143" s="1"/>
  <c r="AS11" i="143"/>
  <c r="AU11" i="143" s="1"/>
  <c r="AW11" i="143" s="1"/>
  <c r="AS12" i="143"/>
  <c r="AU12" i="143" s="1"/>
  <c r="AW12" i="143" s="1"/>
  <c r="AS13" i="143"/>
  <c r="AU13" i="143" s="1"/>
  <c r="AW13" i="143" s="1"/>
  <c r="AS14" i="143"/>
  <c r="AU14" i="143" s="1"/>
  <c r="AW14" i="143" s="1"/>
  <c r="AS15" i="143"/>
  <c r="AU15" i="143" s="1"/>
  <c r="AW15" i="143" s="1"/>
  <c r="AS16" i="143"/>
  <c r="AU16" i="143" s="1"/>
  <c r="AW16" i="143" s="1"/>
  <c r="AS17" i="143"/>
  <c r="AU17" i="143" s="1"/>
  <c r="AW17" i="143" s="1"/>
  <c r="AS18" i="143"/>
  <c r="AU18" i="143" s="1"/>
  <c r="AW18" i="143" s="1"/>
  <c r="AS19" i="143"/>
  <c r="AU19" i="143" s="1"/>
  <c r="AW19" i="143" s="1"/>
  <c r="AS20" i="143"/>
  <c r="AU20" i="143" s="1"/>
  <c r="AW20" i="143" s="1"/>
  <c r="AS21" i="143"/>
  <c r="AU21" i="143" s="1"/>
  <c r="AW21" i="143" s="1"/>
  <c r="AS22" i="143"/>
  <c r="AU22" i="143" s="1"/>
  <c r="AW22" i="143" s="1"/>
  <c r="AS23" i="143"/>
  <c r="AU23" i="143" s="1"/>
  <c r="AW23" i="143" s="1"/>
  <c r="AS24" i="143"/>
  <c r="AU24" i="143" s="1"/>
  <c r="AW24" i="143" s="1"/>
  <c r="AS25" i="143"/>
  <c r="AU25" i="143" s="1"/>
  <c r="AW25" i="143" s="1"/>
  <c r="AS26" i="143"/>
  <c r="AU26" i="143" s="1"/>
  <c r="AW26" i="143" s="1"/>
  <c r="AS27" i="143"/>
  <c r="AU27" i="143" s="1"/>
  <c r="AW27" i="143" s="1"/>
  <c r="AS28" i="143"/>
  <c r="AU28" i="143" s="1"/>
  <c r="AW28" i="143" s="1"/>
  <c r="AS29" i="143"/>
  <c r="AU29" i="143" s="1"/>
  <c r="AW29" i="143" s="1"/>
  <c r="AS30" i="143"/>
  <c r="AU30" i="143" s="1"/>
  <c r="AW30" i="143" s="1"/>
  <c r="AS31" i="143"/>
  <c r="AU31" i="143" s="1"/>
  <c r="AW31" i="143" s="1"/>
  <c r="AS32" i="143"/>
  <c r="AU32" i="143" s="1"/>
  <c r="AW32" i="143" s="1"/>
  <c r="AS33" i="143"/>
  <c r="AU33" i="143" s="1"/>
  <c r="AW33" i="143" s="1"/>
  <c r="AS34" i="143"/>
  <c r="C17" i="149"/>
  <c r="D17" i="149"/>
  <c r="E17" i="149"/>
  <c r="B17" i="149"/>
  <c r="L6" i="149"/>
  <c r="N6" i="149"/>
  <c r="P6" i="149" s="1"/>
  <c r="L7" i="149"/>
  <c r="N7" i="149" s="1"/>
  <c r="P7" i="149" s="1"/>
  <c r="L8" i="149"/>
  <c r="N8" i="149" s="1"/>
  <c r="P8" i="149" s="1"/>
  <c r="L9" i="149"/>
  <c r="N9" i="149" s="1"/>
  <c r="P9" i="149" s="1"/>
  <c r="L10" i="149"/>
  <c r="L11" i="149"/>
  <c r="N11" i="149" s="1"/>
  <c r="P11" i="149" s="1"/>
  <c r="L12" i="149"/>
  <c r="L13" i="149"/>
  <c r="N13" i="149" s="1"/>
  <c r="P13" i="149"/>
  <c r="L14" i="149"/>
  <c r="N14" i="149" s="1"/>
  <c r="P14" i="149" s="1"/>
  <c r="L15" i="149"/>
  <c r="N15" i="149" s="1"/>
  <c r="P15" i="149" s="1"/>
  <c r="L16" i="149"/>
  <c r="N16" i="149" s="1"/>
  <c r="P16" i="149"/>
  <c r="L5" i="149"/>
  <c r="L17" i="149" s="1"/>
  <c r="C17" i="148"/>
  <c r="D17" i="148"/>
  <c r="E17" i="148"/>
  <c r="F17" i="148"/>
  <c r="G17" i="148"/>
  <c r="H17" i="148"/>
  <c r="I17" i="148"/>
  <c r="N6" i="148"/>
  <c r="P6" i="148" s="1"/>
  <c r="N7" i="148"/>
  <c r="P7" i="148" s="1"/>
  <c r="N15" i="148"/>
  <c r="P15" i="148" s="1"/>
  <c r="B17" i="148"/>
  <c r="L6" i="140"/>
  <c r="N6" i="140" s="1"/>
  <c r="P6" i="140" s="1"/>
  <c r="L7" i="140"/>
  <c r="L8" i="140"/>
  <c r="N8" i="140"/>
  <c r="P8" i="140" s="1"/>
  <c r="L9" i="140"/>
  <c r="N9" i="140" s="1"/>
  <c r="P9" i="140" s="1"/>
  <c r="L10" i="140"/>
  <c r="N10" i="140" s="1"/>
  <c r="L11" i="140"/>
  <c r="N11" i="140" s="1"/>
  <c r="P11" i="140" s="1"/>
  <c r="L12" i="140"/>
  <c r="N12" i="140" s="1"/>
  <c r="P12" i="140" s="1"/>
  <c r="L13" i="140"/>
  <c r="N13" i="140" s="1"/>
  <c r="P13" i="140" s="1"/>
  <c r="L14" i="140"/>
  <c r="L15" i="140"/>
  <c r="N15" i="140" s="1"/>
  <c r="P15" i="140" s="1"/>
  <c r="L16" i="140"/>
  <c r="N16" i="140" s="1"/>
  <c r="P16" i="140" s="1"/>
  <c r="L17" i="140"/>
  <c r="N17" i="140" s="1"/>
  <c r="P17" i="140" s="1"/>
  <c r="L18" i="140"/>
  <c r="N18" i="140"/>
  <c r="P18" i="140" s="1"/>
  <c r="L19" i="140"/>
  <c r="L20" i="140"/>
  <c r="L21" i="140"/>
  <c r="N21" i="140" s="1"/>
  <c r="P21" i="140" s="1"/>
  <c r="L22" i="140"/>
  <c r="N22" i="140" s="1"/>
  <c r="P22" i="140" s="1"/>
  <c r="L23" i="140"/>
  <c r="L24" i="140"/>
  <c r="N24" i="140" s="1"/>
  <c r="P24" i="140" s="1"/>
  <c r="L25" i="140"/>
  <c r="N25" i="140" s="1"/>
  <c r="P25" i="140" s="1"/>
  <c r="L26" i="140"/>
  <c r="N26" i="140" s="1"/>
  <c r="P26" i="140" s="1"/>
  <c r="L27" i="140"/>
  <c r="N27" i="140" s="1"/>
  <c r="P27" i="140" s="1"/>
  <c r="L28" i="140"/>
  <c r="L29" i="140"/>
  <c r="N29" i="140" s="1"/>
  <c r="P29" i="140" s="1"/>
  <c r="L30" i="140"/>
  <c r="N30" i="140"/>
  <c r="P30" i="140" s="1"/>
  <c r="L31" i="140"/>
  <c r="N31" i="140" s="1"/>
  <c r="P31" i="140" s="1"/>
  <c r="L32" i="140"/>
  <c r="N32" i="140" s="1"/>
  <c r="P32" i="140" s="1"/>
  <c r="L5" i="140"/>
  <c r="N5" i="140" s="1"/>
  <c r="P5" i="140" s="1"/>
  <c r="C33" i="139"/>
  <c r="D33" i="139"/>
  <c r="E33" i="139"/>
  <c r="F33" i="139"/>
  <c r="G33" i="139"/>
  <c r="H33" i="139"/>
  <c r="I33" i="139"/>
  <c r="B33" i="139"/>
  <c r="L6" i="139"/>
  <c r="N6" i="139" s="1"/>
  <c r="P6" i="139" s="1"/>
  <c r="L7" i="139"/>
  <c r="N7" i="139" s="1"/>
  <c r="L8" i="139"/>
  <c r="N8" i="139" s="1"/>
  <c r="P8" i="139" s="1"/>
  <c r="L9" i="139"/>
  <c r="N9" i="139"/>
  <c r="P9" i="139" s="1"/>
  <c r="L10" i="139"/>
  <c r="N10" i="139" s="1"/>
  <c r="P10" i="139" s="1"/>
  <c r="L11" i="139"/>
  <c r="L12" i="139"/>
  <c r="L13" i="139"/>
  <c r="N13" i="139" s="1"/>
  <c r="P13" i="139" s="1"/>
  <c r="L14" i="139"/>
  <c r="L15" i="139"/>
  <c r="N15" i="139" s="1"/>
  <c r="P15" i="139" s="1"/>
  <c r="L16" i="139"/>
  <c r="N16" i="139" s="1"/>
  <c r="P16" i="139" s="1"/>
  <c r="L17" i="139"/>
  <c r="N17" i="139" s="1"/>
  <c r="P17" i="139" s="1"/>
  <c r="L18" i="139"/>
  <c r="N18" i="139" s="1"/>
  <c r="L19" i="139"/>
  <c r="N19" i="139" s="1"/>
  <c r="P19" i="139" s="1"/>
  <c r="L20" i="139"/>
  <c r="N20" i="139"/>
  <c r="P20" i="139" s="1"/>
  <c r="L21" i="139"/>
  <c r="N21" i="139" s="1"/>
  <c r="P21" i="139" s="1"/>
  <c r="L22" i="139"/>
  <c r="L23" i="139"/>
  <c r="N23" i="139" s="1"/>
  <c r="P23" i="139" s="1"/>
  <c r="L24" i="139"/>
  <c r="L25" i="139"/>
  <c r="N25" i="139" s="1"/>
  <c r="P25" i="139" s="1"/>
  <c r="L26" i="139"/>
  <c r="N26" i="139"/>
  <c r="P26" i="139" s="1"/>
  <c r="L27" i="139"/>
  <c r="N27" i="139" s="1"/>
  <c r="P27" i="139" s="1"/>
  <c r="L28" i="139"/>
  <c r="N28" i="139" s="1"/>
  <c r="P28" i="139" s="1"/>
  <c r="L29" i="139"/>
  <c r="L30" i="139"/>
  <c r="L31" i="139"/>
  <c r="N31" i="139" s="1"/>
  <c r="P31" i="139" s="1"/>
  <c r="L32" i="139"/>
  <c r="N32" i="139" s="1"/>
  <c r="P32" i="139" s="1"/>
  <c r="L5" i="139"/>
  <c r="N5" i="139" s="1"/>
  <c r="AU57" i="143"/>
  <c r="AW57" i="143" s="1"/>
  <c r="O137" i="143"/>
  <c r="Q137" i="143" s="1"/>
  <c r="AU6" i="150"/>
  <c r="AW6" i="150" s="1"/>
  <c r="AU14" i="150"/>
  <c r="AW14" i="150" s="1"/>
  <c r="AU46" i="150"/>
  <c r="AW46" i="150" s="1"/>
  <c r="AU70" i="150"/>
  <c r="AW70" i="150" s="1"/>
  <c r="AU82" i="150"/>
  <c r="AW82" i="150" s="1"/>
  <c r="AU86" i="150"/>
  <c r="AW86" i="150" s="1"/>
  <c r="AW98" i="150"/>
  <c r="AU122" i="150"/>
  <c r="AW122" i="150" s="1"/>
  <c r="O84" i="143"/>
  <c r="Q84" i="143" s="1"/>
  <c r="AU43" i="150"/>
  <c r="AW43" i="150"/>
  <c r="AU67" i="150"/>
  <c r="AW67" i="150" s="1"/>
  <c r="AU115" i="150"/>
  <c r="AW115" i="150" s="1"/>
  <c r="AU8" i="150"/>
  <c r="AW8" i="150" s="1"/>
  <c r="AU80" i="150"/>
  <c r="AW80" i="150" s="1"/>
  <c r="O103" i="143"/>
  <c r="Q103" i="143" s="1"/>
  <c r="Q19" i="150"/>
  <c r="AU9" i="150"/>
  <c r="AW9" i="150" s="1"/>
  <c r="AU25" i="150"/>
  <c r="AW25" i="150" s="1"/>
  <c r="AU97" i="150"/>
  <c r="AW97" i="150" s="1"/>
  <c r="AU109" i="150"/>
  <c r="AW109" i="150" s="1"/>
  <c r="N7" i="140"/>
  <c r="P7" i="140" s="1"/>
  <c r="O6" i="150"/>
  <c r="Q6" i="150" s="1"/>
  <c r="O108" i="150"/>
  <c r="Q108" i="150" s="1"/>
  <c r="O44" i="150"/>
  <c r="Q44" i="150" s="1"/>
  <c r="O97" i="150"/>
  <c r="Q97" i="150" s="1"/>
  <c r="O33" i="150"/>
  <c r="Q33" i="150" s="1"/>
  <c r="O9" i="150"/>
  <c r="Q9" i="150" s="1"/>
  <c r="AU113" i="150"/>
  <c r="AW113" i="150" s="1"/>
  <c r="AU65" i="150"/>
  <c r="AW65" i="150" s="1"/>
  <c r="AU57" i="150"/>
  <c r="AW57" i="150" s="1"/>
  <c r="AU33" i="150"/>
  <c r="AW33" i="150" s="1"/>
  <c r="AU108" i="150"/>
  <c r="AW108" i="150" s="1"/>
  <c r="AU52" i="150"/>
  <c r="AW52" i="150" s="1"/>
  <c r="AU96" i="150"/>
  <c r="AW96" i="150" s="1"/>
  <c r="AU40" i="150"/>
  <c r="AW40" i="150" s="1"/>
  <c r="AU20" i="150"/>
  <c r="AW20" i="150" s="1"/>
  <c r="AU31" i="150"/>
  <c r="AU104" i="150"/>
  <c r="AW104" i="150"/>
  <c r="AU48" i="150"/>
  <c r="AW48" i="150"/>
  <c r="AU36" i="150"/>
  <c r="AW36" i="150" s="1"/>
  <c r="AU28" i="150"/>
  <c r="AW28" i="150"/>
  <c r="AU111" i="150"/>
  <c r="AW111" i="150" s="1"/>
  <c r="AU63" i="150"/>
  <c r="AW63" i="150" s="1"/>
  <c r="AU19" i="150"/>
  <c r="AW19" i="150" s="1"/>
  <c r="AU99" i="150"/>
  <c r="AW99" i="150" s="1"/>
  <c r="AU59" i="150"/>
  <c r="AW59" i="150" s="1"/>
  <c r="AU27" i="150"/>
  <c r="AW27" i="150" s="1"/>
  <c r="Q94" i="150"/>
  <c r="O77" i="150"/>
  <c r="Q77" i="150" s="1"/>
  <c r="Q70" i="150"/>
  <c r="Q22" i="150"/>
  <c r="O57" i="150"/>
  <c r="Q57" i="150" s="1"/>
  <c r="O89" i="150"/>
  <c r="Q89" i="150" s="1"/>
  <c r="Q66" i="150"/>
  <c r="O21" i="150"/>
  <c r="Q21" i="150" s="1"/>
  <c r="O73" i="150"/>
  <c r="Q73" i="150" s="1"/>
  <c r="O106" i="150"/>
  <c r="Q106" i="150" s="1"/>
  <c r="O93" i="150"/>
  <c r="Q93" i="150" s="1"/>
  <c r="O81" i="150"/>
  <c r="Q81" i="150" s="1"/>
  <c r="O68" i="150"/>
  <c r="Q68" i="150" s="1"/>
  <c r="O36" i="150"/>
  <c r="Q36" i="150" s="1"/>
  <c r="O32" i="150"/>
  <c r="Q32" i="150" s="1"/>
  <c r="O125" i="150"/>
  <c r="Q125" i="150" s="1"/>
  <c r="O65" i="150"/>
  <c r="Q65" i="150" s="1"/>
  <c r="O29" i="150"/>
  <c r="Q29" i="150" s="1"/>
  <c r="O25" i="150"/>
  <c r="Q25" i="150" s="1"/>
  <c r="N12" i="149"/>
  <c r="P12" i="149" s="1"/>
  <c r="N14" i="148"/>
  <c r="P14" i="148" s="1"/>
  <c r="N5" i="148"/>
  <c r="P5" i="148" s="1"/>
  <c r="N28" i="140"/>
  <c r="P28" i="140" s="1"/>
  <c r="N23" i="140"/>
  <c r="P23" i="140" s="1"/>
  <c r="N29" i="139"/>
  <c r="P29" i="139" s="1"/>
  <c r="N14" i="139"/>
  <c r="L33" i="139"/>
  <c r="N11" i="139"/>
  <c r="P11" i="139" s="1"/>
  <c r="Q48" i="150"/>
  <c r="AU65" i="143"/>
  <c r="AW65" i="143" s="1"/>
  <c r="N19" i="140"/>
  <c r="P19" i="140" s="1"/>
  <c r="N14" i="140"/>
  <c r="P14" i="140" s="1"/>
  <c r="L17" i="148"/>
  <c r="N20" i="140"/>
  <c r="P20" i="140" s="1"/>
  <c r="N22" i="139"/>
  <c r="P22" i="139" s="1"/>
  <c r="O101" i="150"/>
  <c r="Q101" i="150"/>
  <c r="O42" i="150"/>
  <c r="Q42" i="150" s="1"/>
  <c r="U5" i="140"/>
  <c r="BB119" i="150"/>
  <c r="BD119" i="150" s="1"/>
  <c r="V8" i="150"/>
  <c r="X8" i="150" s="1"/>
  <c r="BB106" i="150"/>
  <c r="BD106" i="150" s="1"/>
  <c r="BA236" i="143"/>
  <c r="O232" i="143"/>
  <c r="Q232" i="143" s="1"/>
  <c r="AU150" i="143"/>
  <c r="AW150" i="143" s="1"/>
  <c r="O10" i="143"/>
  <c r="Q10" i="143" s="1"/>
  <c r="AX236" i="143"/>
  <c r="O168" i="143"/>
  <c r="Q168" i="143" s="1"/>
  <c r="O192" i="143"/>
  <c r="Q192" i="143" s="1"/>
  <c r="O79" i="143"/>
  <c r="Q79" i="143" s="1"/>
  <c r="O75" i="143"/>
  <c r="Q75" i="143" s="1"/>
  <c r="O71" i="143"/>
  <c r="Q71" i="143" s="1"/>
  <c r="O228" i="143"/>
  <c r="Q228" i="143" s="1"/>
  <c r="Q200" i="143"/>
  <c r="Q196" i="143"/>
  <c r="O144" i="143"/>
  <c r="Q144" i="143" s="1"/>
  <c r="BB190" i="143"/>
  <c r="BD190" i="143" s="1"/>
  <c r="BB118" i="143"/>
  <c r="BD118" i="143" s="1"/>
  <c r="BB110" i="143"/>
  <c r="BD110" i="143" s="1"/>
  <c r="BB82" i="143"/>
  <c r="BD82" i="143" s="1"/>
  <c r="AU141" i="143"/>
  <c r="AW141" i="143" s="1"/>
  <c r="V212" i="143"/>
  <c r="X212" i="143" s="1"/>
  <c r="V170" i="143"/>
  <c r="X170" i="143" s="1"/>
  <c r="V44" i="143"/>
  <c r="X44" i="143" s="1"/>
  <c r="BB209" i="143"/>
  <c r="BD209" i="143" s="1"/>
  <c r="BB205" i="143"/>
  <c r="BD205" i="143" s="1"/>
  <c r="BB181" i="143"/>
  <c r="BD181" i="143" s="1"/>
  <c r="BB105" i="143"/>
  <c r="BD105" i="143" s="1"/>
  <c r="BB69" i="143"/>
  <c r="BD69" i="143" s="1"/>
  <c r="BB65" i="143"/>
  <c r="BD65" i="143" s="1"/>
  <c r="BB49" i="143"/>
  <c r="BD49" i="143" s="1"/>
  <c r="BB45" i="143"/>
  <c r="BD45" i="143" s="1"/>
  <c r="O164" i="143"/>
  <c r="Q164" i="143" s="1"/>
  <c r="V189" i="143"/>
  <c r="X189" i="143" s="1"/>
  <c r="O172" i="143"/>
  <c r="Q172" i="143" s="1"/>
  <c r="AU155" i="143"/>
  <c r="AW155" i="143" s="1"/>
  <c r="AU40" i="143"/>
  <c r="AW40" i="143" s="1"/>
  <c r="O157" i="143"/>
  <c r="Q157" i="143" s="1"/>
  <c r="O124" i="143"/>
  <c r="Q124" i="143" s="1"/>
  <c r="V33" i="143"/>
  <c r="X33" i="143" s="1"/>
  <c r="AU60" i="143"/>
  <c r="O136" i="143"/>
  <c r="Q136" i="143" s="1"/>
  <c r="Q99" i="143"/>
  <c r="O95" i="143"/>
  <c r="Q95" i="143" s="1"/>
  <c r="AU72" i="143"/>
  <c r="AW72" i="143" s="1"/>
  <c r="AU92" i="143"/>
  <c r="AW92" i="143" s="1"/>
  <c r="AU76" i="143"/>
  <c r="AW76" i="143" s="1"/>
  <c r="K35" i="134"/>
  <c r="Z35" i="134"/>
  <c r="R243" i="134"/>
  <c r="S243" i="134"/>
  <c r="U243" i="134"/>
  <c r="M35" i="134"/>
  <c r="C243" i="134"/>
  <c r="X35" i="134"/>
  <c r="T243" i="134"/>
  <c r="E243" i="134"/>
  <c r="O69" i="150"/>
  <c r="Q69" i="150" s="1"/>
  <c r="AU64" i="150"/>
  <c r="AW64" i="150" s="1"/>
  <c r="AW31" i="150"/>
  <c r="O20" i="150"/>
  <c r="Q20" i="150" s="1"/>
  <c r="AU121" i="150"/>
  <c r="AW121" i="150"/>
  <c r="AW110" i="150"/>
  <c r="AU18" i="150"/>
  <c r="Q107" i="150"/>
  <c r="AW116" i="150"/>
  <c r="AW105" i="150"/>
  <c r="O18" i="150"/>
  <c r="Q18" i="150" s="1"/>
  <c r="AU47" i="150"/>
  <c r="AU71" i="150"/>
  <c r="AW71" i="150" s="1"/>
  <c r="AU50" i="150"/>
  <c r="V67" i="150"/>
  <c r="X67" i="150" s="1"/>
  <c r="V52" i="150"/>
  <c r="X52" i="150" s="1"/>
  <c r="V30" i="150"/>
  <c r="X30" i="150" s="1"/>
  <c r="V23" i="150"/>
  <c r="X23" i="150" s="1"/>
  <c r="BB37" i="150"/>
  <c r="BD37" i="150" s="1"/>
  <c r="O8" i="150"/>
  <c r="Q8" i="150" s="1"/>
  <c r="O15" i="150"/>
  <c r="Q15" i="150" s="1"/>
  <c r="O121" i="150"/>
  <c r="Q121" i="150" s="1"/>
  <c r="AU123" i="150"/>
  <c r="AW123" i="150" s="1"/>
  <c r="O85" i="150"/>
  <c r="AU24" i="150"/>
  <c r="AW24" i="150" s="1"/>
  <c r="AU34" i="150"/>
  <c r="V91" i="150"/>
  <c r="X91" i="150" s="1"/>
  <c r="V74" i="150"/>
  <c r="X74" i="150" s="1"/>
  <c r="BB60" i="150"/>
  <c r="BD60" i="150" s="1"/>
  <c r="O7" i="150"/>
  <c r="Q7" i="150" s="1"/>
  <c r="O16" i="150"/>
  <c r="Q16" i="150" s="1"/>
  <c r="AU7" i="150"/>
  <c r="AU35" i="150"/>
  <c r="AW35" i="150" s="1"/>
  <c r="V98" i="150"/>
  <c r="X98" i="150" s="1"/>
  <c r="BB115" i="150"/>
  <c r="BD115" i="150" s="1"/>
  <c r="BB93" i="150"/>
  <c r="BD93" i="150" s="1"/>
  <c r="Q91" i="150"/>
  <c r="Q11" i="150"/>
  <c r="AW84" i="150"/>
  <c r="AW101" i="150"/>
  <c r="AU102" i="150"/>
  <c r="AW102" i="150" s="1"/>
  <c r="O14" i="150"/>
  <c r="Q23" i="150"/>
  <c r="O123" i="150"/>
  <c r="O35" i="150"/>
  <c r="BB95" i="150"/>
  <c r="BD95" i="150" s="1"/>
  <c r="BB79" i="150"/>
  <c r="BD79" i="150" s="1"/>
  <c r="BB65" i="150"/>
  <c r="BD65" i="150" s="1"/>
  <c r="BB57" i="150"/>
  <c r="BD57" i="150" s="1"/>
  <c r="BB41" i="150"/>
  <c r="BD41" i="150" s="1"/>
  <c r="BB9" i="150"/>
  <c r="BD9" i="150" s="1"/>
  <c r="O100" i="150"/>
  <c r="AU10" i="150"/>
  <c r="AW42" i="150"/>
  <c r="BB97" i="150"/>
  <c r="BD97" i="150" s="1"/>
  <c r="BB81" i="150"/>
  <c r="BD81" i="150" s="1"/>
  <c r="BB75" i="150"/>
  <c r="BD75" i="150" s="1"/>
  <c r="BB59" i="150"/>
  <c r="BD59" i="150" s="1"/>
  <c r="BB51" i="150"/>
  <c r="BD51" i="150" s="1"/>
  <c r="BB43" i="150"/>
  <c r="BD43" i="150" s="1"/>
  <c r="BB27" i="150"/>
  <c r="BD27" i="150" s="1"/>
  <c r="BB19" i="150"/>
  <c r="BD19" i="150" s="1"/>
  <c r="BB17" i="150"/>
  <c r="BD17" i="150" s="1"/>
  <c r="Q51" i="150"/>
  <c r="O45" i="150"/>
  <c r="Q39" i="150"/>
  <c r="AU117" i="150"/>
  <c r="AW117" i="150" s="1"/>
  <c r="AU119" i="150"/>
  <c r="AW119" i="150" s="1"/>
  <c r="BB73" i="150"/>
  <c r="BD73" i="150" s="1"/>
  <c r="BB49" i="150"/>
  <c r="BD49" i="150" s="1"/>
  <c r="O37" i="150"/>
  <c r="AW50" i="150"/>
  <c r="Q115" i="150"/>
  <c r="O83" i="150"/>
  <c r="Q83" i="150" s="1"/>
  <c r="O53" i="150"/>
  <c r="AU53" i="150"/>
  <c r="AU62" i="150"/>
  <c r="AW62" i="150" s="1"/>
  <c r="AU39" i="150"/>
  <c r="AU77" i="150"/>
  <c r="V82" i="150"/>
  <c r="X82" i="150" s="1"/>
  <c r="V70" i="150"/>
  <c r="X70" i="150" s="1"/>
  <c r="V68" i="150"/>
  <c r="X68" i="150" s="1"/>
  <c r="V34" i="150"/>
  <c r="X34" i="150" s="1"/>
  <c r="V26" i="150"/>
  <c r="X26" i="150" s="1"/>
  <c r="V24" i="150"/>
  <c r="X24" i="150" s="1"/>
  <c r="V22" i="150"/>
  <c r="X22" i="150" s="1"/>
  <c r="BB99" i="150"/>
  <c r="BD99" i="150" s="1"/>
  <c r="BB83" i="150"/>
  <c r="BD83" i="150" s="1"/>
  <c r="O41" i="150"/>
  <c r="AU107" i="150"/>
  <c r="O63" i="150"/>
  <c r="Q63" i="150" s="1"/>
  <c r="AU16" i="150"/>
  <c r="BB61" i="150"/>
  <c r="BD61" i="150" s="1"/>
  <c r="BB23" i="150"/>
  <c r="BD23" i="150" s="1"/>
  <c r="BB15" i="150"/>
  <c r="BD15" i="150" s="1"/>
  <c r="BB77" i="143"/>
  <c r="BD77" i="143" s="1"/>
  <c r="O67" i="143"/>
  <c r="Q67" i="143" s="1"/>
  <c r="V132" i="143"/>
  <c r="X132" i="143" s="1"/>
  <c r="BB211" i="143"/>
  <c r="BD211" i="143" s="1"/>
  <c r="Q129" i="143"/>
  <c r="O119" i="143"/>
  <c r="Q119" i="143" s="1"/>
  <c r="BB74" i="143"/>
  <c r="BD74" i="143" s="1"/>
  <c r="Q41" i="143"/>
  <c r="AW89" i="143"/>
  <c r="O22" i="143"/>
  <c r="Q22" i="143" s="1"/>
  <c r="O230" i="143"/>
  <c r="Q230" i="143" s="1"/>
  <c r="V17" i="143"/>
  <c r="X17" i="143" s="1"/>
  <c r="BB88" i="143"/>
  <c r="BD88" i="143" s="1"/>
  <c r="AU218" i="143"/>
  <c r="AW218" i="143" s="1"/>
  <c r="BD154" i="143"/>
  <c r="V167" i="143"/>
  <c r="X167" i="143" s="1"/>
  <c r="V53" i="143"/>
  <c r="X53" i="143" s="1"/>
  <c r="V49" i="143"/>
  <c r="X49" i="143" s="1"/>
  <c r="BB193" i="143"/>
  <c r="BD193" i="143" s="1"/>
  <c r="AW78" i="143"/>
  <c r="O108" i="143"/>
  <c r="Q108" i="143" s="1"/>
  <c r="O104" i="143"/>
  <c r="Q104" i="143" s="1"/>
  <c r="V24" i="143"/>
  <c r="X24" i="143" s="1"/>
  <c r="BB136" i="143"/>
  <c r="BD136" i="143" s="1"/>
  <c r="O162" i="143"/>
  <c r="Q162" i="143" s="1"/>
  <c r="AU34" i="143"/>
  <c r="AW34" i="143" s="1"/>
  <c r="AU206" i="143"/>
  <c r="AW206" i="143" s="1"/>
  <c r="O80" i="143"/>
  <c r="Q80" i="143" s="1"/>
  <c r="V194" i="143"/>
  <c r="X194" i="143" s="1"/>
  <c r="V180" i="143"/>
  <c r="X180" i="143" s="1"/>
  <c r="BB192" i="143"/>
  <c r="BD192" i="143" s="1"/>
  <c r="BB73" i="143"/>
  <c r="BD73" i="143" s="1"/>
  <c r="O173" i="143"/>
  <c r="Q173" i="143" s="1"/>
  <c r="O151" i="143"/>
  <c r="Q151" i="143" s="1"/>
  <c r="V21" i="143"/>
  <c r="X21" i="143" s="1"/>
  <c r="BB96" i="143"/>
  <c r="BD96" i="143" s="1"/>
  <c r="Q216" i="143"/>
  <c r="O91" i="143"/>
  <c r="Q91" i="143" s="1"/>
  <c r="AU80" i="143"/>
  <c r="AW80" i="143" s="1"/>
  <c r="O224" i="143"/>
  <c r="Q224" i="143" s="1"/>
  <c r="V165" i="143"/>
  <c r="X165" i="143" s="1"/>
  <c r="BB112" i="143"/>
  <c r="BD112" i="143" s="1"/>
  <c r="BB64" i="143"/>
  <c r="BD64" i="143" s="1"/>
  <c r="Q44" i="143"/>
  <c r="AU170" i="143"/>
  <c r="AW170" i="143" s="1"/>
  <c r="AU66" i="143"/>
  <c r="AW66" i="143" s="1"/>
  <c r="V56" i="143"/>
  <c r="X56" i="143" s="1"/>
  <c r="BB169" i="143"/>
  <c r="BD169" i="143" s="1"/>
  <c r="BB44" i="143"/>
  <c r="BD44" i="143" s="1"/>
  <c r="O116" i="143"/>
  <c r="Q116" i="143" s="1"/>
  <c r="O18" i="143"/>
  <c r="Q18" i="143" s="1"/>
  <c r="AU52" i="143"/>
  <c r="AW52" i="143" s="1"/>
  <c r="BB62" i="143"/>
  <c r="BD62" i="143" s="1"/>
  <c r="AW99" i="143"/>
  <c r="N10" i="149"/>
  <c r="P10" i="149" s="1"/>
  <c r="S17" i="149"/>
  <c r="AB17" i="149" s="1"/>
  <c r="N24" i="139"/>
  <c r="P24" i="139" s="1"/>
  <c r="P14" i="139"/>
  <c r="N12" i="139"/>
  <c r="U5" i="139"/>
  <c r="W5" i="139" s="1"/>
  <c r="U29" i="139"/>
  <c r="W29" i="139" s="1"/>
  <c r="U27" i="139"/>
  <c r="W27" i="139" s="1"/>
  <c r="U21" i="139"/>
  <c r="W21" i="139" s="1"/>
  <c r="U9" i="139"/>
  <c r="W9" i="139" s="1"/>
  <c r="X11" i="138"/>
  <c r="X24" i="138"/>
  <c r="O5" i="138"/>
  <c r="Q5" i="138" s="1"/>
  <c r="V8" i="138"/>
  <c r="Q19" i="138"/>
  <c r="O22" i="138"/>
  <c r="Q22" i="138" s="1"/>
  <c r="V20" i="138"/>
  <c r="X20" i="138" s="1"/>
  <c r="K25" i="146"/>
  <c r="K49" i="146"/>
  <c r="J13" i="146"/>
  <c r="H25" i="146"/>
  <c r="L25" i="146"/>
  <c r="J37" i="146"/>
  <c r="H49" i="146"/>
  <c r="L49" i="146"/>
  <c r="J61" i="146"/>
  <c r="H73" i="146"/>
  <c r="L73" i="146"/>
  <c r="J85" i="146"/>
  <c r="I25" i="146"/>
  <c r="I49" i="146"/>
  <c r="I73" i="146"/>
  <c r="K25" i="145"/>
  <c r="K73" i="145"/>
  <c r="J13" i="145"/>
  <c r="H25" i="145"/>
  <c r="L25" i="145"/>
  <c r="J37" i="145"/>
  <c r="H49" i="145"/>
  <c r="L49" i="145"/>
  <c r="J61" i="145"/>
  <c r="H73" i="145"/>
  <c r="L73" i="145"/>
  <c r="J85" i="145"/>
  <c r="K49" i="145"/>
  <c r="I25" i="145"/>
  <c r="I49" i="145"/>
  <c r="I73" i="145"/>
  <c r="H17" i="147"/>
  <c r="L17" i="147"/>
  <c r="K65" i="147"/>
  <c r="H81" i="147"/>
  <c r="L81" i="147"/>
  <c r="K17" i="147"/>
  <c r="K81" i="147"/>
  <c r="I17" i="147"/>
  <c r="J33" i="147"/>
  <c r="K49" i="147"/>
  <c r="H65" i="147"/>
  <c r="L65" i="147"/>
  <c r="I81" i="147"/>
  <c r="J97" i="147"/>
  <c r="K113" i="147"/>
  <c r="H49" i="147"/>
  <c r="H113" i="147"/>
  <c r="H17" i="132"/>
  <c r="L17" i="132"/>
  <c r="K66" i="132"/>
  <c r="H82" i="132"/>
  <c r="L82" i="132"/>
  <c r="K17" i="132"/>
  <c r="K82" i="132"/>
  <c r="I17" i="132"/>
  <c r="J34" i="132"/>
  <c r="H66" i="132"/>
  <c r="L66" i="132"/>
  <c r="I82" i="132"/>
  <c r="J98" i="132"/>
  <c r="K114" i="132"/>
  <c r="H114" i="132"/>
  <c r="K161" i="131"/>
  <c r="J97" i="131"/>
  <c r="K129" i="131"/>
  <c r="H161" i="131"/>
  <c r="L161" i="131"/>
  <c r="I193" i="131"/>
  <c r="J225" i="131"/>
  <c r="I161" i="131"/>
  <c r="K225" i="131"/>
  <c r="H97" i="131"/>
  <c r="H225" i="131"/>
  <c r="J97" i="3"/>
  <c r="H161" i="3"/>
  <c r="L161" i="3"/>
  <c r="J225" i="3"/>
  <c r="K161" i="3"/>
  <c r="I161" i="3"/>
  <c r="K225" i="3"/>
  <c r="H225" i="3"/>
  <c r="K27" i="2"/>
  <c r="H28" i="2"/>
  <c r="L28" i="2"/>
  <c r="K31" i="2"/>
  <c r="H32" i="2"/>
  <c r="L32" i="2"/>
  <c r="K32" i="2"/>
  <c r="I28" i="2"/>
  <c r="J29" i="2"/>
  <c r="K30" i="2"/>
  <c r="H31" i="2"/>
  <c r="L31" i="2"/>
  <c r="I32" i="2"/>
  <c r="C34" i="2"/>
  <c r="I34" i="2" s="1"/>
  <c r="K28" i="2"/>
  <c r="H30" i="2"/>
  <c r="AW60" i="143"/>
  <c r="AW18" i="150"/>
  <c r="AW91" i="150"/>
  <c r="AW21" i="150"/>
  <c r="AW7" i="150"/>
  <c r="Q85" i="150"/>
  <c r="AW34" i="150"/>
  <c r="AW47" i="150"/>
  <c r="Q14" i="150"/>
  <c r="AW53" i="150"/>
  <c r="Q53" i="150"/>
  <c r="Q45" i="150"/>
  <c r="AW77" i="150"/>
  <c r="Q35" i="150"/>
  <c r="Q123" i="150"/>
  <c r="AW16" i="150"/>
  <c r="Q41" i="150"/>
  <c r="AW39" i="150"/>
  <c r="AW10" i="150"/>
  <c r="Q100" i="150"/>
  <c r="AW107" i="150"/>
  <c r="P12" i="139"/>
  <c r="X8" i="138"/>
  <c r="AB16" i="149" l="1"/>
  <c r="U16" i="149"/>
  <c r="W16" i="149" s="1"/>
  <c r="AC60" i="150"/>
  <c r="V60" i="150"/>
  <c r="X60" i="150" s="1"/>
  <c r="BI89" i="150"/>
  <c r="BB89" i="150"/>
  <c r="BD89" i="150" s="1"/>
  <c r="U11" i="139"/>
  <c r="W11" i="139" s="1"/>
  <c r="AB11" i="140"/>
  <c r="U11" i="140"/>
  <c r="W11" i="140" s="1"/>
  <c r="AC78" i="150"/>
  <c r="V78" i="150"/>
  <c r="X78" i="150" s="1"/>
  <c r="BI104" i="150"/>
  <c r="BB104" i="150"/>
  <c r="BD104" i="150" s="1"/>
  <c r="BI34" i="150"/>
  <c r="BB34" i="150"/>
  <c r="BD34" i="150" s="1"/>
  <c r="AS126" i="150"/>
  <c r="V104" i="150"/>
  <c r="X104" i="150" s="1"/>
  <c r="S33" i="140"/>
  <c r="AB33" i="140" s="1"/>
  <c r="N17" i="148"/>
  <c r="N5" i="149"/>
  <c r="P5" i="149" s="1"/>
  <c r="P17" i="149" s="1"/>
  <c r="J23" i="2"/>
  <c r="J35" i="134"/>
  <c r="F243" i="134"/>
  <c r="M126" i="150"/>
  <c r="AB19" i="140"/>
  <c r="U19" i="140"/>
  <c r="W19" i="140" s="1"/>
  <c r="U13" i="140"/>
  <c r="W13" i="140" s="1"/>
  <c r="AB5" i="148"/>
  <c r="S17" i="148"/>
  <c r="AB17" i="148" s="1"/>
  <c r="V80" i="150"/>
  <c r="X80" i="150" s="1"/>
  <c r="BI120" i="150"/>
  <c r="BB120" i="150"/>
  <c r="BD120" i="150" s="1"/>
  <c r="BI85" i="150"/>
  <c r="BB85" i="150"/>
  <c r="BD85" i="150" s="1"/>
  <c r="BB74" i="150"/>
  <c r="BD74" i="150" s="1"/>
  <c r="BI67" i="150"/>
  <c r="BB67" i="150"/>
  <c r="BD67" i="150" s="1"/>
  <c r="BB36" i="150"/>
  <c r="BD36" i="150" s="1"/>
  <c r="O126" i="150"/>
  <c r="J193" i="3"/>
  <c r="K129" i="3"/>
  <c r="AZ126" i="150"/>
  <c r="BI126" i="150" s="1"/>
  <c r="L33" i="140"/>
  <c r="Q37" i="150"/>
  <c r="Q126" i="150" s="1"/>
  <c r="I193" i="3"/>
  <c r="I65" i="131"/>
  <c r="H129" i="3"/>
  <c r="S33" i="139"/>
  <c r="AB33" i="139" s="1"/>
  <c r="U25" i="139"/>
  <c r="W25" i="139" s="1"/>
  <c r="AU126" i="150"/>
  <c r="I35" i="134"/>
  <c r="T126" i="150"/>
  <c r="AC126" i="150" s="1"/>
  <c r="AB27" i="140"/>
  <c r="U27" i="140"/>
  <c r="W27" i="140" s="1"/>
  <c r="U21" i="140"/>
  <c r="W21" i="140" s="1"/>
  <c r="AB8" i="149"/>
  <c r="U8" i="149"/>
  <c r="W8" i="149" s="1"/>
  <c r="BI213" i="143"/>
  <c r="BB213" i="143"/>
  <c r="BD213" i="143" s="1"/>
  <c r="BI145" i="143"/>
  <c r="BB145" i="143"/>
  <c r="BD145" i="143" s="1"/>
  <c r="BI61" i="143"/>
  <c r="BB61" i="143"/>
  <c r="BD61" i="143" s="1"/>
  <c r="AC87" i="150"/>
  <c r="V87" i="150"/>
  <c r="X87" i="150" s="1"/>
  <c r="V10" i="150"/>
  <c r="X10" i="150" s="1"/>
  <c r="BB122" i="150"/>
  <c r="BD122" i="150" s="1"/>
  <c r="BI87" i="150"/>
  <c r="BB87" i="150"/>
  <c r="BD87" i="150" s="1"/>
  <c r="J28" i="2"/>
  <c r="H37" i="145"/>
  <c r="I37" i="145"/>
  <c r="AC10" i="138"/>
  <c r="V10" i="138"/>
  <c r="X10" i="138" s="1"/>
  <c r="L34" i="2"/>
  <c r="I66" i="132"/>
  <c r="L98" i="132"/>
  <c r="I114" i="132"/>
  <c r="L49" i="147"/>
  <c r="I13" i="145"/>
  <c r="I61" i="145"/>
  <c r="J240" i="134"/>
  <c r="B34" i="2"/>
  <c r="H34" i="2" s="1"/>
  <c r="E34" i="2"/>
  <c r="K34" i="2" s="1"/>
  <c r="L29" i="2"/>
  <c r="L97" i="3"/>
  <c r="J161" i="3"/>
  <c r="L225" i="3"/>
  <c r="L97" i="131"/>
  <c r="H193" i="131"/>
  <c r="K193" i="131"/>
  <c r="I225" i="131"/>
  <c r="H98" i="132"/>
  <c r="J113" i="147"/>
  <c r="H13" i="145"/>
  <c r="L61" i="145"/>
  <c r="K61" i="146"/>
  <c r="L30" i="2"/>
  <c r="J31" i="2"/>
  <c r="H193" i="3"/>
  <c r="L193" i="131"/>
  <c r="L34" i="132"/>
  <c r="I50" i="132"/>
  <c r="J82" i="132"/>
  <c r="I33" i="147"/>
  <c r="J65" i="147"/>
  <c r="L97" i="147"/>
  <c r="K13" i="145"/>
  <c r="L61" i="146"/>
  <c r="I85" i="146"/>
  <c r="V243" i="134"/>
  <c r="AW126" i="150"/>
  <c r="P17" i="148"/>
  <c r="P10" i="140"/>
  <c r="P33" i="140" s="1"/>
  <c r="N33" i="140"/>
  <c r="W5" i="140"/>
  <c r="U32" i="139"/>
  <c r="AB32" i="139"/>
  <c r="U12" i="139"/>
  <c r="AB12" i="139"/>
  <c r="U8" i="139"/>
  <c r="AB8" i="139"/>
  <c r="BB32" i="143"/>
  <c r="BD32" i="143" s="1"/>
  <c r="BI32" i="143"/>
  <c r="BB28" i="143"/>
  <c r="BD28" i="143" s="1"/>
  <c r="BI28" i="143"/>
  <c r="BB24" i="143"/>
  <c r="BD24" i="143" s="1"/>
  <c r="BI24" i="143"/>
  <c r="BB20" i="143"/>
  <c r="BD20" i="143" s="1"/>
  <c r="BI20" i="143"/>
  <c r="BB16" i="143"/>
  <c r="BD16" i="143" s="1"/>
  <c r="BI16" i="143"/>
  <c r="BB12" i="143"/>
  <c r="BD12" i="143" s="1"/>
  <c r="BI12" i="143"/>
  <c r="BB8" i="143"/>
  <c r="BD8" i="143" s="1"/>
  <c r="BI8" i="143"/>
  <c r="V206" i="143"/>
  <c r="X206" i="143" s="1"/>
  <c r="AC206" i="143"/>
  <c r="V201" i="143"/>
  <c r="X201" i="143" s="1"/>
  <c r="AC201" i="143"/>
  <c r="V196" i="143"/>
  <c r="X196" i="143" s="1"/>
  <c r="AC196" i="143"/>
  <c r="V190" i="143"/>
  <c r="X190" i="143" s="1"/>
  <c r="AC190" i="143"/>
  <c r="V186" i="143"/>
  <c r="X186" i="143" s="1"/>
  <c r="AC186" i="143"/>
  <c r="V173" i="143"/>
  <c r="X173" i="143" s="1"/>
  <c r="AC173" i="143"/>
  <c r="V162" i="143"/>
  <c r="X162" i="143" s="1"/>
  <c r="AC162" i="143"/>
  <c r="V134" i="143"/>
  <c r="X134" i="143" s="1"/>
  <c r="AC134" i="143"/>
  <c r="V128" i="143"/>
  <c r="X128" i="143" s="1"/>
  <c r="AC128" i="143"/>
  <c r="V118" i="143"/>
  <c r="X118" i="143" s="1"/>
  <c r="AC118" i="143"/>
  <c r="V108" i="143"/>
  <c r="X108" i="143" s="1"/>
  <c r="AC108" i="143"/>
  <c r="V102" i="143"/>
  <c r="X102" i="143" s="1"/>
  <c r="AC102" i="143"/>
  <c r="X95" i="143"/>
  <c r="AC95" i="143"/>
  <c r="V95" i="143"/>
  <c r="V87" i="143"/>
  <c r="X87" i="143" s="1"/>
  <c r="AC87" i="143"/>
  <c r="V72" i="143"/>
  <c r="X72" i="143" s="1"/>
  <c r="AC72" i="143"/>
  <c r="V68" i="143"/>
  <c r="X68" i="143" s="1"/>
  <c r="AC68" i="143"/>
  <c r="V64" i="143"/>
  <c r="X64" i="143" s="1"/>
  <c r="AC64" i="143"/>
  <c r="V58" i="143"/>
  <c r="X58" i="143" s="1"/>
  <c r="AC58" i="143"/>
  <c r="V41" i="143"/>
  <c r="X41" i="143" s="1"/>
  <c r="X233" i="143" s="1"/>
  <c r="AC41" i="143"/>
  <c r="BB233" i="143"/>
  <c r="BD233" i="143" s="1"/>
  <c r="BI233" i="143"/>
  <c r="BB218" i="143"/>
  <c r="BD218" i="143" s="1"/>
  <c r="BI218" i="143"/>
  <c r="BB207" i="143"/>
  <c r="BD207" i="143" s="1"/>
  <c r="BI207" i="143"/>
  <c r="BB203" i="143"/>
  <c r="BD203" i="143" s="1"/>
  <c r="BI203" i="143"/>
  <c r="BB199" i="143"/>
  <c r="BD199" i="143" s="1"/>
  <c r="BI199" i="143"/>
  <c r="BB195" i="143"/>
  <c r="BD195" i="143" s="1"/>
  <c r="BI195" i="143"/>
  <c r="BB191" i="143"/>
  <c r="BD191" i="143" s="1"/>
  <c r="BI191" i="143"/>
  <c r="BB187" i="143"/>
  <c r="BD187" i="143" s="1"/>
  <c r="BI187" i="143"/>
  <c r="BB183" i="143"/>
  <c r="BD183" i="143" s="1"/>
  <c r="BI183" i="143"/>
  <c r="BB179" i="143"/>
  <c r="BD179" i="143" s="1"/>
  <c r="BI179" i="143"/>
  <c r="BB173" i="143"/>
  <c r="BD173" i="143" s="1"/>
  <c r="BI173" i="143"/>
  <c r="BB165" i="143"/>
  <c r="BD165" i="143" s="1"/>
  <c r="BI165" i="143"/>
  <c r="BB161" i="143"/>
  <c r="BD161" i="143" s="1"/>
  <c r="BI161" i="143"/>
  <c r="BB153" i="143"/>
  <c r="BD153" i="143" s="1"/>
  <c r="BI153" i="143"/>
  <c r="BB147" i="143"/>
  <c r="BD147" i="143" s="1"/>
  <c r="BI147" i="143"/>
  <c r="BB138" i="143"/>
  <c r="BD138" i="143" s="1"/>
  <c r="BI138" i="143"/>
  <c r="BB122" i="143"/>
  <c r="BD122" i="143" s="1"/>
  <c r="BI122" i="143"/>
  <c r="BB115" i="143"/>
  <c r="BD115" i="143" s="1"/>
  <c r="BI115" i="143"/>
  <c r="BB106" i="143"/>
  <c r="BD106" i="143" s="1"/>
  <c r="BI106" i="143"/>
  <c r="BB101" i="143"/>
  <c r="BD101" i="143" s="1"/>
  <c r="BI101" i="143"/>
  <c r="BB97" i="143"/>
  <c r="BD97" i="143" s="1"/>
  <c r="BI97" i="143"/>
  <c r="BB84" i="143"/>
  <c r="BD84" i="143" s="1"/>
  <c r="BI84" i="143"/>
  <c r="BB75" i="143"/>
  <c r="BD75" i="143" s="1"/>
  <c r="BI75" i="143"/>
  <c r="BB71" i="143"/>
  <c r="BD71" i="143" s="1"/>
  <c r="BI71" i="143"/>
  <c r="BB67" i="143"/>
  <c r="BD67" i="143" s="1"/>
  <c r="BI67" i="143"/>
  <c r="BB42" i="143"/>
  <c r="BD42" i="143" s="1"/>
  <c r="BI42" i="143"/>
  <c r="H29" i="2"/>
  <c r="I33" i="2"/>
  <c r="J129" i="3"/>
  <c r="L193" i="3"/>
  <c r="I225" i="3"/>
  <c r="L65" i="131"/>
  <c r="I34" i="132"/>
  <c r="J50" i="132"/>
  <c r="J66" i="132"/>
  <c r="I98" i="132"/>
  <c r="L33" i="147"/>
  <c r="I49" i="147"/>
  <c r="U31" i="139"/>
  <c r="W31" i="139" s="1"/>
  <c r="U28" i="139"/>
  <c r="W28" i="139" s="1"/>
  <c r="U20" i="139"/>
  <c r="W20" i="139" s="1"/>
  <c r="U15" i="139"/>
  <c r="AB15" i="139"/>
  <c r="U7" i="139"/>
  <c r="W7" i="139" s="1"/>
  <c r="U5" i="148"/>
  <c r="U15" i="148"/>
  <c r="W15" i="148" s="1"/>
  <c r="U13" i="148"/>
  <c r="W13" i="148" s="1"/>
  <c r="U11" i="148"/>
  <c r="W11" i="148" s="1"/>
  <c r="U9" i="148"/>
  <c r="W9" i="148" s="1"/>
  <c r="U7" i="148"/>
  <c r="W7" i="148" s="1"/>
  <c r="BB6" i="143"/>
  <c r="BD6" i="143" s="1"/>
  <c r="BI6" i="143"/>
  <c r="BB31" i="143"/>
  <c r="BD31" i="143" s="1"/>
  <c r="BI31" i="143"/>
  <c r="BB27" i="143"/>
  <c r="BD27" i="143" s="1"/>
  <c r="BI27" i="143"/>
  <c r="BB23" i="143"/>
  <c r="BD23" i="143" s="1"/>
  <c r="BI23" i="143"/>
  <c r="BB19" i="143"/>
  <c r="BD19" i="143" s="1"/>
  <c r="BI19" i="143"/>
  <c r="BB15" i="143"/>
  <c r="BD15" i="143" s="1"/>
  <c r="BI15" i="143"/>
  <c r="BB11" i="143"/>
  <c r="BD11" i="143" s="1"/>
  <c r="BI11" i="143"/>
  <c r="BB7" i="143"/>
  <c r="BD7" i="143" s="1"/>
  <c r="BI7" i="143"/>
  <c r="V210" i="143"/>
  <c r="X210" i="143" s="1"/>
  <c r="AC210" i="143"/>
  <c r="V205" i="143"/>
  <c r="X205" i="143" s="1"/>
  <c r="AC205" i="143"/>
  <c r="V199" i="143"/>
  <c r="X199" i="143" s="1"/>
  <c r="AC199" i="143"/>
  <c r="V183" i="143"/>
  <c r="X183" i="143" s="1"/>
  <c r="AC183" i="143"/>
  <c r="V178" i="143"/>
  <c r="X178" i="143" s="1"/>
  <c r="AC178" i="143"/>
  <c r="V159" i="143"/>
  <c r="X159" i="143" s="1"/>
  <c r="AC159" i="143"/>
  <c r="V133" i="143"/>
  <c r="X133" i="143" s="1"/>
  <c r="AC133" i="143"/>
  <c r="V126" i="143"/>
  <c r="X126" i="143" s="1"/>
  <c r="AC126" i="143"/>
  <c r="V117" i="143"/>
  <c r="X117" i="143" s="1"/>
  <c r="AC117" i="143"/>
  <c r="V107" i="143"/>
  <c r="X107" i="143" s="1"/>
  <c r="AC107" i="143"/>
  <c r="V91" i="143"/>
  <c r="X91" i="143" s="1"/>
  <c r="AC91" i="143"/>
  <c r="V86" i="143"/>
  <c r="X86" i="143" s="1"/>
  <c r="AC86" i="143"/>
  <c r="V67" i="143"/>
  <c r="X67" i="143" s="1"/>
  <c r="AC67" i="143"/>
  <c r="V63" i="143"/>
  <c r="X63" i="143" s="1"/>
  <c r="AC63" i="143"/>
  <c r="V52" i="143"/>
  <c r="X52" i="143" s="1"/>
  <c r="AC52" i="143"/>
  <c r="V46" i="143"/>
  <c r="X46" i="143" s="1"/>
  <c r="AC46" i="143"/>
  <c r="BB224" i="143"/>
  <c r="BD224" i="143" s="1"/>
  <c r="BI224" i="143"/>
  <c r="BB215" i="143"/>
  <c r="BD215" i="143" s="1"/>
  <c r="BI215" i="143"/>
  <c r="BB210" i="143"/>
  <c r="BD210" i="143" s="1"/>
  <c r="BI210" i="143"/>
  <c r="BB206" i="143"/>
  <c r="BD206" i="143" s="1"/>
  <c r="BI206" i="143"/>
  <c r="BB202" i="143"/>
  <c r="BD202" i="143" s="1"/>
  <c r="BI202" i="143"/>
  <c r="BB198" i="143"/>
  <c r="BD198" i="143" s="1"/>
  <c r="BI198" i="143"/>
  <c r="BB194" i="143"/>
  <c r="BD194" i="143" s="1"/>
  <c r="BI194" i="143"/>
  <c r="BB186" i="143"/>
  <c r="BD186" i="143" s="1"/>
  <c r="BI186" i="143"/>
  <c r="BB182" i="143"/>
  <c r="BD182" i="143" s="1"/>
  <c r="BI182" i="143"/>
  <c r="BB178" i="143"/>
  <c r="BD178" i="143" s="1"/>
  <c r="BI178" i="143"/>
  <c r="BB172" i="143"/>
  <c r="BD172" i="143" s="1"/>
  <c r="BI172" i="143"/>
  <c r="BB168" i="143"/>
  <c r="BD168" i="143" s="1"/>
  <c r="BI168" i="143"/>
  <c r="BB164" i="143"/>
  <c r="BD164" i="143" s="1"/>
  <c r="BI164" i="143"/>
  <c r="BB160" i="143"/>
  <c r="BD160" i="143" s="1"/>
  <c r="BI160" i="143"/>
  <c r="BB151" i="143"/>
  <c r="BD151" i="143" s="1"/>
  <c r="BI151" i="143"/>
  <c r="BB146" i="143"/>
  <c r="BD146" i="143" s="1"/>
  <c r="BI146" i="143"/>
  <c r="BB141" i="143"/>
  <c r="BD141" i="143" s="1"/>
  <c r="BI141" i="143"/>
  <c r="BB137" i="143"/>
  <c r="BD137" i="143" s="1"/>
  <c r="BI137" i="143"/>
  <c r="BB132" i="143"/>
  <c r="BD132" i="143" s="1"/>
  <c r="BI132" i="143"/>
  <c r="BB127" i="143"/>
  <c r="BD127" i="143" s="1"/>
  <c r="BI127" i="143"/>
  <c r="BB119" i="143"/>
  <c r="BD119" i="143" s="1"/>
  <c r="BI119" i="143"/>
  <c r="BB104" i="143"/>
  <c r="BD104" i="143" s="1"/>
  <c r="BI104" i="143"/>
  <c r="BB87" i="143"/>
  <c r="BD87" i="143" s="1"/>
  <c r="BI87" i="143"/>
  <c r="BB83" i="143"/>
  <c r="BD83" i="143" s="1"/>
  <c r="BI83" i="143"/>
  <c r="BB70" i="143"/>
  <c r="BD70" i="143" s="1"/>
  <c r="BI70" i="143"/>
  <c r="BB41" i="143"/>
  <c r="BD41" i="143" s="1"/>
  <c r="BI41" i="143"/>
  <c r="V6" i="150"/>
  <c r="V124" i="150"/>
  <c r="X124" i="150" s="1"/>
  <c r="V122" i="150"/>
  <c r="X122" i="150" s="1"/>
  <c r="V120" i="150"/>
  <c r="X120" i="150" s="1"/>
  <c r="V118" i="150"/>
  <c r="X118" i="150" s="1"/>
  <c r="V114" i="150"/>
  <c r="X114" i="150" s="1"/>
  <c r="V110" i="150"/>
  <c r="X110" i="150" s="1"/>
  <c r="V108" i="150"/>
  <c r="X108" i="150" s="1"/>
  <c r="V106" i="150"/>
  <c r="X106" i="150" s="1"/>
  <c r="V97" i="150"/>
  <c r="X97" i="150" s="1"/>
  <c r="V95" i="150"/>
  <c r="X95" i="150" s="1"/>
  <c r="V93" i="150"/>
  <c r="X93" i="150" s="1"/>
  <c r="V86" i="150"/>
  <c r="X86" i="150" s="1"/>
  <c r="V84" i="150"/>
  <c r="X84" i="150" s="1"/>
  <c r="V73" i="150"/>
  <c r="X73" i="150" s="1"/>
  <c r="V71" i="150"/>
  <c r="X71" i="150" s="1"/>
  <c r="V51" i="150"/>
  <c r="X51" i="150" s="1"/>
  <c r="V49" i="150"/>
  <c r="X49" i="150" s="1"/>
  <c r="V47" i="150"/>
  <c r="X47" i="150" s="1"/>
  <c r="V45" i="150"/>
  <c r="X45" i="150" s="1"/>
  <c r="V43" i="150"/>
  <c r="X43" i="150" s="1"/>
  <c r="V41" i="150"/>
  <c r="X41" i="150" s="1"/>
  <c r="V39" i="150"/>
  <c r="X39" i="150" s="1"/>
  <c r="V37" i="150"/>
  <c r="X37" i="150" s="1"/>
  <c r="V35" i="150"/>
  <c r="X35" i="150" s="1"/>
  <c r="V25" i="150"/>
  <c r="X25" i="150" s="1"/>
  <c r="V7" i="150"/>
  <c r="X7" i="150" s="1"/>
  <c r="BB117" i="150"/>
  <c r="BD117" i="150" s="1"/>
  <c r="BB94" i="150"/>
  <c r="BD94" i="150" s="1"/>
  <c r="BB78" i="150"/>
  <c r="BD78" i="150" s="1"/>
  <c r="BB76" i="150"/>
  <c r="BD76" i="150" s="1"/>
  <c r="BB71" i="150"/>
  <c r="BD71" i="150" s="1"/>
  <c r="BB69" i="150"/>
  <c r="BD69" i="150" s="1"/>
  <c r="BB64" i="150"/>
  <c r="BD64" i="150" s="1"/>
  <c r="BB62" i="150"/>
  <c r="BD62" i="150" s="1"/>
  <c r="BB56" i="150"/>
  <c r="BD56" i="150" s="1"/>
  <c r="BB54" i="150"/>
  <c r="BD54" i="150" s="1"/>
  <c r="BB52" i="150"/>
  <c r="BD52" i="150" s="1"/>
  <c r="BB47" i="150"/>
  <c r="BD47" i="150" s="1"/>
  <c r="BB45" i="150"/>
  <c r="BD45" i="150" s="1"/>
  <c r="BB40" i="150"/>
  <c r="BD40" i="150" s="1"/>
  <c r="BB38" i="150"/>
  <c r="BD38" i="150" s="1"/>
  <c r="BB25" i="150"/>
  <c r="BD25" i="150" s="1"/>
  <c r="BB18" i="150"/>
  <c r="BD18" i="150" s="1"/>
  <c r="BB13" i="150"/>
  <c r="BD13" i="150" s="1"/>
  <c r="BB11" i="150"/>
  <c r="BD11" i="150" s="1"/>
  <c r="I29" i="2"/>
  <c r="I31" i="2"/>
  <c r="J33" i="2"/>
  <c r="K33" i="2"/>
  <c r="L33" i="2"/>
  <c r="H97" i="3"/>
  <c r="L129" i="3"/>
  <c r="J65" i="131"/>
  <c r="K65" i="131"/>
  <c r="L225" i="131"/>
  <c r="K34" i="132"/>
  <c r="K50" i="132"/>
  <c r="K98" i="132"/>
  <c r="J49" i="147"/>
  <c r="I97" i="147"/>
  <c r="K37" i="145"/>
  <c r="L37" i="145"/>
  <c r="H85" i="145"/>
  <c r="L37" i="146"/>
  <c r="K37" i="146"/>
  <c r="I37" i="146"/>
  <c r="H37" i="146"/>
  <c r="Z241" i="134"/>
  <c r="U22" i="139"/>
  <c r="W22" i="139" s="1"/>
  <c r="U17" i="139"/>
  <c r="W17" i="139" s="1"/>
  <c r="AB17" i="139"/>
  <c r="U14" i="139"/>
  <c r="AB14" i="139"/>
  <c r="U10" i="139"/>
  <c r="W10" i="139" s="1"/>
  <c r="AB10" i="139"/>
  <c r="U32" i="140"/>
  <c r="W32" i="140" s="1"/>
  <c r="U30" i="140"/>
  <c r="W30" i="140" s="1"/>
  <c r="U28" i="140"/>
  <c r="W28" i="140" s="1"/>
  <c r="U26" i="140"/>
  <c r="W26" i="140" s="1"/>
  <c r="U24" i="140"/>
  <c r="W24" i="140" s="1"/>
  <c r="U22" i="140"/>
  <c r="W22" i="140" s="1"/>
  <c r="U20" i="140"/>
  <c r="W20" i="140" s="1"/>
  <c r="U18" i="140"/>
  <c r="W18" i="140" s="1"/>
  <c r="U16" i="140"/>
  <c r="W16" i="140" s="1"/>
  <c r="U14" i="140"/>
  <c r="W14" i="140" s="1"/>
  <c r="U12" i="140"/>
  <c r="W12" i="140" s="1"/>
  <c r="U10" i="140"/>
  <c r="W10" i="140" s="1"/>
  <c r="U8" i="140"/>
  <c r="W8" i="140" s="1"/>
  <c r="U6" i="140"/>
  <c r="W6" i="140" s="1"/>
  <c r="U5" i="149"/>
  <c r="U15" i="149"/>
  <c r="W15" i="149" s="1"/>
  <c r="U13" i="149"/>
  <c r="W13" i="149" s="1"/>
  <c r="U11" i="149"/>
  <c r="W11" i="149" s="1"/>
  <c r="U9" i="149"/>
  <c r="W9" i="149" s="1"/>
  <c r="U7" i="149"/>
  <c r="W7" i="149" s="1"/>
  <c r="BB34" i="143"/>
  <c r="BD34" i="143" s="1"/>
  <c r="BI34" i="143"/>
  <c r="BB30" i="143"/>
  <c r="BD30" i="143" s="1"/>
  <c r="BI30" i="143"/>
  <c r="BB26" i="143"/>
  <c r="BD26" i="143" s="1"/>
  <c r="BI26" i="143"/>
  <c r="BB22" i="143"/>
  <c r="BD22" i="143" s="1"/>
  <c r="BI22" i="143"/>
  <c r="BB18" i="143"/>
  <c r="BD18" i="143" s="1"/>
  <c r="BI18" i="143"/>
  <c r="BB14" i="143"/>
  <c r="BD14" i="143" s="1"/>
  <c r="BD35" i="143" s="1"/>
  <c r="BI14" i="143"/>
  <c r="BB10" i="143"/>
  <c r="BD10" i="143" s="1"/>
  <c r="BI10" i="143"/>
  <c r="V232" i="143"/>
  <c r="X232" i="143" s="1"/>
  <c r="AC232" i="143"/>
  <c r="V208" i="143"/>
  <c r="X208" i="143" s="1"/>
  <c r="AC208" i="143"/>
  <c r="V204" i="143"/>
  <c r="X204" i="143" s="1"/>
  <c r="AC204" i="143"/>
  <c r="V198" i="143"/>
  <c r="X198" i="143" s="1"/>
  <c r="AC198" i="143"/>
  <c r="V193" i="143"/>
  <c r="X193" i="143" s="1"/>
  <c r="AC193" i="143"/>
  <c r="V188" i="143"/>
  <c r="X188" i="143" s="1"/>
  <c r="AC188" i="143"/>
  <c r="V182" i="143"/>
  <c r="X182" i="143" s="1"/>
  <c r="AC182" i="143"/>
  <c r="V169" i="143"/>
  <c r="X169" i="143" s="1"/>
  <c r="AC169" i="143"/>
  <c r="V164" i="143"/>
  <c r="X164" i="143" s="1"/>
  <c r="AC164" i="143"/>
  <c r="V158" i="143"/>
  <c r="X158" i="143" s="1"/>
  <c r="AC158" i="143"/>
  <c r="V123" i="143"/>
  <c r="X123" i="143" s="1"/>
  <c r="AC123" i="143"/>
  <c r="V111" i="143"/>
  <c r="X111" i="143" s="1"/>
  <c r="AC111" i="143"/>
  <c r="V106" i="143"/>
  <c r="X106" i="143" s="1"/>
  <c r="AC106" i="143"/>
  <c r="V90" i="143"/>
  <c r="X90" i="143" s="1"/>
  <c r="AC90" i="143"/>
  <c r="V80" i="143"/>
  <c r="X80" i="143" s="1"/>
  <c r="AC80" i="143"/>
  <c r="V70" i="143"/>
  <c r="X70" i="143" s="1"/>
  <c r="AC70" i="143"/>
  <c r="V66" i="143"/>
  <c r="X66" i="143" s="1"/>
  <c r="AC66" i="143"/>
  <c r="V62" i="143"/>
  <c r="X62" i="143" s="1"/>
  <c r="AC62" i="143"/>
  <c r="V51" i="143"/>
  <c r="X51" i="143" s="1"/>
  <c r="AC51" i="143"/>
  <c r="BB220" i="143"/>
  <c r="BD220" i="143" s="1"/>
  <c r="BI220" i="143"/>
  <c r="BB201" i="143"/>
  <c r="BD201" i="143" s="1"/>
  <c r="BI201" i="143"/>
  <c r="BB197" i="143"/>
  <c r="BD197" i="143" s="1"/>
  <c r="BI197" i="143"/>
  <c r="BB189" i="143"/>
  <c r="BD189" i="143" s="1"/>
  <c r="BI189" i="143"/>
  <c r="BB185" i="143"/>
  <c r="BD185" i="143" s="1"/>
  <c r="BI185" i="143"/>
  <c r="BB175" i="143"/>
  <c r="BD175" i="143" s="1"/>
  <c r="BI175" i="143"/>
  <c r="BB171" i="143"/>
  <c r="BD171" i="143" s="1"/>
  <c r="BI171" i="143"/>
  <c r="BB167" i="143"/>
  <c r="BD167" i="143" s="1"/>
  <c r="BI167" i="143"/>
  <c r="BB163" i="143"/>
  <c r="BD163" i="143" s="1"/>
  <c r="BI163" i="143"/>
  <c r="BB159" i="143"/>
  <c r="BD159" i="143" s="1"/>
  <c r="BI159" i="143"/>
  <c r="BB150" i="143"/>
  <c r="BD150" i="143" s="1"/>
  <c r="BI150" i="143"/>
  <c r="BB117" i="143"/>
  <c r="BD117" i="143" s="1"/>
  <c r="BI117" i="143"/>
  <c r="BB108" i="143"/>
  <c r="BD108" i="143" s="1"/>
  <c r="BI108" i="143"/>
  <c r="BB103" i="143"/>
  <c r="BD103" i="143" s="1"/>
  <c r="BI103" i="143"/>
  <c r="BB95" i="143"/>
  <c r="BD95" i="143" s="1"/>
  <c r="BI95" i="143"/>
  <c r="BB90" i="143"/>
  <c r="BD90" i="143" s="1"/>
  <c r="BI90" i="143"/>
  <c r="BB86" i="143"/>
  <c r="BD86" i="143" s="1"/>
  <c r="BI86" i="143"/>
  <c r="V103" i="150"/>
  <c r="X103" i="150" s="1"/>
  <c r="V101" i="150"/>
  <c r="X101" i="150" s="1"/>
  <c r="V99" i="150"/>
  <c r="X99" i="150" s="1"/>
  <c r="V90" i="150"/>
  <c r="X90" i="150" s="1"/>
  <c r="V88" i="150"/>
  <c r="X88" i="150" s="1"/>
  <c r="V81" i="150"/>
  <c r="X81" i="150" s="1"/>
  <c r="V79" i="150"/>
  <c r="X79" i="150" s="1"/>
  <c r="V77" i="150"/>
  <c r="X77" i="150" s="1"/>
  <c r="V75" i="150"/>
  <c r="X75" i="150" s="1"/>
  <c r="V65" i="150"/>
  <c r="X65" i="150" s="1"/>
  <c r="V63" i="150"/>
  <c r="X63" i="150" s="1"/>
  <c r="V61" i="150"/>
  <c r="X61" i="150" s="1"/>
  <c r="V59" i="150"/>
  <c r="X59" i="150" s="1"/>
  <c r="V57" i="150"/>
  <c r="X57" i="150" s="1"/>
  <c r="V55" i="150"/>
  <c r="X55" i="150" s="1"/>
  <c r="V53" i="150"/>
  <c r="X53" i="150" s="1"/>
  <c r="V29" i="150"/>
  <c r="X29" i="150" s="1"/>
  <c r="V27" i="150"/>
  <c r="X27" i="150" s="1"/>
  <c r="V21" i="150"/>
  <c r="X21" i="150" s="1"/>
  <c r="V19" i="150"/>
  <c r="X19" i="150" s="1"/>
  <c r="V17" i="150"/>
  <c r="X17" i="150" s="1"/>
  <c r="V13" i="150"/>
  <c r="X13" i="150" s="1"/>
  <c r="V11" i="150"/>
  <c r="X11" i="150" s="1"/>
  <c r="V9" i="150"/>
  <c r="X9" i="150" s="1"/>
  <c r="BB123" i="150"/>
  <c r="BD123" i="150" s="1"/>
  <c r="BB114" i="150"/>
  <c r="BD114" i="150" s="1"/>
  <c r="BB110" i="150"/>
  <c r="BD110" i="150" s="1"/>
  <c r="BB108" i="150"/>
  <c r="BD108" i="150" s="1"/>
  <c r="BB103" i="150"/>
  <c r="BD103" i="150" s="1"/>
  <c r="BB101" i="150"/>
  <c r="BD101" i="150" s="1"/>
  <c r="BB96" i="150"/>
  <c r="BD96" i="150" s="1"/>
  <c r="BB91" i="150"/>
  <c r="BD91" i="150" s="1"/>
  <c r="BB80" i="150"/>
  <c r="BD80" i="150" s="1"/>
  <c r="BB66" i="150"/>
  <c r="BD66" i="150" s="1"/>
  <c r="BB58" i="150"/>
  <c r="BD58" i="150" s="1"/>
  <c r="BB42" i="150"/>
  <c r="BD42" i="150" s="1"/>
  <c r="BB35" i="150"/>
  <c r="BD35" i="150" s="1"/>
  <c r="BB33" i="150"/>
  <c r="BD33" i="150" s="1"/>
  <c r="BB31" i="150"/>
  <c r="BD31" i="150" s="1"/>
  <c r="BB29" i="150"/>
  <c r="BD29" i="150" s="1"/>
  <c r="BB22" i="150"/>
  <c r="BD22" i="150" s="1"/>
  <c r="BB20" i="150"/>
  <c r="BD20" i="150" s="1"/>
  <c r="BB8" i="150"/>
  <c r="K29" i="2"/>
  <c r="I97" i="3"/>
  <c r="H33" i="147"/>
  <c r="K97" i="147"/>
  <c r="I113" i="147"/>
  <c r="I85" i="145"/>
  <c r="U30" i="139"/>
  <c r="AB30" i="139"/>
  <c r="U24" i="139"/>
  <c r="AB24" i="139"/>
  <c r="U19" i="139"/>
  <c r="AB19" i="139"/>
  <c r="U16" i="139"/>
  <c r="W16" i="139" s="1"/>
  <c r="U13" i="139"/>
  <c r="AB13" i="139"/>
  <c r="U6" i="139"/>
  <c r="U33" i="139" s="1"/>
  <c r="AB6" i="139"/>
  <c r="U16" i="148"/>
  <c r="W16" i="148" s="1"/>
  <c r="U14" i="148"/>
  <c r="W14" i="148" s="1"/>
  <c r="U12" i="148"/>
  <c r="W12" i="148" s="1"/>
  <c r="U10" i="148"/>
  <c r="W10" i="148" s="1"/>
  <c r="U8" i="148"/>
  <c r="W8" i="148" s="1"/>
  <c r="U6" i="148"/>
  <c r="W6" i="148" s="1"/>
  <c r="BB33" i="143"/>
  <c r="BD33" i="143" s="1"/>
  <c r="BI33" i="143"/>
  <c r="BB29" i="143"/>
  <c r="BD29" i="143" s="1"/>
  <c r="BI29" i="143"/>
  <c r="BB25" i="143"/>
  <c r="BD25" i="143" s="1"/>
  <c r="BI25" i="143"/>
  <c r="BB21" i="143"/>
  <c r="BD21" i="143" s="1"/>
  <c r="BI21" i="143"/>
  <c r="BB17" i="143"/>
  <c r="BD17" i="143" s="1"/>
  <c r="BI17" i="143"/>
  <c r="BB13" i="143"/>
  <c r="BD13" i="143" s="1"/>
  <c r="BI13" i="143"/>
  <c r="BB9" i="143"/>
  <c r="BD9" i="143" s="1"/>
  <c r="BI9" i="143"/>
  <c r="V207" i="143"/>
  <c r="X207" i="143" s="1"/>
  <c r="AC207" i="143"/>
  <c r="V202" i="143"/>
  <c r="X202" i="143" s="1"/>
  <c r="AC202" i="143"/>
  <c r="V197" i="143"/>
  <c r="X197" i="143" s="1"/>
  <c r="AC197" i="143"/>
  <c r="V187" i="143"/>
  <c r="X187" i="143" s="1"/>
  <c r="AC187" i="143"/>
  <c r="V181" i="143"/>
  <c r="X181" i="143" s="1"/>
  <c r="AC181" i="143"/>
  <c r="V174" i="143"/>
  <c r="X174" i="143" s="1"/>
  <c r="AC174" i="143"/>
  <c r="V168" i="143"/>
  <c r="X168" i="143" s="1"/>
  <c r="AC168" i="143"/>
  <c r="V163" i="143"/>
  <c r="X163" i="143" s="1"/>
  <c r="AC163" i="143"/>
  <c r="V141" i="143"/>
  <c r="X141" i="143" s="1"/>
  <c r="AC141" i="143"/>
  <c r="V130" i="143"/>
  <c r="X130" i="143" s="1"/>
  <c r="AC130" i="143"/>
  <c r="V122" i="143"/>
  <c r="X122" i="143" s="1"/>
  <c r="AC122" i="143"/>
  <c r="V110" i="143"/>
  <c r="X110" i="143" s="1"/>
  <c r="AC110" i="143"/>
  <c r="V97" i="143"/>
  <c r="X97" i="143" s="1"/>
  <c r="AC97" i="143"/>
  <c r="V88" i="143"/>
  <c r="X88" i="143" s="1"/>
  <c r="AC88" i="143"/>
  <c r="V74" i="143"/>
  <c r="X74" i="143" s="1"/>
  <c r="AC74" i="143"/>
  <c r="V69" i="143"/>
  <c r="X69" i="143" s="1"/>
  <c r="AC69" i="143"/>
  <c r="V65" i="143"/>
  <c r="X65" i="143" s="1"/>
  <c r="AC65" i="143"/>
  <c r="V61" i="143"/>
  <c r="X61" i="143" s="1"/>
  <c r="AC61" i="143"/>
  <c r="V54" i="143"/>
  <c r="X54" i="143" s="1"/>
  <c r="AC54" i="143"/>
  <c r="V50" i="143"/>
  <c r="X50" i="143" s="1"/>
  <c r="AC50" i="143"/>
  <c r="V42" i="143"/>
  <c r="X42" i="143" s="1"/>
  <c r="AC42" i="143"/>
  <c r="BB234" i="143"/>
  <c r="BD234" i="143" s="1"/>
  <c r="BI234" i="143"/>
  <c r="BB219" i="143"/>
  <c r="BD219" i="143" s="1"/>
  <c r="BI219" i="143"/>
  <c r="BB212" i="143"/>
  <c r="BD212" i="143" s="1"/>
  <c r="BI212" i="143"/>
  <c r="BB208" i="143"/>
  <c r="BD208" i="143" s="1"/>
  <c r="BI208" i="143"/>
  <c r="BB204" i="143"/>
  <c r="BD204" i="143" s="1"/>
  <c r="BI204" i="143"/>
  <c r="BB200" i="143"/>
  <c r="BD200" i="143" s="1"/>
  <c r="BI200" i="143"/>
  <c r="BB196" i="143"/>
  <c r="BD196" i="143" s="1"/>
  <c r="BI196" i="143"/>
  <c r="BB188" i="143"/>
  <c r="BD188" i="143" s="1"/>
  <c r="BI188" i="143"/>
  <c r="BB184" i="143"/>
  <c r="BD184" i="143" s="1"/>
  <c r="BI184" i="143"/>
  <c r="BB180" i="143"/>
  <c r="BD180" i="143" s="1"/>
  <c r="BI180" i="143"/>
  <c r="BB174" i="143"/>
  <c r="BD174" i="143" s="1"/>
  <c r="BI174" i="143"/>
  <c r="BB170" i="143"/>
  <c r="BD170" i="143" s="1"/>
  <c r="BI170" i="143"/>
  <c r="BB166" i="143"/>
  <c r="BD166" i="143" s="1"/>
  <c r="BI166" i="143"/>
  <c r="BB162" i="143"/>
  <c r="BD162" i="143" s="1"/>
  <c r="BI162" i="143"/>
  <c r="BB155" i="143"/>
  <c r="BD155" i="143" s="1"/>
  <c r="BI155" i="143"/>
  <c r="BB149" i="143"/>
  <c r="BD149" i="143" s="1"/>
  <c r="BI149" i="143"/>
  <c r="BB143" i="143"/>
  <c r="BD143" i="143" s="1"/>
  <c r="BI143" i="143"/>
  <c r="BB139" i="143"/>
  <c r="BD139" i="143" s="1"/>
  <c r="BI139" i="143"/>
  <c r="BB134" i="143"/>
  <c r="BD134" i="143" s="1"/>
  <c r="BI134" i="143"/>
  <c r="BB130" i="143"/>
  <c r="BD130" i="143" s="1"/>
  <c r="BI130" i="143"/>
  <c r="BB123" i="143"/>
  <c r="BD123" i="143" s="1"/>
  <c r="BI123" i="143"/>
  <c r="BB116" i="143"/>
  <c r="BD116" i="143" s="1"/>
  <c r="BI116" i="143"/>
  <c r="BB111" i="143"/>
  <c r="BD111" i="143" s="1"/>
  <c r="BI111" i="143"/>
  <c r="BB102" i="143"/>
  <c r="BD102" i="143" s="1"/>
  <c r="BI102" i="143"/>
  <c r="BB85" i="143"/>
  <c r="BD85" i="143" s="1"/>
  <c r="BI85" i="143"/>
  <c r="BB76" i="143"/>
  <c r="BD76" i="143" s="1"/>
  <c r="BI76" i="143"/>
  <c r="BB72" i="143"/>
  <c r="BD72" i="143" s="1"/>
  <c r="BI72" i="143"/>
  <c r="BB68" i="143"/>
  <c r="BD68" i="143" s="1"/>
  <c r="BI68" i="143"/>
  <c r="BB47" i="143"/>
  <c r="BD47" i="143" s="1"/>
  <c r="BI47" i="143"/>
  <c r="BB43" i="143"/>
  <c r="BD43" i="143" s="1"/>
  <c r="BI43" i="143"/>
  <c r="V123" i="150"/>
  <c r="X123" i="150" s="1"/>
  <c r="V121" i="150"/>
  <c r="X121" i="150" s="1"/>
  <c r="V119" i="150"/>
  <c r="X119" i="150" s="1"/>
  <c r="V117" i="150"/>
  <c r="X117" i="150" s="1"/>
  <c r="V109" i="150"/>
  <c r="X109" i="150" s="1"/>
  <c r="V107" i="150"/>
  <c r="X107" i="150" s="1"/>
  <c r="V105" i="150"/>
  <c r="X105" i="150" s="1"/>
  <c r="V96" i="150"/>
  <c r="X96" i="150" s="1"/>
  <c r="V94" i="150"/>
  <c r="X94" i="150" s="1"/>
  <c r="V92" i="150"/>
  <c r="X92" i="150" s="1"/>
  <c r="V85" i="150"/>
  <c r="X85" i="150" s="1"/>
  <c r="V83" i="150"/>
  <c r="X83" i="150" s="1"/>
  <c r="V72" i="150"/>
  <c r="X72" i="150" s="1"/>
  <c r="V50" i="150"/>
  <c r="X50" i="150" s="1"/>
  <c r="V48" i="150"/>
  <c r="X48" i="150" s="1"/>
  <c r="V46" i="150"/>
  <c r="X46" i="150" s="1"/>
  <c r="V44" i="150"/>
  <c r="X44" i="150" s="1"/>
  <c r="V42" i="150"/>
  <c r="X42" i="150" s="1"/>
  <c r="V40" i="150"/>
  <c r="X40" i="150" s="1"/>
  <c r="V38" i="150"/>
  <c r="X38" i="150" s="1"/>
  <c r="V36" i="150"/>
  <c r="X36" i="150" s="1"/>
  <c r="V31" i="150"/>
  <c r="X31" i="150" s="1"/>
  <c r="BB118" i="150"/>
  <c r="BD118" i="150" s="1"/>
  <c r="BB105" i="150"/>
  <c r="BD105" i="150" s="1"/>
  <c r="BB98" i="150"/>
  <c r="BD98" i="150" s="1"/>
  <c r="BB82" i="150"/>
  <c r="BD82" i="150" s="1"/>
  <c r="BB77" i="150"/>
  <c r="BD77" i="150" s="1"/>
  <c r="BB72" i="150"/>
  <c r="BD72" i="150" s="1"/>
  <c r="BB70" i="150"/>
  <c r="BD70" i="150" s="1"/>
  <c r="BB68" i="150"/>
  <c r="BD68" i="150" s="1"/>
  <c r="BB63" i="150"/>
  <c r="BD63" i="150" s="1"/>
  <c r="BB55" i="150"/>
  <c r="BD55" i="150" s="1"/>
  <c r="BB53" i="150"/>
  <c r="BD53" i="150" s="1"/>
  <c r="BB48" i="150"/>
  <c r="BD48" i="150" s="1"/>
  <c r="BB44" i="150"/>
  <c r="BD44" i="150" s="1"/>
  <c r="BB39" i="150"/>
  <c r="BD39" i="150" s="1"/>
  <c r="BB26" i="150"/>
  <c r="BD26" i="150" s="1"/>
  <c r="BB24" i="150"/>
  <c r="BD24" i="150" s="1"/>
  <c r="BB14" i="150"/>
  <c r="BD14" i="150" s="1"/>
  <c r="BB12" i="150"/>
  <c r="BD12" i="150" s="1"/>
  <c r="K97" i="3"/>
  <c r="K85" i="145"/>
  <c r="K85" i="146"/>
  <c r="L85" i="146"/>
  <c r="T12" i="138"/>
  <c r="AC12" i="138" s="1"/>
  <c r="AC5" i="138"/>
  <c r="V6" i="138"/>
  <c r="X6" i="138" s="1"/>
  <c r="AC6" i="138"/>
  <c r="V9" i="138"/>
  <c r="X9" i="138" s="1"/>
  <c r="AC9" i="138"/>
  <c r="H26" i="138"/>
  <c r="M26" i="138"/>
  <c r="V22" i="138"/>
  <c r="X22" i="138" s="1"/>
  <c r="AC22" i="138"/>
  <c r="V23" i="138"/>
  <c r="X23" i="138" s="1"/>
  <c r="AA241" i="134"/>
  <c r="W241" i="134"/>
  <c r="H85" i="146"/>
  <c r="H12" i="138"/>
  <c r="V21" i="138"/>
  <c r="X21" i="138" s="1"/>
  <c r="AC21" i="138"/>
  <c r="V7" i="138"/>
  <c r="X7" i="138" s="1"/>
  <c r="AC7" i="138"/>
  <c r="V19" i="138"/>
  <c r="AC19" i="138"/>
  <c r="V25" i="138"/>
  <c r="X25" i="138" s="1"/>
  <c r="AC25" i="138"/>
  <c r="O12" i="138"/>
  <c r="Q7" i="138"/>
  <c r="Q12" i="138" s="1"/>
  <c r="X19" i="138"/>
  <c r="O20" i="138"/>
  <c r="T26" i="138"/>
  <c r="AC26" i="138" s="1"/>
  <c r="M12" i="138"/>
  <c r="U235" i="143"/>
  <c r="K235" i="143"/>
  <c r="W235" i="143"/>
  <c r="R235" i="143"/>
  <c r="S235" i="143"/>
  <c r="AY236" i="143"/>
  <c r="L235" i="143"/>
  <c r="AQ236" i="143"/>
  <c r="AR236" i="143"/>
  <c r="N235" i="143"/>
  <c r="AT236" i="143"/>
  <c r="M35" i="143"/>
  <c r="AI236" i="143"/>
  <c r="AP236" i="143"/>
  <c r="AS235" i="143"/>
  <c r="T35" i="143"/>
  <c r="O8" i="143"/>
  <c r="Q8" i="143" s="1"/>
  <c r="H235" i="143"/>
  <c r="AL236" i="143"/>
  <c r="AV236" i="143"/>
  <c r="M233" i="143"/>
  <c r="AZ35" i="143"/>
  <c r="BI35" i="143" s="1"/>
  <c r="AZ235" i="143"/>
  <c r="BI235" i="143" s="1"/>
  <c r="T233" i="143"/>
  <c r="BB35" i="143"/>
  <c r="AN236" i="143"/>
  <c r="X35" i="143"/>
  <c r="P235" i="143"/>
  <c r="AJ236" i="143"/>
  <c r="G235" i="143"/>
  <c r="AW35" i="143"/>
  <c r="AM236" i="143"/>
  <c r="AU35" i="143"/>
  <c r="J235" i="143"/>
  <c r="Q39" i="143"/>
  <c r="Q233" i="143" s="1"/>
  <c r="O233" i="143"/>
  <c r="Q7" i="143"/>
  <c r="AW39" i="143"/>
  <c r="AW235" i="143" s="1"/>
  <c r="AW236" i="143" s="1"/>
  <c r="AU235" i="143"/>
  <c r="V233" i="143"/>
  <c r="V35" i="143"/>
  <c r="AS35" i="143"/>
  <c r="BB140" i="143"/>
  <c r="BD140" i="143" s="1"/>
  <c r="BB128" i="143"/>
  <c r="BD128" i="143" s="1"/>
  <c r="BB107" i="143"/>
  <c r="BD107" i="143" s="1"/>
  <c r="BB91" i="143"/>
  <c r="BD91" i="143" s="1"/>
  <c r="BB60" i="143"/>
  <c r="BD60" i="143" s="1"/>
  <c r="BB56" i="143"/>
  <c r="BD56" i="143" s="1"/>
  <c r="BB52" i="143"/>
  <c r="BD52" i="143" s="1"/>
  <c r="BB142" i="143"/>
  <c r="BD142" i="143" s="1"/>
  <c r="BB131" i="143"/>
  <c r="BD131" i="143" s="1"/>
  <c r="BB109" i="143"/>
  <c r="BD109" i="143" s="1"/>
  <c r="BB93" i="143"/>
  <c r="BD93" i="143" s="1"/>
  <c r="BB78" i="143"/>
  <c r="BD78" i="143" s="1"/>
  <c r="BB63" i="143"/>
  <c r="BD63" i="143" s="1"/>
  <c r="BB59" i="143"/>
  <c r="BD59" i="143" s="1"/>
  <c r="BB55" i="143"/>
  <c r="BD55" i="143" s="1"/>
  <c r="BB51" i="143"/>
  <c r="BD51" i="143" s="1"/>
  <c r="BB133" i="143"/>
  <c r="BD133" i="143" s="1"/>
  <c r="BB114" i="143"/>
  <c r="BD114" i="143" s="1"/>
  <c r="BB98" i="143"/>
  <c r="BD98" i="143" s="1"/>
  <c r="BB80" i="143"/>
  <c r="BD80" i="143" s="1"/>
  <c r="BB66" i="143"/>
  <c r="BD66" i="143" s="1"/>
  <c r="BB58" i="143"/>
  <c r="BD58" i="143" s="1"/>
  <c r="BB54" i="143"/>
  <c r="BD54" i="143" s="1"/>
  <c r="BB50" i="143"/>
  <c r="BD50" i="143" s="1"/>
  <c r="BB176" i="143"/>
  <c r="BD176" i="143" s="1"/>
  <c r="BB126" i="143"/>
  <c r="BD126" i="143" s="1"/>
  <c r="BB100" i="143"/>
  <c r="BD100" i="143" s="1"/>
  <c r="BB89" i="143"/>
  <c r="BD89" i="143" s="1"/>
  <c r="BB57" i="143"/>
  <c r="BD57" i="143" s="1"/>
  <c r="BB53" i="143"/>
  <c r="BD53" i="143" s="1"/>
  <c r="BB46" i="143"/>
  <c r="BC236" i="143"/>
  <c r="P5" i="139"/>
  <c r="W32" i="139"/>
  <c r="W12" i="139"/>
  <c r="W8" i="139"/>
  <c r="W15" i="139"/>
  <c r="W14" i="139"/>
  <c r="P18" i="139"/>
  <c r="W30" i="139"/>
  <c r="W24" i="139"/>
  <c r="W19" i="139"/>
  <c r="W13" i="139"/>
  <c r="W6" i="139"/>
  <c r="P7" i="139"/>
  <c r="N30" i="139"/>
  <c r="P30" i="139" s="1"/>
  <c r="V5" i="138"/>
  <c r="N17" i="149" l="1"/>
  <c r="W5" i="149"/>
  <c r="W17" i="149" s="1"/>
  <c r="U17" i="149"/>
  <c r="W5" i="148"/>
  <c r="W17" i="148" s="1"/>
  <c r="U17" i="148"/>
  <c r="U33" i="140"/>
  <c r="T235" i="143"/>
  <c r="AC233" i="143"/>
  <c r="V26" i="138"/>
  <c r="BD8" i="150"/>
  <c r="BD126" i="150" s="1"/>
  <c r="BB126" i="150"/>
  <c r="X6" i="150"/>
  <c r="X126" i="150" s="1"/>
  <c r="V126" i="150"/>
  <c r="AU236" i="143"/>
  <c r="M235" i="143"/>
  <c r="X26" i="138"/>
  <c r="W33" i="140"/>
  <c r="O26" i="138"/>
  <c r="Q20" i="138"/>
  <c r="Q26" i="138" s="1"/>
  <c r="O35" i="143"/>
  <c r="O235" i="143" s="1"/>
  <c r="AZ236" i="143"/>
  <c r="AS236" i="143"/>
  <c r="Q35" i="143"/>
  <c r="Q235" i="143" s="1"/>
  <c r="X235" i="143"/>
  <c r="BD46" i="143"/>
  <c r="BD235" i="143" s="1"/>
  <c r="BD236" i="143" s="1"/>
  <c r="BB235" i="143"/>
  <c r="BB236" i="143" s="1"/>
  <c r="V235" i="143"/>
  <c r="W33" i="139"/>
  <c r="N33" i="139"/>
  <c r="P33" i="139"/>
  <c r="V12" i="138"/>
  <c r="X5" i="138"/>
  <c r="X12" i="138" s="1"/>
</calcChain>
</file>

<file path=xl/sharedStrings.xml><?xml version="1.0" encoding="utf-8"?>
<sst xmlns="http://schemas.openxmlformats.org/spreadsheetml/2006/main" count="3721" uniqueCount="612">
  <si>
    <t>2.2</t>
  </si>
  <si>
    <t>2.3</t>
  </si>
  <si>
    <t>2.4</t>
  </si>
  <si>
    <t>2.5</t>
  </si>
  <si>
    <t>Province e regioni</t>
  </si>
  <si>
    <t>Altri servizi</t>
  </si>
  <si>
    <t>Totale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</si>
  <si>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</si>
  <si>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</si>
  <si>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</si>
  <si>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</si>
  <si>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</si>
  <si>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</si>
  <si>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</si>
  <si>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</si>
  <si>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IMPORTAZIONI</t>
  </si>
  <si>
    <t>ESPORTAZIONI</t>
  </si>
  <si>
    <t>Agricoltura e pesca</t>
  </si>
  <si>
    <t>Prodotti delle miniere e delle cave</t>
  </si>
  <si>
    <t>Prodotti petroliferi raffinati</t>
  </si>
  <si>
    <t>Prodotti alimentari</t>
  </si>
  <si>
    <t>Bevande</t>
  </si>
  <si>
    <t>Filati e tessuti</t>
  </si>
  <si>
    <t>Abbigliamento</t>
  </si>
  <si>
    <t>Maglieria</t>
  </si>
  <si>
    <t>Concia e lavorazioni pelli</t>
  </si>
  <si>
    <t>Calzature</t>
  </si>
  <si>
    <t>Gioielli</t>
  </si>
  <si>
    <t>Occhialeria</t>
  </si>
  <si>
    <t>Mobili</t>
  </si>
  <si>
    <t>Legno</t>
  </si>
  <si>
    <t>Carta e stampa</t>
  </si>
  <si>
    <t>Prodotti chimici, farmaceutici, fibre sintetiche</t>
  </si>
  <si>
    <t>Prodotti in gomma o plastica</t>
  </si>
  <si>
    <t>Vetro e prodotti in vetro</t>
  </si>
  <si>
    <t>Pietre tagliate, modellate e finite</t>
  </si>
  <si>
    <t>Metallurgia</t>
  </si>
  <si>
    <t>Carpenteria metallica</t>
  </si>
  <si>
    <t>Elettronica, app. medicali e di misuraz.</t>
  </si>
  <si>
    <t>Elettrodomestici</t>
  </si>
  <si>
    <t>Altre apparecchiature elettriche</t>
  </si>
  <si>
    <t>Macchinari</t>
  </si>
  <si>
    <t>Mezzi di trasporto e componentistica</t>
  </si>
  <si>
    <t>Altri prodotti della industria manifatturiera</t>
  </si>
  <si>
    <t>SALDI</t>
  </si>
  <si>
    <t>Fonte: elab. Unioncamere Veneto su dati Istat</t>
  </si>
  <si>
    <t>Voce merceologica</t>
  </si>
  <si>
    <t>* gruppi merceologici ATECOE</t>
  </si>
  <si>
    <t>PAESE</t>
  </si>
  <si>
    <t>Germania</t>
  </si>
  <si>
    <t>Cina</t>
  </si>
  <si>
    <t>Francia</t>
  </si>
  <si>
    <t>Stati Uniti</t>
  </si>
  <si>
    <t>Spagna</t>
  </si>
  <si>
    <t>Regno Unito</t>
  </si>
  <si>
    <t>Austria</t>
  </si>
  <si>
    <t>Svizzera</t>
  </si>
  <si>
    <t>Paesi Bassi</t>
  </si>
  <si>
    <t>Romania</t>
  </si>
  <si>
    <t>Belgio</t>
  </si>
  <si>
    <t>Libia</t>
  </si>
  <si>
    <t>Polonia</t>
  </si>
  <si>
    <t>Sud Africa</t>
  </si>
  <si>
    <t>Turchia</t>
  </si>
  <si>
    <t>India</t>
  </si>
  <si>
    <t>Hong Kong</t>
  </si>
  <si>
    <t>Ungheria</t>
  </si>
  <si>
    <t>Svezia</t>
  </si>
  <si>
    <t>Slovenia</t>
  </si>
  <si>
    <t>Emirati Arabi Uniti</t>
  </si>
  <si>
    <t>Ucraina</t>
  </si>
  <si>
    <t>Giappone</t>
  </si>
  <si>
    <t>Brasile</t>
  </si>
  <si>
    <t>Portogallo</t>
  </si>
  <si>
    <t>Slovacchia</t>
  </si>
  <si>
    <t>Canada</t>
  </si>
  <si>
    <t>Croazia</t>
  </si>
  <si>
    <t>Grecia</t>
  </si>
  <si>
    <t>Australia</t>
  </si>
  <si>
    <t>Tunisia</t>
  </si>
  <si>
    <t>Bulgaria</t>
  </si>
  <si>
    <t>Messico</t>
  </si>
  <si>
    <t>Irlanda</t>
  </si>
  <si>
    <t>Bangladesh</t>
  </si>
  <si>
    <t>Danimarca</t>
  </si>
  <si>
    <t>MERCE</t>
  </si>
  <si>
    <t>Rank</t>
  </si>
  <si>
    <t>VENEZIA</t>
  </si>
  <si>
    <t>1.1</t>
  </si>
  <si>
    <t>1.2</t>
  </si>
  <si>
    <t>1.3</t>
  </si>
  <si>
    <t>1.4</t>
  </si>
  <si>
    <t>1.5</t>
  </si>
  <si>
    <t>1.6</t>
  </si>
  <si>
    <t>1.7</t>
  </si>
  <si>
    <t>Nome tavola</t>
  </si>
  <si>
    <t>Nome foglio</t>
  </si>
  <si>
    <t>2.6</t>
  </si>
  <si>
    <t>2.7</t>
  </si>
  <si>
    <t>Classe di valore esportazioni (a)                                                         (migliaia di euro)</t>
  </si>
  <si>
    <t>0-75</t>
  </si>
  <si>
    <t>75-250</t>
  </si>
  <si>
    <t>250-750</t>
  </si>
  <si>
    <t>750-2.500</t>
  </si>
  <si>
    <t>2.500-5.000</t>
  </si>
  <si>
    <t>5.000-15.000</t>
  </si>
  <si>
    <t>15.000-50.000</t>
  </si>
  <si>
    <t>oltre 50.000</t>
  </si>
  <si>
    <t>1.8</t>
  </si>
  <si>
    <t>1.9</t>
  </si>
  <si>
    <t>INTERSCAMBIO COMMERCIALE CON L'ESTERO</t>
  </si>
  <si>
    <t xml:space="preserve">torna all'indice </t>
  </si>
  <si>
    <t>Dati trimestrali</t>
  </si>
  <si>
    <t>Dati annuali</t>
  </si>
  <si>
    <t>Frequenza dati</t>
  </si>
  <si>
    <t>Area geografica</t>
  </si>
  <si>
    <t>primi 3 mesi 2017</t>
  </si>
  <si>
    <t>primi 6 mesi 2017</t>
  </si>
  <si>
    <t>primi 9 mesi 2017</t>
  </si>
  <si>
    <t>dato anuale 2017</t>
  </si>
  <si>
    <t>var tend primi 3 mesi</t>
  </si>
  <si>
    <t>var tend primi 6 mesi</t>
  </si>
  <si>
    <t>2.1.a</t>
  </si>
  <si>
    <t>2.1.b</t>
  </si>
  <si>
    <t>Altri Paesi Non UE</t>
  </si>
  <si>
    <t>Medio Oriente</t>
  </si>
  <si>
    <t>Africa settentrionale</t>
  </si>
  <si>
    <t>Altri Paesi africani</t>
  </si>
  <si>
    <t>America settentrionale</t>
  </si>
  <si>
    <t>Asia centrale</t>
  </si>
  <si>
    <t>Asia orientale</t>
  </si>
  <si>
    <t>TOTALE</t>
  </si>
  <si>
    <t>Altri Paesi non classificati</t>
  </si>
  <si>
    <t>Oceania</t>
  </si>
  <si>
    <t>Lussemburgo</t>
  </si>
  <si>
    <t>Finlandia</t>
  </si>
  <si>
    <t>Malta</t>
  </si>
  <si>
    <t>Estonia</t>
  </si>
  <si>
    <t>Lettonia</t>
  </si>
  <si>
    <t>Lituania</t>
  </si>
  <si>
    <t>Repubblica ceca</t>
  </si>
  <si>
    <t>Cipro</t>
  </si>
  <si>
    <t>Ceuta</t>
  </si>
  <si>
    <t>Melilla</t>
  </si>
  <si>
    <t>Islanda</t>
  </si>
  <si>
    <t>Norvegia</t>
  </si>
  <si>
    <t>Liechtenstein</t>
  </si>
  <si>
    <t>Faer Øer</t>
  </si>
  <si>
    <t>Andorra</t>
  </si>
  <si>
    <t>Gibilterra</t>
  </si>
  <si>
    <t>Santa Sede Vaticano</t>
  </si>
  <si>
    <t>Albania</t>
  </si>
  <si>
    <t>Bielorussia</t>
  </si>
  <si>
    <t>Repubblica moldova</t>
  </si>
  <si>
    <t>Russia</t>
  </si>
  <si>
    <t>Georgia</t>
  </si>
  <si>
    <t>Armenia</t>
  </si>
  <si>
    <t>Azerbaigian</t>
  </si>
  <si>
    <t>Kazakhstan</t>
  </si>
  <si>
    <t>Turkmenistan</t>
  </si>
  <si>
    <t>Uzbekistan</t>
  </si>
  <si>
    <t>Tagikistan</t>
  </si>
  <si>
    <t>Kirghizistan</t>
  </si>
  <si>
    <t>Bosnia-Erzegovina</t>
  </si>
  <si>
    <t>Kosovo</t>
  </si>
  <si>
    <t>ex Repubblica iugoslava di Macedonia</t>
  </si>
  <si>
    <t>Montenegro</t>
  </si>
  <si>
    <t>Serbia</t>
  </si>
  <si>
    <t>Marocco</t>
  </si>
  <si>
    <t>Algeria</t>
  </si>
  <si>
    <t>Egitto</t>
  </si>
  <si>
    <t>Sudan</t>
  </si>
  <si>
    <t>Mauritania</t>
  </si>
  <si>
    <t>Mali</t>
  </si>
  <si>
    <t>Burkina Faso</t>
  </si>
  <si>
    <t>Niger</t>
  </si>
  <si>
    <t>Ciad</t>
  </si>
  <si>
    <t>Capo Verde</t>
  </si>
  <si>
    <t>Senegal</t>
  </si>
  <si>
    <t>Gambia</t>
  </si>
  <si>
    <t>Guinea-Bissau</t>
  </si>
  <si>
    <t>Guinea</t>
  </si>
  <si>
    <t>Sierra Leone</t>
  </si>
  <si>
    <t>Liberia</t>
  </si>
  <si>
    <t>Costa dAvorio</t>
  </si>
  <si>
    <t>Ghana</t>
  </si>
  <si>
    <t>Togo</t>
  </si>
  <si>
    <t>Benin</t>
  </si>
  <si>
    <t>Nigeria</t>
  </si>
  <si>
    <t>Camerun</t>
  </si>
  <si>
    <t>Repubblica centrafricana</t>
  </si>
  <si>
    <t>Guinea equatoriale</t>
  </si>
  <si>
    <t>Gabon</t>
  </si>
  <si>
    <t>Congo</t>
  </si>
  <si>
    <t>Repubblica democratica del Congo</t>
  </si>
  <si>
    <t>Ruanda</t>
  </si>
  <si>
    <t>Burundi</t>
  </si>
  <si>
    <t>Angola</t>
  </si>
  <si>
    <t>Etiopia</t>
  </si>
  <si>
    <t>Eritrea</t>
  </si>
  <si>
    <t>Gibuti</t>
  </si>
  <si>
    <t>Somalia</t>
  </si>
  <si>
    <t>Kenya</t>
  </si>
  <si>
    <t>Uganda</t>
  </si>
  <si>
    <t>Repubblica unita di Tanzania</t>
  </si>
  <si>
    <t>Seychelles</t>
  </si>
  <si>
    <t>Mozambico</t>
  </si>
  <si>
    <t>Madagascar</t>
  </si>
  <si>
    <t>Maurizio</t>
  </si>
  <si>
    <t>Comore</t>
  </si>
  <si>
    <t>Zambia</t>
  </si>
  <si>
    <t>Zimbabwe</t>
  </si>
  <si>
    <t>Malawi</t>
  </si>
  <si>
    <t>Namibia</t>
  </si>
  <si>
    <t>Botswana</t>
  </si>
  <si>
    <t>Swaziland</t>
  </si>
  <si>
    <t>Lesotho</t>
  </si>
  <si>
    <t>Groenlandia</t>
  </si>
  <si>
    <t>Bermuda</t>
  </si>
  <si>
    <t>Guatemala</t>
  </si>
  <si>
    <t>Belize</t>
  </si>
  <si>
    <t>Honduras</t>
  </si>
  <si>
    <t>El Salvador</t>
  </si>
  <si>
    <t>Nicaragua</t>
  </si>
  <si>
    <t>Costa Rica</t>
  </si>
  <si>
    <t>Panama</t>
  </si>
  <si>
    <t>Anguilla</t>
  </si>
  <si>
    <t>Cuba</t>
  </si>
  <si>
    <t>Saint Kitts e Nevis</t>
  </si>
  <si>
    <t>Haiti</t>
  </si>
  <si>
    <t>Bahamas</t>
  </si>
  <si>
    <t>Isole Turks e Caicos</t>
  </si>
  <si>
    <t>Repubblica dominicana</t>
  </si>
  <si>
    <t>Isole Vergini Americane</t>
  </si>
  <si>
    <t>Antigua e Barbuda</t>
  </si>
  <si>
    <t>Dominica</t>
  </si>
  <si>
    <t>Isole Cayman</t>
  </si>
  <si>
    <t>Giamaica</t>
  </si>
  <si>
    <t>Santa Lucia</t>
  </si>
  <si>
    <t>Saint Vincent e Grenadine</t>
  </si>
  <si>
    <t>Isole Vergini britanniche</t>
  </si>
  <si>
    <t>Barbados</t>
  </si>
  <si>
    <t>Montserrat</t>
  </si>
  <si>
    <t>Trinidad e Tobago</t>
  </si>
  <si>
    <t>Grenada</t>
  </si>
  <si>
    <t>Aruba</t>
  </si>
  <si>
    <t>Curaçao</t>
  </si>
  <si>
    <t>Bonaire, Sint Eustatius e Saba</t>
  </si>
  <si>
    <t>Sint Maarten</t>
  </si>
  <si>
    <t>Colombia</t>
  </si>
  <si>
    <t>Venezuela</t>
  </si>
  <si>
    <t>Guyana</t>
  </si>
  <si>
    <t>Suriname</t>
  </si>
  <si>
    <t>Ecuador</t>
  </si>
  <si>
    <t>Peru</t>
  </si>
  <si>
    <t>Cile</t>
  </si>
  <si>
    <t>Bolivia</t>
  </si>
  <si>
    <t>Paraguay</t>
  </si>
  <si>
    <t>Uruguay</t>
  </si>
  <si>
    <t>Argentina</t>
  </si>
  <si>
    <t>Libano</t>
  </si>
  <si>
    <t>Siria</t>
  </si>
  <si>
    <t>Iraq</t>
  </si>
  <si>
    <t>Repubblica islamica dellIran</t>
  </si>
  <si>
    <t>Israele</t>
  </si>
  <si>
    <t>Territorio palestinese occupato</t>
  </si>
  <si>
    <t>Timor-Leste</t>
  </si>
  <si>
    <t>Giordania</t>
  </si>
  <si>
    <t>Arabia Saudita</t>
  </si>
  <si>
    <t>Kuwait</t>
  </si>
  <si>
    <t>Bahrein</t>
  </si>
  <si>
    <t>Qatar</t>
  </si>
  <si>
    <t>Oman</t>
  </si>
  <si>
    <t>Yemen</t>
  </si>
  <si>
    <t>Afghanistan</t>
  </si>
  <si>
    <t>Pakistan</t>
  </si>
  <si>
    <t>Maldive</t>
  </si>
  <si>
    <t>Sri Lanka</t>
  </si>
  <si>
    <t>Nepal</t>
  </si>
  <si>
    <t>Bhutan</t>
  </si>
  <si>
    <t>Birmania</t>
  </si>
  <si>
    <t>Thailandia</t>
  </si>
  <si>
    <t>Laos</t>
  </si>
  <si>
    <t>Vietnam</t>
  </si>
  <si>
    <t>Cambogia</t>
  </si>
  <si>
    <t>Indonesia</t>
  </si>
  <si>
    <t>Malaysia</t>
  </si>
  <si>
    <t>Brunei</t>
  </si>
  <si>
    <t>Singapore</t>
  </si>
  <si>
    <t>Filippine</t>
  </si>
  <si>
    <t>Mongolia</t>
  </si>
  <si>
    <t>Corea del Nord</t>
  </si>
  <si>
    <t>Corea del Sud</t>
  </si>
  <si>
    <t>Taiwan</t>
  </si>
  <si>
    <t>Macao</t>
  </si>
  <si>
    <t>Papua Nuova Guinea</t>
  </si>
  <si>
    <t>Nauru</t>
  </si>
  <si>
    <t>Nuova Zelanda</t>
  </si>
  <si>
    <t>Nuova Caledonia</t>
  </si>
  <si>
    <t>Wallis e Futuna</t>
  </si>
  <si>
    <t>Isole Pitcairn</t>
  </si>
  <si>
    <t>Figi</t>
  </si>
  <si>
    <t>Vanuatu</t>
  </si>
  <si>
    <t>Samoa</t>
  </si>
  <si>
    <t>Isole Marianne settentrionali</t>
  </si>
  <si>
    <t>Polinesia Francese</t>
  </si>
  <si>
    <t>Stati Federati di Micronesia</t>
  </si>
  <si>
    <t>Isole Marshall</t>
  </si>
  <si>
    <t>Palau</t>
  </si>
  <si>
    <t>Samoa americane</t>
  </si>
  <si>
    <t>Guam</t>
  </si>
  <si>
    <t>Isole Heard e McDonald</t>
  </si>
  <si>
    <t>Isole Cook</t>
  </si>
  <si>
    <t>Terre australi e antartiche francesi</t>
  </si>
  <si>
    <t>Provviste e dotazioni di bordo nel quadro degli scambi intra Ue</t>
  </si>
  <si>
    <t>Provviste e dotazioni di bordo nel quadro degli scambi con i paesi terzi</t>
  </si>
  <si>
    <t>Paesi e territori non specificati nel quadro degli scambi intra UE</t>
  </si>
  <si>
    <t>Paesi e territori non specificati nel quadro degli scambi con i paesi terzi</t>
  </si>
  <si>
    <t>Paesi e territori non specificati per ragioni commerciali o militari</t>
  </si>
  <si>
    <t>primi 3 mesi 2018</t>
  </si>
  <si>
    <t>primi 6 mesi 2018</t>
  </si>
  <si>
    <t>primi 9 mesi 2018</t>
  </si>
  <si>
    <t>Totale EU28</t>
  </si>
  <si>
    <t>America centro-meridionale</t>
  </si>
  <si>
    <t>Area Euro 19</t>
  </si>
  <si>
    <t>Unione Europea no Euro</t>
  </si>
  <si>
    <t>Kiribati</t>
  </si>
  <si>
    <t>Georgia del Sud e isole Sandwich australi</t>
  </si>
  <si>
    <t>SantElena, Ascensione e Tristan da Cunha</t>
  </si>
  <si>
    <t>Saint Pierre e Miquelon</t>
  </si>
  <si>
    <t>Isole Salomone</t>
  </si>
  <si>
    <t>São Tomé e Principe</t>
  </si>
  <si>
    <t>Tonga</t>
  </si>
  <si>
    <t>Tokelau</t>
  </si>
  <si>
    <t xml:space="preserve"> </t>
  </si>
  <si>
    <t>Totale EXTRA UE28</t>
  </si>
  <si>
    <t>030</t>
  </si>
  <si>
    <t>Cod. 
Ateco</t>
  </si>
  <si>
    <t>.</t>
  </si>
  <si>
    <t>Cod.
Ateco</t>
  </si>
  <si>
    <t>011</t>
  </si>
  <si>
    <t>012</t>
  </si>
  <si>
    <t>013</t>
  </si>
  <si>
    <t>014</t>
  </si>
  <si>
    <t>021</t>
  </si>
  <si>
    <t>022</t>
  </si>
  <si>
    <t>023</t>
  </si>
  <si>
    <t>051</t>
  </si>
  <si>
    <t>052</t>
  </si>
  <si>
    <t>061</t>
  </si>
  <si>
    <t>062</t>
  </si>
  <si>
    <t>071</t>
  </si>
  <si>
    <t>072</t>
  </si>
  <si>
    <t>081</t>
  </si>
  <si>
    <t>089</t>
  </si>
  <si>
    <t>Prodotti di colture agricole non permanenti</t>
  </si>
  <si>
    <t>Prodotti di colture permanenti</t>
  </si>
  <si>
    <t>Piante vive</t>
  </si>
  <si>
    <t>Animali vivi e prodotti di origine animale</t>
  </si>
  <si>
    <t>Piante forestali e altri prodotti della silvicoltura</t>
  </si>
  <si>
    <t>Legno grezzo</t>
  </si>
  <si>
    <t>Prodotti vegetali di bosco non legnosi</t>
  </si>
  <si>
    <t>Pesci e altri prodotti della pesca; prodotti dell'acquacoltura</t>
  </si>
  <si>
    <t>Antracite</t>
  </si>
  <si>
    <t>Lignite</t>
  </si>
  <si>
    <t>Petrolio greggio</t>
  </si>
  <si>
    <t>Gas naturale</t>
  </si>
  <si>
    <t>Minerali metalliferi ferrosi</t>
  </si>
  <si>
    <t>Minerali metalliferi non ferrosi</t>
  </si>
  <si>
    <t>Pietra, sabbia e argilla</t>
  </si>
  <si>
    <t>Minerali di cave e miniere n.c.a.</t>
  </si>
  <si>
    <t>Carne lavorata e conservata e prodotti a base di carne</t>
  </si>
  <si>
    <t>Pesce, crostacei e molluschi lavorati e conservati</t>
  </si>
  <si>
    <t>Frutta e ortaggi lavorati e conservati</t>
  </si>
  <si>
    <t>Oli e grassi vegetali e animali</t>
  </si>
  <si>
    <t>Prodotti delle industrie lattiero-casearie</t>
  </si>
  <si>
    <t>Prodotti della lavorazione di granaglie, amidi e prodotti amidacei</t>
  </si>
  <si>
    <t>Prodotti da forno e farinacei</t>
  </si>
  <si>
    <t>Altri prodotti alimentari</t>
  </si>
  <si>
    <t>Prodotti per l'alimentazione degli animali</t>
  </si>
  <si>
    <t>Tabacco</t>
  </si>
  <si>
    <t>Filati di fibre tessili</t>
  </si>
  <si>
    <t>Tessuti</t>
  </si>
  <si>
    <t>Altri prodotti tessili</t>
  </si>
  <si>
    <t>Articoli di abbigliamento, escluso l'abbigliamento in pelliccia</t>
  </si>
  <si>
    <t>Articoli di abbigliamento in pelliccia</t>
  </si>
  <si>
    <t>Articoli di maglieria</t>
  </si>
  <si>
    <t>Cuoio conciato e lavorato; articoli da viaggio, borse, pelletteria e selleria; pellicce preparate e tinte</t>
  </si>
  <si>
    <t>Legno tagliato e piallato</t>
  </si>
  <si>
    <t>Prodotti in legno, sughero, paglia e materiali da intreccio</t>
  </si>
  <si>
    <t>Pasta-carta, carta e cartone</t>
  </si>
  <si>
    <t>Articoli di carta e di cartone</t>
  </si>
  <si>
    <t>Prodotti della stampa</t>
  </si>
  <si>
    <t>Prodotti di cokeria</t>
  </si>
  <si>
    <t>Prodotti derivanti dalla raffinazione del petrolio</t>
  </si>
  <si>
    <t>Prodotti chimici di base, fertilizzanti e composti azotati, materie plastiche e gomma sintetica in forme primarie</t>
  </si>
  <si>
    <t>Agrofarmaci e altri prodotti chimici per l'agricoltura</t>
  </si>
  <si>
    <t>Pitture, vernici e smalti, inchiostri da stampa e adesivi sintetici (mastici)</t>
  </si>
  <si>
    <t>Saponi e detergenti, prodotti per la pulizia e la lucidatura, profumi e cosmetici</t>
  </si>
  <si>
    <t>Altri prodotti chimici</t>
  </si>
  <si>
    <t>Fibre sintetiche e artificiali</t>
  </si>
  <si>
    <t>Prodotti farmaceutici di base</t>
  </si>
  <si>
    <t>Medicinali e preparati farmaceutici</t>
  </si>
  <si>
    <t>Articoli in gomma</t>
  </si>
  <si>
    <t>Articoli in materie plastiche</t>
  </si>
  <si>
    <t>Prodotti refrattari</t>
  </si>
  <si>
    <t>Materiali da costruzione in terracotta</t>
  </si>
  <si>
    <t>Altri prodotti in porcellana e in ceramica</t>
  </si>
  <si>
    <t>Cemento, calce e gesso</t>
  </si>
  <si>
    <t>Prodotti in calcestruzzo, cemento e gesso</t>
  </si>
  <si>
    <t>Prodotti abrasivi e di minerali non metalliferi n.c.a.</t>
  </si>
  <si>
    <t>Prodotti della siderurgia</t>
  </si>
  <si>
    <t>Tubi, condotti, profilati cavi e relativi accessori in acciaio (esclusi quelli in acciaio colato)</t>
  </si>
  <si>
    <t>Altri prodotti della prima trasformazione dell'acciaio</t>
  </si>
  <si>
    <t>Metalli di base preziosi e altri metalli non ferrosi; combustibili nucleari</t>
  </si>
  <si>
    <t>Prodotti della fusione della ghisa e dell'acciaio</t>
  </si>
  <si>
    <t>Elementi da costruzione in metallo</t>
  </si>
  <si>
    <t>Cisterne, serbatoi, radiatori e contenitori in metallo</t>
  </si>
  <si>
    <t>Generatori di vapore, esclusi i contenitori in metallo per caldaie per il riscaldamento centrale ad acqua calda</t>
  </si>
  <si>
    <t>Armi e munizioni</t>
  </si>
  <si>
    <t>Articoli di coltelleria, utensili e oggetti di ferramenta</t>
  </si>
  <si>
    <t>Altri prodotti in metallo</t>
  </si>
  <si>
    <t>Componenti elettronici e schede elettroniche</t>
  </si>
  <si>
    <t>Computer e unità periferiche</t>
  </si>
  <si>
    <t>Apparecchiature per le telecomunicazioni</t>
  </si>
  <si>
    <t>Prodotti di elettronica di consumo audio e video</t>
  </si>
  <si>
    <t>Strumenti e apparecchi di misurazione, prova e navigazione; orologi</t>
  </si>
  <si>
    <t>Strumenti per irradiazione, apparecchiature elettromedicali ed elettroterapeutiche</t>
  </si>
  <si>
    <t>Strumenti ottici e attrezzature fotografiche</t>
  </si>
  <si>
    <t>Supporti magnetici e ottici</t>
  </si>
  <si>
    <t>Motori, generatori e trasformatori elettrici; apparecchiature per la distribuzione e il controllo dell'elettricità</t>
  </si>
  <si>
    <t>Batterie di pile e accumulatori elettrici</t>
  </si>
  <si>
    <t>Apparecchiature di cablaggio</t>
  </si>
  <si>
    <t>Apparecchiature per illuminazione</t>
  </si>
  <si>
    <t>Apparecchi per uso domestico</t>
  </si>
  <si>
    <t>Macchine di impiego generale</t>
  </si>
  <si>
    <t>Altre macchine di impiego generale</t>
  </si>
  <si>
    <t>Macchine per l'agricoltura e la silvicoltura</t>
  </si>
  <si>
    <t>Macchine per la formatura dei metalli e altre macchine utensili</t>
  </si>
  <si>
    <t>Altre macchine per impieghi speciali</t>
  </si>
  <si>
    <t>Autoveicoli</t>
  </si>
  <si>
    <t>Carrozzerie per autoveicoli; rimorchi e semirimorchi</t>
  </si>
  <si>
    <t>Parti e accessori per autoveicoli e loro motori</t>
  </si>
  <si>
    <t>Navi e imbarcazioni</t>
  </si>
  <si>
    <t>Locomotive e materiale rotabile ferro-tranviario</t>
  </si>
  <si>
    <t>Aeromobili, veicoli spaziali e relativi dispositivi</t>
  </si>
  <si>
    <t>Veicoli militari da combattimento</t>
  </si>
  <si>
    <t>Mezzi di trasporto n.c.a.</t>
  </si>
  <si>
    <t>Gioielleria, bigiotteria e articoli connessi; pietre preziose lavorate</t>
  </si>
  <si>
    <t>Strumenti musicali</t>
  </si>
  <si>
    <t>Articoli sportivi</t>
  </si>
  <si>
    <t>Giochi e giocattoli</t>
  </si>
  <si>
    <t>Strumenti e forniture mediche e dentistiche</t>
  </si>
  <si>
    <t>Altri prodotti delle industrie manifatturiere n.c.a.</t>
  </si>
  <si>
    <t>Gas manufatti e combustibili gassosi</t>
  </si>
  <si>
    <t>Rifiuti</t>
  </si>
  <si>
    <t>Prodotti del trattamento e dello smaltimento dei rifiuti</t>
  </si>
  <si>
    <t>Libri, periodici e prodotti di altre attività editoriali</t>
  </si>
  <si>
    <t>Giochi per computer e altri software a pacchetto</t>
  </si>
  <si>
    <t>Prodotti delle attività cinematografiche, video e televisive</t>
  </si>
  <si>
    <t>Prodotti dell'editoria musicale e supporti per la registrazione sonora</t>
  </si>
  <si>
    <t>Prodotti delle attività fotografiche</t>
  </si>
  <si>
    <t>Prodotti delle attività creative, artistiche e d'intrattenimento</t>
  </si>
  <si>
    <t>Prodotti delle attività di biblioteche, archivi, musei e di altre attività culturali</t>
  </si>
  <si>
    <t>Merci dichiarate come provviste di bordo, merci nazionali di ritorno e respinte, merci varie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</si>
  <si>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</si>
  <si>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</si>
  <si>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</si>
  <si>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</si>
  <si>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</si>
  <si>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</si>
  <si>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</si>
  <si>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</si>
  <si>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</si>
  <si>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</si>
  <si>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120</t>
  </si>
  <si>
    <t>131</t>
  </si>
  <si>
    <t>132</t>
  </si>
  <si>
    <t>139</t>
  </si>
  <si>
    <t>141</t>
  </si>
  <si>
    <t>142</t>
  </si>
  <si>
    <t>143</t>
  </si>
  <si>
    <t>151</t>
  </si>
  <si>
    <t>152</t>
  </si>
  <si>
    <t>161</t>
  </si>
  <si>
    <t>162</t>
  </si>
  <si>
    <t>171</t>
  </si>
  <si>
    <t>172</t>
  </si>
  <si>
    <t>181</t>
  </si>
  <si>
    <t>191</t>
  </si>
  <si>
    <t>192</t>
  </si>
  <si>
    <t>201</t>
  </si>
  <si>
    <t>202</t>
  </si>
  <si>
    <t>203</t>
  </si>
  <si>
    <t>204</t>
  </si>
  <si>
    <t>205</t>
  </si>
  <si>
    <t>206</t>
  </si>
  <si>
    <t>211</t>
  </si>
  <si>
    <t>212</t>
  </si>
  <si>
    <t>221</t>
  </si>
  <si>
    <t>222</t>
  </si>
  <si>
    <t>231</t>
  </si>
  <si>
    <t>232</t>
  </si>
  <si>
    <t>233</t>
  </si>
  <si>
    <t>234</t>
  </si>
  <si>
    <t>235</t>
  </si>
  <si>
    <t>236</t>
  </si>
  <si>
    <t>237</t>
  </si>
  <si>
    <t>239</t>
  </si>
  <si>
    <t>241</t>
  </si>
  <si>
    <t>242</t>
  </si>
  <si>
    <t>243</t>
  </si>
  <si>
    <t>244</t>
  </si>
  <si>
    <t>245</t>
  </si>
  <si>
    <t>251</t>
  </si>
  <si>
    <t>252</t>
  </si>
  <si>
    <t>253</t>
  </si>
  <si>
    <t>254</t>
  </si>
  <si>
    <t>257</t>
  </si>
  <si>
    <t>259</t>
  </si>
  <si>
    <t>261</t>
  </si>
  <si>
    <t>262</t>
  </si>
  <si>
    <t>263</t>
  </si>
  <si>
    <t>264</t>
  </si>
  <si>
    <t>265</t>
  </si>
  <si>
    <t>266</t>
  </si>
  <si>
    <t>267</t>
  </si>
  <si>
    <t>268</t>
  </si>
  <si>
    <t>271</t>
  </si>
  <si>
    <t>272</t>
  </si>
  <si>
    <t>273</t>
  </si>
  <si>
    <t>274</t>
  </si>
  <si>
    <t>275</t>
  </si>
  <si>
    <t>279</t>
  </si>
  <si>
    <t>281</t>
  </si>
  <si>
    <t>282</t>
  </si>
  <si>
    <t>283</t>
  </si>
  <si>
    <t>284</t>
  </si>
  <si>
    <t>289</t>
  </si>
  <si>
    <t>291</t>
  </si>
  <si>
    <t>292</t>
  </si>
  <si>
    <t>293</t>
  </si>
  <si>
    <t>301</t>
  </si>
  <si>
    <t>302</t>
  </si>
  <si>
    <t>303</t>
  </si>
  <si>
    <t>304</t>
  </si>
  <si>
    <t>309</t>
  </si>
  <si>
    <t>310</t>
  </si>
  <si>
    <t>321</t>
  </si>
  <si>
    <t>322</t>
  </si>
  <si>
    <t>323</t>
  </si>
  <si>
    <t>324</t>
  </si>
  <si>
    <t>325</t>
  </si>
  <si>
    <t>329</t>
  </si>
  <si>
    <t>Province e 
regioni</t>
  </si>
  <si>
    <t>Province e
 regioni</t>
  </si>
  <si>
    <t>dato annuale 2017</t>
  </si>
  <si>
    <t>dato annuale 2018</t>
  </si>
  <si>
    <t>primi 3 mesi 2019</t>
  </si>
  <si>
    <t>primi 6 mesi 2019</t>
  </si>
  <si>
    <t>Tuvalu</t>
  </si>
  <si>
    <t>Energia elettrica</t>
  </si>
  <si>
    <t>Acque e fanghi di depurazione</t>
  </si>
  <si>
    <t>Prodotti del recupero dei materiali esclusi prodotti nuovi derivanti da materie prime secondarie</t>
  </si>
  <si>
    <t>Prodotti di altre attività di servizi per la persona</t>
  </si>
  <si>
    <t>totale verifica</t>
  </si>
  <si>
    <t>verifica totale</t>
  </si>
  <si>
    <t>3 trim 2019</t>
  </si>
  <si>
    <t>primi 9 mesi 2019</t>
  </si>
  <si>
    <t>var tend primi 9 mesi</t>
  </si>
  <si>
    <t>Prodotti per valore delle importazioni ed esportazioni per provincia. Anni 2015-2019. Valori in milioni di euro e variazioni percentuali</t>
  </si>
  <si>
    <t>4 trim 2019</t>
  </si>
  <si>
    <t>dato annuale 2019</t>
  </si>
  <si>
    <t>var tend annuale</t>
  </si>
  <si>
    <t>primi 3 mesi 2020</t>
  </si>
  <si>
    <t>Pesci e altri prodotti della pesca prodotti acquacoltura</t>
  </si>
  <si>
    <t>Minerali di cave e miniere</t>
  </si>
  <si>
    <t>2 trim 2020</t>
  </si>
  <si>
    <t>primi 6 mesi 2020</t>
  </si>
  <si>
    <t>2 trim 2019</t>
  </si>
  <si>
    <t>Saint Barthélemy</t>
  </si>
  <si>
    <t>3° trim 2020</t>
  </si>
  <si>
    <t>primi 9 mesi 2020</t>
  </si>
  <si>
    <t>Importazioni, esportazioni e saldi per provincia. Anni 2015-2020. Valori in milioni di euro e variazioni percentuali</t>
  </si>
  <si>
    <t>Importazioni per provincia e voce merceologica*. Anni 2015-2020. Valori in milioni di euro e variazioni percentuali rispetto all'anno precedente</t>
  </si>
  <si>
    <t>Esportazioni per provincia e voce merceologica*. Anni 2015-2020. Valori in milioni di euro e variazioni percentuali rispetto all'anno precedente</t>
  </si>
  <si>
    <t>Importazioni per provincia e area geografica di provenienza delle merci. Anni 2015-2020. Valori in milioni di euro e variazioni percentuali</t>
  </si>
  <si>
    <t>Esportazioni per provincia e area geografica di destinazione delle merci. Anni 2015-2020. Valori in milioni di euro e variazioni percentuali</t>
  </si>
  <si>
    <t>Paesi per valore delle importazioni ed esportazioni per provincia. Anni 2015-2020. Valori in milioni di euro e variazioni percentuali</t>
  </si>
  <si>
    <t>Prodotti per valore delle importazioni ed esportazioni per provincia. Anni 2015-2020. Valori in milioni di euro e variazioni percentuali</t>
  </si>
  <si>
    <t>Consistenza degli operatori con l'estero per provincia e classe di valore esportato. Anni 2015-2020 e variazioni rispetto all'anno precedente</t>
  </si>
  <si>
    <t>Esportazioni per provincia e classe di valore esportato. Anni 2015-2020 e variazioni rispetto all'anno precedente</t>
  </si>
  <si>
    <t>var.% 20/15</t>
  </si>
  <si>
    <t>var.% 20/16</t>
  </si>
  <si>
    <t>var.% 20/17</t>
  </si>
  <si>
    <t>var.% 20/18</t>
  </si>
  <si>
    <t>4° trim 2020</t>
  </si>
  <si>
    <t>dato annuale 2020</t>
  </si>
  <si>
    <t>var.% 20/19</t>
  </si>
  <si>
    <t>primi 3 mesi 2021</t>
  </si>
  <si>
    <t>Importazioni cumulate per provincia. Anni 2017-2021. Valori in milioni di euro e variazioni tendenziali percentuali.</t>
  </si>
  <si>
    <t>Esportazioni cumulate per provincia. Anni 2017-2021. Valori in milioni di euro e variazioni tendenziali percentuali.</t>
  </si>
  <si>
    <t>Importazioni cumulate per provincia e voce merceologica*. Anni 2017-2021. Valori in milioni di euro e variazioni percentuali rispetto all'anno precedente</t>
  </si>
  <si>
    <t>Esportazioni cumulate per provincia e voce merceologica*. Anni 2017-2021. Valori in milioni di euro e variazioni percentuali rispetto all'anno precedente</t>
  </si>
  <si>
    <t>Importazioni cumulate per provincia e area geografica di provenienza delle merci. Anni 2017-2021. Valori in milioni di euro e variazioni percentuali</t>
  </si>
  <si>
    <t>Esportazioni cumulate per provincia e area geografica di destinazione delle merci. Anni 2017-2021. Valori in milioni di euro e variazioni percentuali rispetto all'anno precedente</t>
  </si>
  <si>
    <t>Paesi per valore delle importazioni e delle esportazioni per provincia. Anni 2017-2021. Valori in milioni di euro e variazioni percentuali rispetto all'anno precedente</t>
  </si>
  <si>
    <t>Merci per valore delle importazioni ed esportazioni per provincia. Anni 2017-2021. Valori in milioni di euro e variazioni percentuali rispetto all'anno precedente</t>
  </si>
  <si>
    <t>2° trim 2021</t>
  </si>
  <si>
    <t>2°trim 2021</t>
  </si>
  <si>
    <t>primi 6 mesi 2021</t>
  </si>
  <si>
    <t>2 trim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</si>
</sst>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"/>
    <numFmt numFmtId="165" formatCode="0.0"/>
    <numFmt numFmtId="166" formatCode="_-&quot;€ &quot;* #,##0.00_-;&quot;-€ &quot;* #,##0.00_-;_-&quot;€ &quot;* \-??_-;_-@_-"/>
    <numFmt numFmtId="167" formatCode="_(* #,##0_);_(* \(#,##0\);_(* &quot;-&quot;_);_(@_)"/>
    <numFmt numFmtId="168" formatCode="_-* #,##0.00_-;\-* #,##0.00_-;_-* \-??_-;_-@_-"/>
    <numFmt numFmtId="169" formatCode="#,##0;\-\ #,##0;_-\ &quot;- &quot;"/>
    <numFmt numFmtId="170" formatCode="#,##0;&quot;- &quot;#,##0;_-&quot; - &quot;"/>
    <numFmt numFmtId="171" formatCode="#,##0.0_-"/>
    <numFmt numFmtId="172" formatCode="#,##0.00_-"/>
    <numFmt numFmtId="173" formatCode="#,##0_-"/>
    <numFmt numFmtId="174" formatCode="* #,##0;\-\ #,##0;_*\ &quot;-&quot;;"/>
    <numFmt numFmtId="175" formatCode="_-&quot;L.&quot;\ * #,##0_-;\-&quot;L.&quot;\ * #,##0_-;_-&quot;L.&quot;\ * &quot;-&quot;_-;_-@_-"/>
    <numFmt numFmtId="176" formatCode="_-* #,##0_-;\-* #,##0_-;_-* &quot;-&quot;??_-;_-@_-"/>
    <numFmt numFmtId="177" formatCode="#,##0.0_ ;[Red]\-#,##0.0\ "/>
    <numFmt numFmtId="178" formatCode="0.0_ ;[Red]\-0.0\ 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Bookman Old Style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8"/>
      <color indexed="16"/>
      <name val="Tahoma"/>
      <family val="2"/>
    </font>
    <font>
      <b/>
      <i/>
      <sz val="9"/>
      <color indexed="62"/>
      <name val="Arial"/>
      <family val="2"/>
    </font>
    <font>
      <b/>
      <sz val="10"/>
      <color indexed="18"/>
      <name val="Tahoma"/>
      <family val="2"/>
    </font>
    <font>
      <sz val="10"/>
      <name val="Arial Narrow"/>
      <family val="2"/>
    </font>
    <font>
      <sz val="8"/>
      <name val="Courier"/>
      <family val="3"/>
    </font>
    <font>
      <b/>
      <sz val="10"/>
      <color indexed="8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  <font>
      <sz val="10"/>
      <color indexed="8"/>
      <name val="Trebuchet MS"/>
      <family val="2"/>
    </font>
    <font>
      <i/>
      <sz val="10"/>
      <color indexed="8"/>
      <name val="Trebuchet MS"/>
      <family val="2"/>
    </font>
    <font>
      <b/>
      <sz val="10"/>
      <color indexed="8"/>
      <name val="Trebuchet MS"/>
      <family val="2"/>
    </font>
    <font>
      <i/>
      <sz val="10"/>
      <color indexed="8"/>
      <name val="Trebuchet MS"/>
      <family val="2"/>
    </font>
    <font>
      <sz val="8"/>
      <name val="Calibri"/>
      <family val="2"/>
    </font>
    <font>
      <b/>
      <sz val="12"/>
      <name val="Trebuchet MS"/>
      <family val="2"/>
    </font>
    <font>
      <sz val="9"/>
      <color indexed="8"/>
      <name val="Arial"/>
      <family val="2"/>
    </font>
    <font>
      <b/>
      <sz val="12"/>
      <color indexed="8"/>
      <name val="Trebuchet MS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Trebuchet MS"/>
      <family val="2"/>
    </font>
  </fonts>
  <fills count="21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1"/>
        <bgColor indexed="38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0" fontId="30" fillId="0" borderId="0" applyNumberForma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29" fillId="0" borderId="0"/>
    <xf numFmtId="0" fontId="3" fillId="0" borderId="0" applyNumberFormat="0" applyFill="0" applyBorder="0" applyAlignment="0" applyProtection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6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7" fillId="0" borderId="0"/>
    <xf numFmtId="0" fontId="5" fillId="0" borderId="0"/>
    <xf numFmtId="0" fontId="3" fillId="0" borderId="0"/>
    <xf numFmtId="0" fontId="14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169" fontId="3" fillId="0" borderId="0" applyFont="0" applyFill="0" applyBorder="0" applyAlignment="0" applyProtection="0"/>
    <xf numFmtId="170" fontId="3" fillId="0" borderId="0" applyFill="0" applyBorder="0" applyAlignment="0" applyProtection="0"/>
    <xf numFmtId="9" fontId="3" fillId="0" borderId="0" applyFont="0" applyFill="0" applyBorder="0" applyAlignment="0" applyProtection="0"/>
    <xf numFmtId="9" fontId="6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171" fontId="8" fillId="0" borderId="1">
      <alignment horizontal="right" vertical="center"/>
    </xf>
    <xf numFmtId="171" fontId="8" fillId="0" borderId="1">
      <alignment horizontal="right" vertical="center"/>
    </xf>
    <xf numFmtId="171" fontId="8" fillId="0" borderId="1">
      <alignment horizontal="right" vertical="center"/>
    </xf>
    <xf numFmtId="171" fontId="8" fillId="0" borderId="2">
      <alignment horizontal="right" vertical="center"/>
    </xf>
    <xf numFmtId="172" fontId="8" fillId="0" borderId="1">
      <alignment horizontal="right" vertical="center"/>
    </xf>
    <xf numFmtId="172" fontId="8" fillId="0" borderId="1">
      <alignment horizontal="right" vertical="center"/>
    </xf>
    <xf numFmtId="172" fontId="8" fillId="0" borderId="1">
      <alignment horizontal="right" vertical="center"/>
    </xf>
    <xf numFmtId="172" fontId="8" fillId="0" borderId="2">
      <alignment horizontal="right" vertical="center"/>
    </xf>
    <xf numFmtId="49" fontId="8" fillId="0" borderId="1">
      <alignment vertical="center" wrapText="1"/>
    </xf>
    <xf numFmtId="49" fontId="8" fillId="0" borderId="1">
      <alignment vertical="center" wrapText="1"/>
    </xf>
    <xf numFmtId="49" fontId="8" fillId="0" borderId="1">
      <alignment vertical="center" wrapText="1"/>
    </xf>
    <xf numFmtId="49" fontId="8" fillId="0" borderId="2">
      <alignment vertical="center" wrapText="1"/>
    </xf>
    <xf numFmtId="173" fontId="8" fillId="0" borderId="1">
      <alignment horizontal="right" vertical="center"/>
    </xf>
    <xf numFmtId="173" fontId="8" fillId="0" borderId="1">
      <alignment horizontal="right" vertical="center"/>
    </xf>
    <xf numFmtId="173" fontId="8" fillId="0" borderId="1">
      <alignment horizontal="right" vertical="center"/>
    </xf>
    <xf numFmtId="173" fontId="8" fillId="0" borderId="2">
      <alignment horizontal="right" vertical="center"/>
    </xf>
    <xf numFmtId="49" fontId="9" fillId="2" borderId="3">
      <alignment horizontal="centerContinuous" vertical="center" wrapText="1"/>
    </xf>
    <xf numFmtId="0" fontId="8" fillId="3" borderId="3">
      <alignment horizontal="center" vertical="center" wrapText="1"/>
    </xf>
    <xf numFmtId="49" fontId="10" fillId="3" borderId="4">
      <alignment horizontal="center" vertical="center" wrapText="1"/>
    </xf>
    <xf numFmtId="49" fontId="10" fillId="3" borderId="4">
      <alignment horizontal="center" vertical="center" wrapText="1"/>
    </xf>
    <xf numFmtId="49" fontId="10" fillId="3" borderId="4">
      <alignment horizontal="center" vertical="center" wrapText="1"/>
    </xf>
    <xf numFmtId="49" fontId="10" fillId="4" borderId="4">
      <alignment horizontal="center" vertical="center" wrapText="1"/>
    </xf>
    <xf numFmtId="0" fontId="8" fillId="3" borderId="3">
      <alignment horizontal="center" vertical="center" wrapText="1"/>
    </xf>
    <xf numFmtId="0" fontId="8" fillId="3" borderId="3">
      <alignment horizontal="center" vertical="center" wrapText="1"/>
    </xf>
    <xf numFmtId="0" fontId="8" fillId="4" borderId="5">
      <alignment horizontal="center" vertical="center" wrapText="1"/>
    </xf>
    <xf numFmtId="49" fontId="9" fillId="2" borderId="3">
      <alignment horizontal="centerContinuous" vertical="center" wrapText="1"/>
    </xf>
    <xf numFmtId="49" fontId="9" fillId="2" borderId="3">
      <alignment horizontal="centerContinuous" vertical="center" wrapText="1"/>
    </xf>
    <xf numFmtId="49" fontId="9" fillId="5" borderId="5">
      <alignment horizontal="center" vertical="center" wrapText="1"/>
    </xf>
    <xf numFmtId="49" fontId="11" fillId="0" borderId="0">
      <alignment horizontal="left" vertical="center"/>
    </xf>
    <xf numFmtId="49" fontId="12" fillId="0" borderId="0">
      <alignment horizontal="left" vertical="center"/>
    </xf>
    <xf numFmtId="174" fontId="13" fillId="0" borderId="0"/>
    <xf numFmtId="175" fontId="3" fillId="0" borderId="0" applyFont="0" applyFill="0" applyBorder="0" applyAlignment="0" applyProtection="0"/>
  </cellStyleXfs>
  <cellXfs count="299">
    <xf numFmtId="0" fontId="0" fillId="0" borderId="0" xfId="0"/>
    <xf numFmtId="0" fontId="15" fillId="0" borderId="0" xfId="0" applyNumberFormat="1" applyFont="1" applyFill="1" applyAlignment="1">
      <alignment vertical="center"/>
    </xf>
    <xf numFmtId="1" fontId="15" fillId="6" borderId="3" xfId="39" applyNumberFormat="1" applyFont="1" applyFill="1" applyBorder="1" applyAlignment="1">
      <alignment horizontal="center" vertical="center"/>
    </xf>
    <xf numFmtId="1" fontId="16" fillId="6" borderId="3" xfId="44" quotePrefix="1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/>
    </xf>
    <xf numFmtId="3" fontId="18" fillId="0" borderId="6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3" fontId="15" fillId="0" borderId="3" xfId="0" applyNumberFormat="1" applyFont="1" applyBorder="1" applyAlignment="1">
      <alignment vertical="center"/>
    </xf>
    <xf numFmtId="0" fontId="15" fillId="7" borderId="3" xfId="0" applyFont="1" applyFill="1" applyBorder="1" applyAlignment="1">
      <alignment vertical="center"/>
    </xf>
    <xf numFmtId="3" fontId="15" fillId="7" borderId="3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6" fillId="7" borderId="3" xfId="45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horizontal="right" vertical="center"/>
    </xf>
    <xf numFmtId="0" fontId="15" fillId="7" borderId="3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left" vertical="top" wrapText="1"/>
    </xf>
    <xf numFmtId="3" fontId="20" fillId="0" borderId="0" xfId="0" applyNumberFormat="1" applyFont="1" applyFill="1" applyBorder="1" applyAlignment="1">
      <alignment horizontal="right" vertical="top"/>
    </xf>
    <xf numFmtId="0" fontId="19" fillId="0" borderId="0" xfId="0" applyFont="1"/>
    <xf numFmtId="0" fontId="16" fillId="0" borderId="0" xfId="43" applyFont="1" applyFill="1" applyBorder="1" applyAlignment="1">
      <alignment vertical="center"/>
    </xf>
    <xf numFmtId="3" fontId="17" fillId="0" borderId="0" xfId="44" applyNumberFormat="1" applyFont="1" applyAlignment="1">
      <alignment vertical="center"/>
    </xf>
    <xf numFmtId="164" fontId="17" fillId="0" borderId="0" xfId="44" applyNumberFormat="1" applyFont="1" applyAlignment="1">
      <alignment vertical="center"/>
    </xf>
    <xf numFmtId="0" fontId="17" fillId="0" borderId="0" xfId="44" applyFont="1" applyAlignment="1">
      <alignment vertical="center"/>
    </xf>
    <xf numFmtId="3" fontId="19" fillId="0" borderId="0" xfId="0" applyNumberFormat="1" applyFont="1"/>
    <xf numFmtId="164" fontId="19" fillId="0" borderId="0" xfId="0" applyNumberFormat="1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3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164" fontId="17" fillId="0" borderId="0" xfId="0" applyNumberFormat="1" applyFont="1" applyFill="1" applyAlignment="1">
      <alignment horizontal="right" vertical="center"/>
    </xf>
    <xf numFmtId="3" fontId="17" fillId="0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16" fillId="7" borderId="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3" fontId="17" fillId="0" borderId="9" xfId="0" applyNumberFormat="1" applyFont="1" applyFill="1" applyBorder="1" applyAlignment="1">
      <alignment horizontal="right" vertical="center"/>
    </xf>
    <xf numFmtId="3" fontId="17" fillId="0" borderId="8" xfId="0" applyNumberFormat="1" applyFont="1" applyFill="1" applyBorder="1" applyAlignment="1">
      <alignment horizontal="right" vertical="center"/>
    </xf>
    <xf numFmtId="3" fontId="17" fillId="0" borderId="8" xfId="0" applyNumberFormat="1" applyFont="1" applyFill="1" applyBorder="1" applyAlignment="1">
      <alignment horizontal="center" vertical="center"/>
    </xf>
    <xf numFmtId="3" fontId="17" fillId="0" borderId="8" xfId="0" applyNumberFormat="1" applyFont="1" applyFill="1" applyBorder="1" applyAlignment="1">
      <alignment vertical="center"/>
    </xf>
    <xf numFmtId="0" fontId="18" fillId="0" borderId="0" xfId="0" applyFont="1"/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horizontal="right" vertical="center"/>
    </xf>
    <xf numFmtId="3" fontId="17" fillId="0" borderId="6" xfId="0" applyNumberFormat="1" applyFont="1" applyFill="1" applyBorder="1" applyAlignment="1">
      <alignment horizontal="right" vertical="center"/>
    </xf>
    <xf numFmtId="164" fontId="17" fillId="0" borderId="0" xfId="0" applyNumberFormat="1" applyFont="1" applyFill="1" applyBorder="1" applyAlignment="1">
      <alignment horizontal="right" vertical="center"/>
    </xf>
    <xf numFmtId="3" fontId="17" fillId="0" borderId="6" xfId="0" applyNumberFormat="1" applyFont="1" applyFill="1" applyBorder="1" applyAlignment="1">
      <alignment horizontal="center" vertical="center"/>
    </xf>
    <xf numFmtId="3" fontId="17" fillId="0" borderId="6" xfId="0" applyNumberFormat="1" applyFont="1" applyFill="1" applyBorder="1" applyAlignment="1">
      <alignment vertical="center"/>
    </xf>
    <xf numFmtId="164" fontId="17" fillId="0" borderId="6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16" fillId="0" borderId="0" xfId="0" applyFont="1" applyFill="1" applyAlignment="1">
      <alignment vertical="center"/>
    </xf>
    <xf numFmtId="3" fontId="17" fillId="0" borderId="0" xfId="0" applyNumberFormat="1" applyFont="1" applyFill="1" applyAlignment="1">
      <alignment vertical="center"/>
    </xf>
    <xf numFmtId="0" fontId="21" fillId="0" borderId="0" xfId="0" applyFont="1"/>
    <xf numFmtId="1" fontId="15" fillId="6" borderId="3" xfId="39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9" fillId="8" borderId="0" xfId="0" applyFont="1" applyFill="1"/>
    <xf numFmtId="0" fontId="17" fillId="0" borderId="0" xfId="0" applyFont="1" applyFill="1" applyAlignment="1">
      <alignment horizontal="left" vertical="center"/>
    </xf>
    <xf numFmtId="0" fontId="18" fillId="0" borderId="0" xfId="0" applyNumberFormat="1" applyFont="1" applyFill="1" applyAlignment="1">
      <alignment vertical="center"/>
    </xf>
    <xf numFmtId="0" fontId="17" fillId="0" borderId="0" xfId="43" applyFont="1" applyFill="1" applyBorder="1" applyAlignment="1">
      <alignment vertical="center"/>
    </xf>
    <xf numFmtId="0" fontId="30" fillId="0" borderId="0" xfId="1" applyBorder="1" applyAlignment="1">
      <alignment vertical="center"/>
    </xf>
    <xf numFmtId="1" fontId="16" fillId="6" borderId="3" xfId="44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vertical="center"/>
    </xf>
    <xf numFmtId="0" fontId="16" fillId="7" borderId="7" xfId="45" applyFont="1" applyFill="1" applyBorder="1" applyAlignment="1">
      <alignment horizontal="center" vertical="center" wrapText="1"/>
    </xf>
    <xf numFmtId="1" fontId="21" fillId="6" borderId="3" xfId="39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7" fillId="0" borderId="7" xfId="0" applyFont="1" applyFill="1" applyBorder="1" applyAlignment="1">
      <alignment vertical="center"/>
    </xf>
    <xf numFmtId="0" fontId="16" fillId="11" borderId="0" xfId="0" applyFont="1" applyFill="1" applyAlignment="1">
      <alignment horizontal="left" vertical="center"/>
    </xf>
    <xf numFmtId="0" fontId="16" fillId="11" borderId="0" xfId="0" applyFont="1" applyFill="1" applyAlignment="1">
      <alignment vertical="center"/>
    </xf>
    <xf numFmtId="0" fontId="16" fillId="7" borderId="11" xfId="0" applyFont="1" applyFill="1" applyBorder="1" applyAlignment="1">
      <alignment horizontal="center" vertical="center" wrapText="1"/>
    </xf>
    <xf numFmtId="0" fontId="15" fillId="8" borderId="0" xfId="0" applyFont="1" applyFill="1"/>
    <xf numFmtId="0" fontId="18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176" fontId="15" fillId="7" borderId="3" xfId="4" applyNumberFormat="1" applyFont="1" applyFill="1" applyBorder="1" applyAlignment="1">
      <alignment vertical="center"/>
    </xf>
    <xf numFmtId="0" fontId="16" fillId="7" borderId="8" xfId="0" applyFont="1" applyFill="1" applyBorder="1" applyAlignment="1">
      <alignment horizontal="center" vertical="center"/>
    </xf>
    <xf numFmtId="3" fontId="17" fillId="0" borderId="13" xfId="0" applyNumberFormat="1" applyFont="1" applyFill="1" applyBorder="1" applyAlignment="1">
      <alignment horizontal="center" vertical="center"/>
    </xf>
    <xf numFmtId="3" fontId="17" fillId="0" borderId="14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vertical="center"/>
    </xf>
    <xf numFmtId="164" fontId="16" fillId="0" borderId="6" xfId="52" applyNumberFormat="1" applyFont="1" applyFill="1" applyBorder="1" applyAlignment="1">
      <alignment horizontal="center" vertical="center" wrapText="1"/>
    </xf>
    <xf numFmtId="176" fontId="16" fillId="0" borderId="0" xfId="4" applyNumberFormat="1" applyFont="1" applyFill="1" applyBorder="1" applyAlignment="1">
      <alignment horizontal="right" vertical="center"/>
    </xf>
    <xf numFmtId="164" fontId="16" fillId="0" borderId="11" xfId="52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Alignment="1">
      <alignment horizontal="right"/>
    </xf>
    <xf numFmtId="0" fontId="18" fillId="0" borderId="11" xfId="0" applyFont="1" applyBorder="1"/>
    <xf numFmtId="164" fontId="17" fillId="0" borderId="13" xfId="0" applyNumberFormat="1" applyFont="1" applyFill="1" applyBorder="1" applyAlignment="1">
      <alignment horizontal="right" vertical="center"/>
    </xf>
    <xf numFmtId="3" fontId="17" fillId="0" borderId="14" xfId="0" applyNumberFormat="1" applyFont="1" applyFill="1" applyBorder="1" applyAlignment="1">
      <alignment horizontal="right" vertical="center"/>
    </xf>
    <xf numFmtId="3" fontId="17" fillId="0" borderId="13" xfId="0" applyNumberFormat="1" applyFont="1" applyFill="1" applyBorder="1" applyAlignment="1">
      <alignment horizontal="right" vertical="center"/>
    </xf>
    <xf numFmtId="0" fontId="18" fillId="0" borderId="6" xfId="0" applyFont="1" applyBorder="1"/>
    <xf numFmtId="0" fontId="17" fillId="12" borderId="11" xfId="0" applyFont="1" applyFill="1" applyBorder="1" applyAlignment="1">
      <alignment horizontal="center" vertical="center"/>
    </xf>
    <xf numFmtId="0" fontId="18" fillId="0" borderId="6" xfId="0" applyFont="1" applyFill="1" applyBorder="1"/>
    <xf numFmtId="0" fontId="17" fillId="0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/>
    </xf>
    <xf numFmtId="0" fontId="18" fillId="0" borderId="8" xfId="0" applyNumberFormat="1" applyFont="1" applyFill="1" applyBorder="1" applyAlignment="1">
      <alignment vertical="center"/>
    </xf>
    <xf numFmtId="176" fontId="15" fillId="7" borderId="15" xfId="4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vertical="center"/>
    </xf>
    <xf numFmtId="176" fontId="17" fillId="0" borderId="7" xfId="4" applyNumberFormat="1" applyFont="1" applyFill="1" applyBorder="1" applyAlignment="1">
      <alignment horizontal="right" vertical="center"/>
    </xf>
    <xf numFmtId="176" fontId="17" fillId="0" borderId="9" xfId="4" applyNumberFormat="1" applyFont="1" applyFill="1" applyBorder="1" applyAlignment="1">
      <alignment horizontal="right" vertical="center"/>
    </xf>
    <xf numFmtId="176" fontId="17" fillId="0" borderId="8" xfId="4" applyNumberFormat="1" applyFont="1" applyFill="1" applyBorder="1" applyAlignment="1">
      <alignment horizontal="right" vertical="center"/>
    </xf>
    <xf numFmtId="176" fontId="17" fillId="0" borderId="6" xfId="4" applyNumberFormat="1" applyFont="1" applyFill="1" applyBorder="1" applyAlignment="1">
      <alignment horizontal="right" vertical="center"/>
    </xf>
    <xf numFmtId="176" fontId="18" fillId="0" borderId="0" xfId="4" applyNumberFormat="1" applyFont="1"/>
    <xf numFmtId="0" fontId="18" fillId="13" borderId="0" xfId="0" applyFont="1" applyFill="1"/>
    <xf numFmtId="0" fontId="19" fillId="13" borderId="0" xfId="0" applyFont="1" applyFill="1"/>
    <xf numFmtId="0" fontId="19" fillId="14" borderId="0" xfId="0" applyFont="1" applyFill="1"/>
    <xf numFmtId="0" fontId="17" fillId="14" borderId="0" xfId="0" applyFont="1" applyFill="1"/>
    <xf numFmtId="176" fontId="18" fillId="0" borderId="6" xfId="4" applyNumberFormat="1" applyFont="1" applyBorder="1"/>
    <xf numFmtId="177" fontId="17" fillId="0" borderId="6" xfId="0" applyNumberFormat="1" applyFont="1" applyFill="1" applyBorder="1" applyAlignment="1">
      <alignment horizontal="right" vertical="center"/>
    </xf>
    <xf numFmtId="178" fontId="18" fillId="0" borderId="6" xfId="0" applyNumberFormat="1" applyFont="1" applyBorder="1" applyAlignment="1">
      <alignment vertical="center"/>
    </xf>
    <xf numFmtId="176" fontId="17" fillId="0" borderId="0" xfId="4" applyNumberFormat="1" applyFont="1" applyFill="1" applyBorder="1" applyAlignment="1">
      <alignment horizontal="right" vertical="center"/>
    </xf>
    <xf numFmtId="176" fontId="15" fillId="7" borderId="10" xfId="4" applyNumberFormat="1" applyFont="1" applyFill="1" applyBorder="1" applyAlignment="1">
      <alignment vertical="center"/>
    </xf>
    <xf numFmtId="49" fontId="16" fillId="0" borderId="0" xfId="0" applyNumberFormat="1" applyFont="1" applyFill="1" applyAlignment="1">
      <alignment vertical="center"/>
    </xf>
    <xf numFmtId="49" fontId="17" fillId="0" borderId="0" xfId="0" applyNumberFormat="1" applyFont="1" applyFill="1" applyAlignment="1">
      <alignment vertical="center"/>
    </xf>
    <xf numFmtId="49" fontId="18" fillId="0" borderId="0" xfId="0" applyNumberFormat="1" applyFont="1"/>
    <xf numFmtId="0" fontId="18" fillId="0" borderId="0" xfId="0" applyFont="1" applyBorder="1" applyAlignment="1">
      <alignment horizontal="right"/>
    </xf>
    <xf numFmtId="0" fontId="18" fillId="0" borderId="0" xfId="0" applyFont="1" applyBorder="1"/>
    <xf numFmtId="3" fontId="18" fillId="0" borderId="0" xfId="0" applyNumberFormat="1" applyFont="1" applyAlignment="1">
      <alignment vertical="center"/>
    </xf>
    <xf numFmtId="3" fontId="18" fillId="0" borderId="0" xfId="0" applyNumberFormat="1" applyFont="1"/>
    <xf numFmtId="164" fontId="18" fillId="0" borderId="0" xfId="0" applyNumberFormat="1" applyFont="1"/>
    <xf numFmtId="0" fontId="3" fillId="0" borderId="0" xfId="37"/>
    <xf numFmtId="176" fontId="18" fillId="0" borderId="7" xfId="4" applyNumberFormat="1" applyFont="1" applyBorder="1"/>
    <xf numFmtId="0" fontId="15" fillId="0" borderId="0" xfId="0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30" fillId="0" borderId="0" xfId="1" applyAlignment="1">
      <alignment vertical="center"/>
    </xf>
    <xf numFmtId="0" fontId="16" fillId="0" borderId="0" xfId="45" applyFont="1" applyAlignment="1">
      <alignment horizontal="left" vertical="center" wrapText="1"/>
    </xf>
    <xf numFmtId="0" fontId="16" fillId="0" borderId="16" xfId="45" applyFont="1" applyBorder="1" applyAlignment="1">
      <alignment vertical="center" wrapText="1"/>
    </xf>
    <xf numFmtId="0" fontId="16" fillId="7" borderId="10" xfId="45" applyFont="1" applyFill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right" vertical="center"/>
    </xf>
    <xf numFmtId="177" fontId="18" fillId="0" borderId="7" xfId="0" applyNumberFormat="1" applyFont="1" applyBorder="1" applyAlignment="1">
      <alignment horizontal="right" vertical="center"/>
    </xf>
    <xf numFmtId="177" fontId="18" fillId="0" borderId="6" xfId="0" applyNumberFormat="1" applyFont="1" applyBorder="1" applyAlignment="1">
      <alignment horizontal="right" vertical="center"/>
    </xf>
    <xf numFmtId="176" fontId="15" fillId="15" borderId="3" xfId="4" applyNumberFormat="1" applyFont="1" applyFill="1" applyBorder="1" applyAlignment="1">
      <alignment vertical="center"/>
    </xf>
    <xf numFmtId="0" fontId="16" fillId="0" borderId="16" xfId="45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/>
    </xf>
    <xf numFmtId="0" fontId="16" fillId="0" borderId="0" xfId="45" applyFont="1" applyAlignment="1">
      <alignment vertical="center" wrapText="1"/>
    </xf>
    <xf numFmtId="0" fontId="16" fillId="7" borderId="3" xfId="45" applyFont="1" applyFill="1" applyBorder="1" applyAlignment="1">
      <alignment vertical="center" wrapText="1"/>
    </xf>
    <xf numFmtId="0" fontId="15" fillId="0" borderId="16" xfId="0" applyFont="1" applyBorder="1" applyAlignment="1">
      <alignment vertical="center"/>
    </xf>
    <xf numFmtId="43" fontId="16" fillId="0" borderId="16" xfId="4" applyFont="1" applyBorder="1" applyAlignment="1">
      <alignment vertical="center" wrapText="1"/>
    </xf>
    <xf numFmtId="0" fontId="16" fillId="0" borderId="0" xfId="43" applyFont="1" applyAlignment="1">
      <alignment vertical="center"/>
    </xf>
    <xf numFmtId="164" fontId="18" fillId="0" borderId="16" xfId="0" applyNumberFormat="1" applyFont="1" applyBorder="1"/>
    <xf numFmtId="0" fontId="15" fillId="7" borderId="10" xfId="0" applyFont="1" applyFill="1" applyBorder="1" applyAlignment="1">
      <alignment vertical="center"/>
    </xf>
    <xf numFmtId="0" fontId="16" fillId="7" borderId="8" xfId="45" applyFont="1" applyFill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/>
    </xf>
    <xf numFmtId="0" fontId="18" fillId="0" borderId="16" xfId="0" applyFont="1" applyBorder="1"/>
    <xf numFmtId="0" fontId="26" fillId="0" borderId="0" xfId="0" applyFont="1" applyAlignment="1">
      <alignment vertical="center"/>
    </xf>
    <xf numFmtId="1" fontId="16" fillId="6" borderId="17" xfId="44" quotePrefix="1" applyNumberFormat="1" applyFont="1" applyFill="1" applyBorder="1" applyAlignment="1">
      <alignment horizontal="center" vertical="center" wrapText="1"/>
    </xf>
    <xf numFmtId="3" fontId="18" fillId="0" borderId="11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12" borderId="3" xfId="0" applyFont="1" applyFill="1" applyBorder="1" applyAlignment="1">
      <alignment horizontal="left" vertical="center"/>
    </xf>
    <xf numFmtId="0" fontId="16" fillId="12" borderId="18" xfId="0" applyFont="1" applyFill="1" applyBorder="1" applyAlignment="1">
      <alignment horizontal="left" vertical="center"/>
    </xf>
    <xf numFmtId="0" fontId="17" fillId="12" borderId="3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right"/>
    </xf>
    <xf numFmtId="0" fontId="18" fillId="0" borderId="7" xfId="0" applyFont="1" applyBorder="1"/>
    <xf numFmtId="0" fontId="25" fillId="0" borderId="0" xfId="42" applyFont="1" applyBorder="1" applyAlignment="1">
      <alignment horizontal="left" vertical="top" wrapText="1"/>
    </xf>
    <xf numFmtId="0" fontId="28" fillId="0" borderId="0" xfId="38" applyFont="1" applyBorder="1" applyAlignment="1">
      <alignment horizontal="left" vertical="top" wrapText="1"/>
    </xf>
    <xf numFmtId="3" fontId="16" fillId="12" borderId="3" xfId="0" applyNumberFormat="1" applyFont="1" applyFill="1" applyBorder="1" applyAlignment="1">
      <alignment horizontal="right" vertical="center"/>
    </xf>
    <xf numFmtId="0" fontId="25" fillId="0" borderId="6" xfId="42" applyFont="1" applyBorder="1" applyAlignment="1">
      <alignment horizontal="left" vertical="top" wrapText="1"/>
    </xf>
    <xf numFmtId="0" fontId="28" fillId="0" borderId="6" xfId="38" applyFont="1" applyBorder="1" applyAlignment="1">
      <alignment horizontal="left" vertical="top" wrapText="1"/>
    </xf>
    <xf numFmtId="3" fontId="19" fillId="0" borderId="8" xfId="0" applyNumberFormat="1" applyFont="1" applyBorder="1"/>
    <xf numFmtId="3" fontId="19" fillId="0" borderId="0" xfId="0" applyNumberFormat="1" applyFont="1" applyBorder="1"/>
    <xf numFmtId="3" fontId="19" fillId="0" borderId="6" xfId="0" applyNumberFormat="1" applyFont="1" applyBorder="1"/>
    <xf numFmtId="176" fontId="16" fillId="12" borderId="10" xfId="4" applyNumberFormat="1" applyFont="1" applyFill="1" applyBorder="1" applyAlignment="1">
      <alignment vertical="center"/>
    </xf>
    <xf numFmtId="177" fontId="15" fillId="12" borderId="10" xfId="0" applyNumberFormat="1" applyFont="1" applyFill="1" applyBorder="1" applyAlignment="1">
      <alignment horizontal="right" vertical="center"/>
    </xf>
    <xf numFmtId="177" fontId="15" fillId="12" borderId="3" xfId="0" applyNumberFormat="1" applyFont="1" applyFill="1" applyBorder="1" applyAlignment="1">
      <alignment horizontal="right" vertical="center"/>
    </xf>
    <xf numFmtId="0" fontId="18" fillId="0" borderId="7" xfId="0" applyFont="1" applyFill="1" applyBorder="1"/>
    <xf numFmtId="176" fontId="16" fillId="12" borderId="3" xfId="4" applyNumberFormat="1" applyFont="1" applyFill="1" applyBorder="1" applyAlignment="1">
      <alignment vertical="center"/>
    </xf>
    <xf numFmtId="176" fontId="18" fillId="0" borderId="0" xfId="0" applyNumberFormat="1" applyFont="1"/>
    <xf numFmtId="177" fontId="18" fillId="0" borderId="14" xfId="0" applyNumberFormat="1" applyFont="1" applyBorder="1" applyAlignment="1">
      <alignment vertical="center"/>
    </xf>
    <xf numFmtId="177" fontId="15" fillId="0" borderId="10" xfId="0" applyNumberFormat="1" applyFont="1" applyBorder="1" applyAlignment="1">
      <alignment horizontal="right" vertical="center"/>
    </xf>
    <xf numFmtId="177" fontId="15" fillId="0" borderId="3" xfId="0" applyNumberFormat="1" applyFont="1" applyBorder="1" applyAlignment="1">
      <alignment horizontal="right" vertical="center"/>
    </xf>
    <xf numFmtId="177" fontId="15" fillId="0" borderId="17" xfId="0" applyNumberFormat="1" applyFont="1" applyBorder="1" applyAlignment="1">
      <alignment vertical="center"/>
    </xf>
    <xf numFmtId="177" fontId="15" fillId="12" borderId="17" xfId="0" applyNumberFormat="1" applyFont="1" applyFill="1" applyBorder="1" applyAlignment="1">
      <alignment vertical="center"/>
    </xf>
    <xf numFmtId="177" fontId="18" fillId="0" borderId="0" xfId="0" applyNumberFormat="1" applyFont="1" applyBorder="1" applyAlignment="1">
      <alignment horizontal="left" vertical="center"/>
    </xf>
    <xf numFmtId="1" fontId="16" fillId="6" borderId="11" xfId="44" applyNumberFormat="1" applyFont="1" applyFill="1" applyBorder="1" applyAlignment="1">
      <alignment horizontal="center" vertical="center" wrapText="1"/>
    </xf>
    <xf numFmtId="0" fontId="18" fillId="0" borderId="0" xfId="0" quotePrefix="1" applyFont="1"/>
    <xf numFmtId="3" fontId="17" fillId="0" borderId="14" xfId="4" applyNumberFormat="1" applyFont="1" applyBorder="1" applyAlignment="1">
      <alignment horizontal="left" vertical="center"/>
    </xf>
    <xf numFmtId="0" fontId="18" fillId="0" borderId="14" xfId="0" applyFont="1" applyBorder="1"/>
    <xf numFmtId="0" fontId="18" fillId="0" borderId="14" xfId="0" applyFont="1" applyBorder="1" applyAlignment="1">
      <alignment horizontal="left"/>
    </xf>
    <xf numFmtId="3" fontId="17" fillId="0" borderId="0" xfId="4" applyNumberFormat="1" applyFont="1" applyBorder="1" applyAlignment="1">
      <alignment horizontal="left" vertical="center"/>
    </xf>
    <xf numFmtId="3" fontId="19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/>
    </xf>
    <xf numFmtId="3" fontId="18" fillId="0" borderId="12" xfId="0" applyNumberFormat="1" applyFont="1" applyBorder="1" applyAlignment="1">
      <alignment vertical="center"/>
    </xf>
    <xf numFmtId="0" fontId="25" fillId="0" borderId="6" xfId="40" applyFont="1" applyBorder="1" applyAlignment="1">
      <alignment horizontal="left" vertical="top" wrapText="1"/>
    </xf>
    <xf numFmtId="0" fontId="18" fillId="0" borderId="12" xfId="0" applyFont="1" applyBorder="1"/>
    <xf numFmtId="0" fontId="19" fillId="0" borderId="0" xfId="0" applyFont="1" applyFill="1" applyAlignment="1">
      <alignment vertical="center"/>
    </xf>
    <xf numFmtId="3" fontId="17" fillId="0" borderId="0" xfId="44" applyNumberFormat="1" applyFont="1" applyFill="1" applyAlignment="1">
      <alignment vertical="center"/>
    </xf>
    <xf numFmtId="0" fontId="30" fillId="0" borderId="0" xfId="1" applyFill="1" applyBorder="1" applyAlignment="1">
      <alignment vertical="center"/>
    </xf>
    <xf numFmtId="164" fontId="17" fillId="0" borderId="0" xfId="44" applyNumberFormat="1" applyFont="1" applyFill="1" applyAlignment="1">
      <alignment vertical="center"/>
    </xf>
    <xf numFmtId="0" fontId="18" fillId="0" borderId="0" xfId="0" applyFont="1" applyFill="1" applyAlignment="1">
      <alignment horizontal="right"/>
    </xf>
    <xf numFmtId="1" fontId="15" fillId="6" borderId="11" xfId="39" applyNumberFormat="1" applyFont="1" applyFill="1" applyBorder="1" applyAlignment="1">
      <alignment horizontal="center" vertical="center" wrapText="1"/>
    </xf>
    <xf numFmtId="176" fontId="15" fillId="0" borderId="3" xfId="4" applyNumberFormat="1" applyFont="1" applyBorder="1" applyAlignment="1">
      <alignment vertical="center"/>
    </xf>
    <xf numFmtId="178" fontId="15" fillId="0" borderId="3" xfId="0" applyNumberFormat="1" applyFont="1" applyBorder="1" applyAlignment="1">
      <alignment vertical="center"/>
    </xf>
    <xf numFmtId="3" fontId="20" fillId="0" borderId="0" xfId="0" applyNumberFormat="1" applyFont="1" applyAlignment="1">
      <alignment horizontal="right" vertical="top"/>
    </xf>
    <xf numFmtId="3" fontId="18" fillId="0" borderId="0" xfId="0" applyNumberFormat="1" applyFont="1" applyAlignment="1">
      <alignment horizontal="left" vertical="top" wrapText="1"/>
    </xf>
    <xf numFmtId="3" fontId="18" fillId="0" borderId="7" xfId="0" applyNumberFormat="1" applyFont="1" applyBorder="1" applyAlignment="1">
      <alignment vertical="center"/>
    </xf>
    <xf numFmtId="177" fontId="15" fillId="15" borderId="3" xfId="4" applyNumberFormat="1" applyFont="1" applyFill="1" applyBorder="1" applyAlignment="1">
      <alignment vertical="center"/>
    </xf>
    <xf numFmtId="177" fontId="18" fillId="0" borderId="0" xfId="0" applyNumberFormat="1" applyFont="1" applyAlignment="1">
      <alignment horizontal="right" vertical="center"/>
    </xf>
    <xf numFmtId="164" fontId="17" fillId="16" borderId="0" xfId="0" applyNumberFormat="1" applyFont="1" applyFill="1" applyBorder="1" applyAlignment="1">
      <alignment horizontal="right" vertical="center"/>
    </xf>
    <xf numFmtId="0" fontId="15" fillId="16" borderId="0" xfId="0" applyNumberFormat="1" applyFont="1" applyFill="1" applyBorder="1" applyAlignment="1">
      <alignment vertical="center"/>
    </xf>
    <xf numFmtId="164" fontId="18" fillId="16" borderId="0" xfId="0" applyNumberFormat="1" applyFont="1" applyFill="1" applyBorder="1" applyAlignment="1">
      <alignment horizontal="right"/>
    </xf>
    <xf numFmtId="0" fontId="17" fillId="17" borderId="13" xfId="43" applyFont="1" applyFill="1" applyBorder="1" applyAlignment="1">
      <alignment horizontal="center" vertical="center"/>
    </xf>
    <xf numFmtId="178" fontId="18" fillId="0" borderId="3" xfId="0" applyNumberFormat="1" applyFont="1" applyBorder="1" applyAlignment="1">
      <alignment vertical="center"/>
    </xf>
    <xf numFmtId="176" fontId="17" fillId="0" borderId="12" xfId="4" applyNumberFormat="1" applyFont="1" applyFill="1" applyBorder="1" applyAlignment="1">
      <alignment horizontal="right" vertical="center"/>
    </xf>
    <xf numFmtId="177" fontId="17" fillId="0" borderId="12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8" fillId="0" borderId="14" xfId="0" applyNumberFormat="1" applyFont="1" applyFill="1" applyBorder="1" applyAlignment="1">
      <alignment vertical="center"/>
    </xf>
    <xf numFmtId="0" fontId="18" fillId="0" borderId="14" xfId="0" quotePrefix="1" applyFont="1" applyBorder="1"/>
    <xf numFmtId="0" fontId="15" fillId="0" borderId="13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vertical="center"/>
    </xf>
    <xf numFmtId="0" fontId="18" fillId="0" borderId="8" xfId="0" quotePrefix="1" applyFont="1" applyBorder="1"/>
    <xf numFmtId="0" fontId="18" fillId="0" borderId="6" xfId="0" quotePrefix="1" applyFont="1" applyBorder="1"/>
    <xf numFmtId="0" fontId="18" fillId="0" borderId="6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6" fillId="19" borderId="11" xfId="0" applyFont="1" applyFill="1" applyBorder="1" applyAlignment="1">
      <alignment horizontal="center" vertical="center" wrapText="1"/>
    </xf>
    <xf numFmtId="164" fontId="19" fillId="0" borderId="0" xfId="0" applyNumberFormat="1" applyFont="1" applyBorder="1"/>
    <xf numFmtId="3" fontId="18" fillId="0" borderId="0" xfId="0" applyNumberFormat="1" applyFont="1" applyFill="1" applyBorder="1" applyAlignment="1">
      <alignment horizontal="right" vertical="center"/>
    </xf>
    <xf numFmtId="178" fontId="18" fillId="0" borderId="0" xfId="0" applyNumberFormat="1" applyFont="1" applyBorder="1" applyAlignment="1">
      <alignment vertical="center"/>
    </xf>
    <xf numFmtId="164" fontId="19" fillId="0" borderId="12" xfId="0" applyNumberFormat="1" applyFont="1" applyBorder="1"/>
    <xf numFmtId="3" fontId="19" fillId="0" borderId="12" xfId="0" applyNumberFormat="1" applyFont="1" applyBorder="1"/>
    <xf numFmtId="178" fontId="18" fillId="0" borderId="12" xfId="0" applyNumberFormat="1" applyFont="1" applyBorder="1" applyAlignment="1">
      <alignment vertical="center"/>
    </xf>
    <xf numFmtId="3" fontId="18" fillId="0" borderId="6" xfId="0" applyNumberFormat="1" applyFont="1" applyFill="1" applyBorder="1" applyAlignment="1">
      <alignment vertical="center"/>
    </xf>
    <xf numFmtId="3" fontId="18" fillId="0" borderId="6" xfId="0" applyNumberFormat="1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left" vertical="center"/>
    </xf>
    <xf numFmtId="1" fontId="15" fillId="20" borderId="11" xfId="39" applyNumberFormat="1" applyFont="1" applyFill="1" applyBorder="1" applyAlignment="1">
      <alignment horizontal="center" vertical="center" wrapText="1"/>
    </xf>
    <xf numFmtId="1" fontId="15" fillId="19" borderId="11" xfId="39" applyNumberFormat="1" applyFont="1" applyFill="1" applyBorder="1" applyAlignment="1">
      <alignment horizontal="center" vertical="center" wrapText="1"/>
    </xf>
    <xf numFmtId="1" fontId="16" fillId="19" borderId="11" xfId="44" applyNumberFormat="1" applyFont="1" applyFill="1" applyBorder="1" applyAlignment="1">
      <alignment horizontal="center" vertical="center" wrapText="1"/>
    </xf>
    <xf numFmtId="1" fontId="15" fillId="20" borderId="3" xfId="39" applyNumberFormat="1" applyFont="1" applyFill="1" applyBorder="1" applyAlignment="1">
      <alignment horizontal="center" vertical="center" wrapText="1"/>
    </xf>
    <xf numFmtId="1" fontId="16" fillId="20" borderId="3" xfId="44" applyNumberFormat="1" applyFont="1" applyFill="1" applyBorder="1" applyAlignment="1">
      <alignment horizontal="center" vertical="center" wrapText="1"/>
    </xf>
    <xf numFmtId="1" fontId="15" fillId="19" borderId="3" xfId="39" applyNumberFormat="1" applyFont="1" applyFill="1" applyBorder="1" applyAlignment="1">
      <alignment horizontal="center" vertical="center" wrapText="1"/>
    </xf>
    <xf numFmtId="1" fontId="16" fillId="19" borderId="3" xfId="44" applyNumberFormat="1" applyFont="1" applyFill="1" applyBorder="1" applyAlignment="1">
      <alignment horizontal="center" vertical="center" wrapText="1"/>
    </xf>
    <xf numFmtId="0" fontId="15" fillId="12" borderId="3" xfId="0" applyNumberFormat="1" applyFont="1" applyFill="1" applyBorder="1" applyAlignment="1">
      <alignment vertical="center"/>
    </xf>
    <xf numFmtId="3" fontId="15" fillId="19" borderId="3" xfId="0" applyNumberFormat="1" applyFont="1" applyFill="1" applyBorder="1" applyAlignment="1">
      <alignment vertical="center"/>
    </xf>
    <xf numFmtId="178" fontId="15" fillId="19" borderId="3" xfId="0" applyNumberFormat="1" applyFont="1" applyFill="1" applyBorder="1" applyAlignment="1">
      <alignment vertical="center"/>
    </xf>
    <xf numFmtId="176" fontId="15" fillId="19" borderId="10" xfId="4" applyNumberFormat="1" applyFont="1" applyFill="1" applyBorder="1" applyAlignment="1">
      <alignment vertical="center"/>
    </xf>
    <xf numFmtId="0" fontId="15" fillId="12" borderId="10" xfId="0" applyNumberFormat="1" applyFont="1" applyFill="1" applyBorder="1" applyAlignment="1">
      <alignment vertical="center"/>
    </xf>
    <xf numFmtId="176" fontId="15" fillId="19" borderId="3" xfId="4" applyNumberFormat="1" applyFont="1" applyFill="1" applyBorder="1" applyAlignment="1">
      <alignment vertical="center"/>
    </xf>
    <xf numFmtId="177" fontId="16" fillId="19" borderId="3" xfId="0" applyNumberFormat="1" applyFont="1" applyFill="1" applyBorder="1" applyAlignment="1">
      <alignment horizontal="right" vertical="center"/>
    </xf>
    <xf numFmtId="0" fontId="16" fillId="20" borderId="11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3" fontId="16" fillId="19" borderId="3" xfId="0" applyNumberFormat="1" applyFont="1" applyFill="1" applyBorder="1" applyAlignment="1">
      <alignment horizontal="right" vertical="center"/>
    </xf>
    <xf numFmtId="0" fontId="16" fillId="7" borderId="19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vertical="center"/>
    </xf>
    <xf numFmtId="3" fontId="18" fillId="0" borderId="11" xfId="0" applyNumberFormat="1" applyFont="1" applyBorder="1"/>
    <xf numFmtId="0" fontId="32" fillId="0" borderId="6" xfId="0" applyFont="1" applyBorder="1"/>
    <xf numFmtId="0" fontId="32" fillId="0" borderId="14" xfId="0" applyFont="1" applyBorder="1"/>
    <xf numFmtId="3" fontId="17" fillId="11" borderId="6" xfId="0" applyNumberFormat="1" applyFont="1" applyFill="1" applyBorder="1" applyAlignment="1">
      <alignment horizontal="right" vertical="center"/>
    </xf>
    <xf numFmtId="3" fontId="17" fillId="11" borderId="7" xfId="0" applyNumberFormat="1" applyFont="1" applyFill="1" applyBorder="1" applyAlignment="1">
      <alignment horizontal="right" vertical="center"/>
    </xf>
    <xf numFmtId="3" fontId="17" fillId="11" borderId="6" xfId="0" applyNumberFormat="1" applyFont="1" applyFill="1" applyBorder="1" applyAlignment="1">
      <alignment vertical="center"/>
    </xf>
    <xf numFmtId="3" fontId="18" fillId="0" borderId="0" xfId="0" applyNumberFormat="1" applyFont="1" applyBorder="1" applyAlignment="1">
      <alignment vertical="center"/>
    </xf>
    <xf numFmtId="165" fontId="16" fillId="6" borderId="8" xfId="41" applyNumberFormat="1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vertical="center"/>
    </xf>
    <xf numFmtId="0" fontId="16" fillId="17" borderId="15" xfId="44" applyFont="1" applyFill="1" applyBorder="1" applyAlignment="1">
      <alignment horizontal="center" vertical="center"/>
    </xf>
    <xf numFmtId="0" fontId="16" fillId="17" borderId="16" xfId="44" applyFont="1" applyFill="1" applyBorder="1" applyAlignment="1">
      <alignment horizontal="center" vertical="center"/>
    </xf>
    <xf numFmtId="0" fontId="16" fillId="9" borderId="15" xfId="44" applyFont="1" applyFill="1" applyBorder="1" applyAlignment="1">
      <alignment horizontal="center" vertical="center"/>
    </xf>
    <xf numFmtId="0" fontId="16" fillId="9" borderId="16" xfId="44" applyFont="1" applyFill="1" applyBorder="1" applyAlignment="1">
      <alignment horizontal="center" vertical="center"/>
    </xf>
    <xf numFmtId="0" fontId="16" fillId="10" borderId="15" xfId="44" applyFont="1" applyFill="1" applyBorder="1" applyAlignment="1">
      <alignment horizontal="center" vertical="center"/>
    </xf>
    <xf numFmtId="0" fontId="16" fillId="10" borderId="16" xfId="44" applyFont="1" applyFill="1" applyBorder="1" applyAlignment="1">
      <alignment horizontal="center" vertical="center"/>
    </xf>
    <xf numFmtId="0" fontId="16" fillId="18" borderId="15" xfId="0" applyFont="1" applyFill="1" applyBorder="1" applyAlignment="1">
      <alignment horizontal="center" vertical="center"/>
    </xf>
    <xf numFmtId="0" fontId="16" fillId="18" borderId="16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17" borderId="10" xfId="44" applyFont="1" applyFill="1" applyBorder="1" applyAlignment="1">
      <alignment horizontal="center" vertical="center"/>
    </xf>
    <xf numFmtId="0" fontId="16" fillId="17" borderId="18" xfId="44" applyFont="1" applyFill="1" applyBorder="1" applyAlignment="1">
      <alignment horizontal="center" vertical="center"/>
    </xf>
    <xf numFmtId="0" fontId="17" fillId="17" borderId="17" xfId="43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16" fillId="17" borderId="9" xfId="44" applyFont="1" applyFill="1" applyBorder="1" applyAlignment="1">
      <alignment horizontal="center" vertical="center"/>
    </xf>
    <xf numFmtId="0" fontId="16" fillId="17" borderId="12" xfId="44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49" fontId="16" fillId="7" borderId="8" xfId="0" applyNumberFormat="1" applyFont="1" applyFill="1" applyBorder="1" applyAlignment="1">
      <alignment horizontal="center" vertical="center" wrapText="1"/>
    </xf>
    <xf numFmtId="49" fontId="16" fillId="7" borderId="11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 wrapText="1"/>
    </xf>
    <xf numFmtId="165" fontId="16" fillId="12" borderId="8" xfId="41" applyNumberFormat="1" applyFont="1" applyFill="1" applyBorder="1" applyAlignment="1" applyProtection="1">
      <alignment horizontal="center" vertical="center" wrapText="1"/>
      <protection locked="0"/>
    </xf>
    <xf numFmtId="0" fontId="18" fillId="12" borderId="11" xfId="0" applyFont="1" applyFill="1" applyBorder="1" applyAlignment="1">
      <alignment vertical="center"/>
    </xf>
    <xf numFmtId="0" fontId="16" fillId="17" borderId="17" xfId="44" applyFont="1" applyFill="1" applyBorder="1" applyAlignment="1">
      <alignment horizontal="center" vertical="center"/>
    </xf>
    <xf numFmtId="0" fontId="16" fillId="18" borderId="10" xfId="44" applyFont="1" applyFill="1" applyBorder="1" applyAlignment="1">
      <alignment horizontal="center" vertical="center"/>
    </xf>
    <xf numFmtId="0" fontId="16" fillId="18" borderId="18" xfId="44" applyFont="1" applyFill="1" applyBorder="1" applyAlignment="1">
      <alignment horizontal="center" vertical="center"/>
    </xf>
    <xf numFmtId="0" fontId="16" fillId="18" borderId="17" xfId="44" applyFont="1" applyFill="1" applyBorder="1" applyAlignment="1">
      <alignment horizontal="center" vertical="center"/>
    </xf>
    <xf numFmtId="165" fontId="16" fillId="12" borderId="8" xfId="41" applyNumberFormat="1" applyFont="1" applyFill="1" applyBorder="1" applyAlignment="1" applyProtection="1">
      <alignment horizontal="center" vertical="center"/>
      <protection locked="0"/>
    </xf>
    <xf numFmtId="0" fontId="16" fillId="18" borderId="18" xfId="0" applyFont="1" applyFill="1" applyBorder="1" applyAlignment="1">
      <alignment horizontal="center" vertical="center"/>
    </xf>
    <xf numFmtId="0" fontId="16" fillId="18" borderId="17" xfId="0" applyFont="1" applyFill="1" applyBorder="1" applyAlignment="1">
      <alignment horizontal="center" vertical="center"/>
    </xf>
    <xf numFmtId="0" fontId="16" fillId="12" borderId="8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/>
    </xf>
    <xf numFmtId="0" fontId="16" fillId="17" borderId="18" xfId="0" applyFont="1" applyFill="1" applyBorder="1" applyAlignment="1">
      <alignment horizontal="center" vertical="center"/>
    </xf>
    <xf numFmtId="0" fontId="16" fillId="17" borderId="17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/>
    </xf>
    <xf numFmtId="0" fontId="16" fillId="17" borderId="10" xfId="0" applyFont="1" applyFill="1" applyBorder="1" applyAlignment="1">
      <alignment horizontal="center" vertical="center"/>
    </xf>
  </cellXfs>
  <cellStyles count="86">
    <cellStyle name="Collegamento ipertestuale" xfId="1" builtinId="8"/>
    <cellStyle name="Euro" xfId="2" xr:uid="{00000000-0005-0000-0000-000001000000}"/>
    <cellStyle name="Euro 2" xfId="3" xr:uid="{00000000-0005-0000-0000-000002000000}"/>
    <cellStyle name="Migliaia" xfId="4" builtinId="3"/>
    <cellStyle name="Migliaia (0)_1" xfId="5" xr:uid="{00000000-0005-0000-0000-000004000000}"/>
    <cellStyle name="Migliaia [0] 2" xfId="6" xr:uid="{00000000-0005-0000-0000-000005000000}"/>
    <cellStyle name="Migliaia [0] 2 2" xfId="7" xr:uid="{00000000-0005-0000-0000-000006000000}"/>
    <cellStyle name="Migliaia [0] 3" xfId="8" xr:uid="{00000000-0005-0000-0000-000007000000}"/>
    <cellStyle name="Migliaia 2" xfId="9" xr:uid="{00000000-0005-0000-0000-000008000000}"/>
    <cellStyle name="Migliaia 2 2" xfId="10" xr:uid="{00000000-0005-0000-0000-000009000000}"/>
    <cellStyle name="Migliaia 3" xfId="11" xr:uid="{00000000-0005-0000-0000-00000A000000}"/>
    <cellStyle name="Migliaia 3 2" xfId="12" xr:uid="{00000000-0005-0000-0000-00000B000000}"/>
    <cellStyle name="Migliaia 4" xfId="13" xr:uid="{00000000-0005-0000-0000-00000C000000}"/>
    <cellStyle name="Migliaia 5" xfId="14" xr:uid="{00000000-0005-0000-0000-00000D000000}"/>
    <cellStyle name="Migliaia 6" xfId="15" xr:uid="{00000000-0005-0000-0000-00000E000000}"/>
    <cellStyle name="Normal_1.1" xfId="16" xr:uid="{00000000-0005-0000-0000-00000F000000}"/>
    <cellStyle name="Normale" xfId="0" builtinId="0"/>
    <cellStyle name="Normale 10" xfId="17" xr:uid="{00000000-0005-0000-0000-000011000000}"/>
    <cellStyle name="Normale 11" xfId="18" xr:uid="{00000000-0005-0000-0000-000012000000}"/>
    <cellStyle name="Normale 12" xfId="19" xr:uid="{00000000-0005-0000-0000-000013000000}"/>
    <cellStyle name="Normale 13" xfId="20" xr:uid="{00000000-0005-0000-0000-000014000000}"/>
    <cellStyle name="Normale 14" xfId="21" xr:uid="{00000000-0005-0000-0000-000015000000}"/>
    <cellStyle name="Normale 2" xfId="22" xr:uid="{00000000-0005-0000-0000-000016000000}"/>
    <cellStyle name="Normale 2 2" xfId="23" xr:uid="{00000000-0005-0000-0000-000017000000}"/>
    <cellStyle name="Normale 2 2 2" xfId="24" xr:uid="{00000000-0005-0000-0000-000018000000}"/>
    <cellStyle name="Normale 2 3" xfId="25" xr:uid="{00000000-0005-0000-0000-000019000000}"/>
    <cellStyle name="Normale 2 4" xfId="26" xr:uid="{00000000-0005-0000-0000-00001A000000}"/>
    <cellStyle name="Normale 2 5" xfId="27" xr:uid="{00000000-0005-0000-0000-00001B000000}"/>
    <cellStyle name="Normale 2_Carlo valori mobiliariEND2004_09" xfId="28" xr:uid="{00000000-0005-0000-0000-00001C000000}"/>
    <cellStyle name="Normale 3" xfId="29" xr:uid="{00000000-0005-0000-0000-00001D000000}"/>
    <cellStyle name="Normale 3 2" xfId="30" xr:uid="{00000000-0005-0000-0000-00001E000000}"/>
    <cellStyle name="Normale 4" xfId="31" xr:uid="{00000000-0005-0000-0000-00001F000000}"/>
    <cellStyle name="Normale 5" xfId="32" xr:uid="{00000000-0005-0000-0000-000020000000}"/>
    <cellStyle name="Normale 6" xfId="33" xr:uid="{00000000-0005-0000-0000-000021000000}"/>
    <cellStyle name="Normale 7" xfId="34" xr:uid="{00000000-0005-0000-0000-000022000000}"/>
    <cellStyle name="Normale 8" xfId="35" xr:uid="{00000000-0005-0000-0000-000023000000}"/>
    <cellStyle name="Normale 9" xfId="36" xr:uid="{00000000-0005-0000-0000-000024000000}"/>
    <cellStyle name="Normale_2.1" xfId="37" xr:uid="{00000000-0005-0000-0000-000025000000}"/>
    <cellStyle name="Normale_Anno 2018" xfId="38" xr:uid="{00000000-0005-0000-0000-000026000000}"/>
    <cellStyle name="Normale_Foglio3_Tavole Commerco Estero di beni BUONE" xfId="39" xr:uid="{00000000-0005-0000-0000-000027000000}"/>
    <cellStyle name="Normale_Foglio4" xfId="40" xr:uid="{00000000-0005-0000-0000-000028000000}"/>
    <cellStyle name="Normale_New_pil_95-01" xfId="41" xr:uid="{00000000-0005-0000-0000-000029000000}"/>
    <cellStyle name="Normale_Paesi" xfId="42" xr:uid="{00000000-0005-0000-0000-00002A000000}"/>
    <cellStyle name="Normale_Tabelle8.1_8.4" xfId="43" xr:uid="{00000000-0005-0000-0000-00002B000000}"/>
    <cellStyle name="Normale_Tavole Commerco Estero di beni BUONE" xfId="44" xr:uid="{00000000-0005-0000-0000-00002C000000}"/>
    <cellStyle name="Normale_Valore aggiunto 2005 Istat" xfId="45" xr:uid="{00000000-0005-0000-0000-00002D000000}"/>
    <cellStyle name="Nuovo" xfId="46" xr:uid="{00000000-0005-0000-0000-00002E000000}"/>
    <cellStyle name="Nuovo 2" xfId="47" xr:uid="{00000000-0005-0000-0000-00002F000000}"/>
    <cellStyle name="Percentuale 2" xfId="48" xr:uid="{00000000-0005-0000-0000-000030000000}"/>
    <cellStyle name="Percentuale 2 2" xfId="49" xr:uid="{00000000-0005-0000-0000-000031000000}"/>
    <cellStyle name="Percentuale 3" xfId="50" xr:uid="{00000000-0005-0000-0000-000032000000}"/>
    <cellStyle name="Percentuale 3 2" xfId="51" xr:uid="{00000000-0005-0000-0000-000033000000}"/>
    <cellStyle name="Percentuale 4" xfId="52" xr:uid="{00000000-0005-0000-0000-000034000000}"/>
    <cellStyle name="Percentuale 5" xfId="53" xr:uid="{00000000-0005-0000-0000-000035000000}"/>
    <cellStyle name="T_decimale(1)" xfId="54" xr:uid="{00000000-0005-0000-0000-000036000000}"/>
    <cellStyle name="T_decimale(1)_tavole nazionali GE 2011-1" xfId="55" xr:uid="{00000000-0005-0000-0000-000037000000}"/>
    <cellStyle name="T_decimale(1)_Volume Nazionale al 29-4-2010" xfId="56" xr:uid="{00000000-0005-0000-0000-000038000000}"/>
    <cellStyle name="T_decimale(1)_Volume Nazionale parte imprese" xfId="57" xr:uid="{00000000-0005-0000-0000-000039000000}"/>
    <cellStyle name="T_decimale(2)" xfId="58" xr:uid="{00000000-0005-0000-0000-00003A000000}"/>
    <cellStyle name="T_decimale(2)_tavole nazionali GE 2011-1" xfId="59" xr:uid="{00000000-0005-0000-0000-00003B000000}"/>
    <cellStyle name="T_decimale(2)_Volume Nazionale al 29-4-2010" xfId="60" xr:uid="{00000000-0005-0000-0000-00003C000000}"/>
    <cellStyle name="T_decimale(2)_Volume Nazionale parte imprese" xfId="61" xr:uid="{00000000-0005-0000-0000-00003D000000}"/>
    <cellStyle name="T_fiancata" xfId="62" xr:uid="{00000000-0005-0000-0000-00003E000000}"/>
    <cellStyle name="T_fiancata_tavole nazionali GE 2011-1" xfId="63" xr:uid="{00000000-0005-0000-0000-00003F000000}"/>
    <cellStyle name="T_fiancata_Volume Nazionale al 29-4-2010" xfId="64" xr:uid="{00000000-0005-0000-0000-000040000000}"/>
    <cellStyle name="T_fiancata_Volume Nazionale parte imprese" xfId="65" xr:uid="{00000000-0005-0000-0000-000041000000}"/>
    <cellStyle name="T_intero" xfId="66" xr:uid="{00000000-0005-0000-0000-000042000000}"/>
    <cellStyle name="T_intero_tavole nazionali GE 2011-1" xfId="67" xr:uid="{00000000-0005-0000-0000-000043000000}"/>
    <cellStyle name="T_intero_Volume Nazionale al 29-4-2010" xfId="68" xr:uid="{00000000-0005-0000-0000-000044000000}"/>
    <cellStyle name="T_intero_Volume Nazionale parte imprese" xfId="69" xr:uid="{00000000-0005-0000-0000-000045000000}"/>
    <cellStyle name="T_intestazione" xfId="70" xr:uid="{00000000-0005-0000-0000-000046000000}"/>
    <cellStyle name="T_intestazione bassa" xfId="71" xr:uid="{00000000-0005-0000-0000-000047000000}"/>
    <cellStyle name="T_intestazione bassa_Tavole dati" xfId="72" xr:uid="{00000000-0005-0000-0000-000048000000}"/>
    <cellStyle name="T_intestazione bassa_Tavole dati_tavole nazionali GE 2011-1" xfId="73" xr:uid="{00000000-0005-0000-0000-000049000000}"/>
    <cellStyle name="T_intestazione bassa_Tavole dati_Volume Nazionale al 29-4-2010" xfId="74" xr:uid="{00000000-0005-0000-0000-00004A000000}"/>
    <cellStyle name="T_intestazione bassa_Tavole dati_Volume Nazionale parte imprese" xfId="75" xr:uid="{00000000-0005-0000-0000-00004B000000}"/>
    <cellStyle name="T_intestazione bassa_tavole nazionali GE 2011-1" xfId="76" xr:uid="{00000000-0005-0000-0000-00004C000000}"/>
    <cellStyle name="T_intestazione bassa_Volume Nazionale al 29-4-2010" xfId="77" xr:uid="{00000000-0005-0000-0000-00004D000000}"/>
    <cellStyle name="T_intestazione bassa_Volume Nazionale parte imprese" xfId="78" xr:uid="{00000000-0005-0000-0000-00004E000000}"/>
    <cellStyle name="T_intestazione_tavole nazionali GE 2011-1" xfId="79" xr:uid="{00000000-0005-0000-0000-00004F000000}"/>
    <cellStyle name="T_intestazione_Volume Nazionale al 29-4-2010" xfId="80" xr:uid="{00000000-0005-0000-0000-000050000000}"/>
    <cellStyle name="T_intestazione_Volume Nazionale parte imprese" xfId="81" xr:uid="{00000000-0005-0000-0000-000051000000}"/>
    <cellStyle name="T_titolo" xfId="82" xr:uid="{00000000-0005-0000-0000-000052000000}"/>
    <cellStyle name="T_titolo_Tavole dati" xfId="83" xr:uid="{00000000-0005-0000-0000-000053000000}"/>
    <cellStyle name="trattino" xfId="84" xr:uid="{00000000-0005-0000-0000-000054000000}"/>
    <cellStyle name="Valuta (0)_01Piemonteval" xfId="85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IV26"/>
  <sheetViews>
    <sheetView tabSelected="1" zoomScaleNormal="100" workbookViewId="0">
      <selection activeCell="A2" sqref="A2"/>
    </sheetView>
  </sheetViews>
  <sheetFormatPr defaultRowHeight="15" x14ac:dyDescent="0.3"/>
  <cols>
    <col min="1" max="1" width="14.85546875" style="18" customWidth="1"/>
    <col min="2" max="2" width="11.140625" style="18" customWidth="1"/>
    <col min="3" max="7" width="9.140625" style="18"/>
    <col min="8" max="8" width="8.5703125" style="18" customWidth="1"/>
    <col min="9" max="16384" width="9.140625" style="18"/>
  </cols>
  <sheetData>
    <row r="1" spans="1:4" x14ac:dyDescent="0.3">
      <c r="A1" s="72" t="s">
        <v>87</v>
      </c>
      <c r="B1" s="58"/>
      <c r="C1" s="58"/>
      <c r="D1" s="58"/>
    </row>
    <row r="3" spans="1:4" x14ac:dyDescent="0.3">
      <c r="A3" s="55" t="s">
        <v>110</v>
      </c>
    </row>
    <row r="5" spans="1:4" x14ac:dyDescent="0.3">
      <c r="A5" s="55" t="s">
        <v>114</v>
      </c>
      <c r="B5" s="55" t="s">
        <v>96</v>
      </c>
      <c r="C5" s="55" t="s">
        <v>95</v>
      </c>
    </row>
    <row r="6" spans="1:4" x14ac:dyDescent="0.3">
      <c r="A6" s="55"/>
      <c r="B6" s="55"/>
    </row>
    <row r="7" spans="1:4" x14ac:dyDescent="0.3">
      <c r="A7" s="57" t="s">
        <v>113</v>
      </c>
      <c r="C7" s="55"/>
    </row>
    <row r="8" spans="1:4" x14ac:dyDescent="0.3">
      <c r="B8" s="110" t="s">
        <v>88</v>
      </c>
      <c r="C8" s="60" t="s">
        <v>583</v>
      </c>
    </row>
    <row r="9" spans="1:4" x14ac:dyDescent="0.3">
      <c r="B9" s="110" t="s">
        <v>89</v>
      </c>
      <c r="C9" s="60" t="s">
        <v>584</v>
      </c>
    </row>
    <row r="10" spans="1:4" x14ac:dyDescent="0.3">
      <c r="B10" s="110" t="s">
        <v>90</v>
      </c>
      <c r="C10" s="60" t="s">
        <v>585</v>
      </c>
    </row>
    <row r="11" spans="1:4" x14ac:dyDescent="0.3">
      <c r="B11" s="110" t="s">
        <v>91</v>
      </c>
      <c r="C11" s="61" t="s">
        <v>586</v>
      </c>
    </row>
    <row r="12" spans="1:4" x14ac:dyDescent="0.3">
      <c r="B12" s="110" t="s">
        <v>92</v>
      </c>
      <c r="C12" s="61" t="s">
        <v>587</v>
      </c>
    </row>
    <row r="13" spans="1:4" x14ac:dyDescent="0.3">
      <c r="B13" s="110" t="s">
        <v>93</v>
      </c>
      <c r="C13" s="59" t="s">
        <v>588</v>
      </c>
    </row>
    <row r="14" spans="1:4" x14ac:dyDescent="0.3">
      <c r="B14" s="110" t="s">
        <v>94</v>
      </c>
      <c r="C14" s="26" t="s">
        <v>589</v>
      </c>
    </row>
    <row r="15" spans="1:4" x14ac:dyDescent="0.3">
      <c r="B15" s="111" t="s">
        <v>108</v>
      </c>
      <c r="C15" s="60" t="s">
        <v>590</v>
      </c>
    </row>
    <row r="16" spans="1:4" x14ac:dyDescent="0.3">
      <c r="B16" s="111" t="s">
        <v>109</v>
      </c>
      <c r="C16" s="60" t="s">
        <v>591</v>
      </c>
    </row>
    <row r="17" spans="1:256" x14ac:dyDescent="0.3">
      <c r="A17" s="1"/>
      <c r="B17" s="60"/>
      <c r="C17" s="60"/>
      <c r="D17" s="60"/>
      <c r="E17" s="60"/>
      <c r="F17" s="60"/>
      <c r="G17" s="6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x14ac:dyDescent="0.3">
      <c r="A18" s="57" t="s">
        <v>112</v>
      </c>
      <c r="B18" s="67"/>
    </row>
    <row r="19" spans="1:256" x14ac:dyDescent="0.3">
      <c r="B19" s="108" t="s">
        <v>122</v>
      </c>
      <c r="C19" s="60" t="s">
        <v>600</v>
      </c>
    </row>
    <row r="20" spans="1:256" x14ac:dyDescent="0.3">
      <c r="B20" s="108" t="s">
        <v>123</v>
      </c>
      <c r="C20" s="60" t="s">
        <v>601</v>
      </c>
    </row>
    <row r="21" spans="1:256" x14ac:dyDescent="0.3">
      <c r="B21" s="109" t="s">
        <v>0</v>
      </c>
      <c r="C21" s="60" t="s">
        <v>602</v>
      </c>
    </row>
    <row r="22" spans="1:256" x14ac:dyDescent="0.3">
      <c r="B22" s="109" t="s">
        <v>1</v>
      </c>
      <c r="C22" s="60" t="s">
        <v>603</v>
      </c>
    </row>
    <row r="23" spans="1:256" x14ac:dyDescent="0.3">
      <c r="B23" s="109" t="s">
        <v>2</v>
      </c>
      <c r="C23" s="61" t="s">
        <v>604</v>
      </c>
    </row>
    <row r="24" spans="1:256" x14ac:dyDescent="0.3">
      <c r="B24" s="109" t="s">
        <v>3</v>
      </c>
      <c r="C24" s="61" t="s">
        <v>605</v>
      </c>
    </row>
    <row r="25" spans="1:256" x14ac:dyDescent="0.3">
      <c r="B25" s="109" t="s">
        <v>97</v>
      </c>
      <c r="C25" s="59" t="s">
        <v>606</v>
      </c>
    </row>
    <row r="26" spans="1:256" x14ac:dyDescent="0.3">
      <c r="B26" s="109" t="s">
        <v>98</v>
      </c>
      <c r="C26" s="26" t="s">
        <v>607</v>
      </c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O86"/>
  <sheetViews>
    <sheetView workbookViewId="0">
      <selection activeCell="A2" sqref="A2"/>
    </sheetView>
  </sheetViews>
  <sheetFormatPr defaultRowHeight="15" x14ac:dyDescent="0.25"/>
  <cols>
    <col min="1" max="1" width="30.7109375" style="31" customWidth="1"/>
    <col min="2" max="6" width="15.85546875" style="31" bestFit="1" customWidth="1"/>
    <col min="7" max="7" width="15.85546875" style="31" customWidth="1"/>
    <col min="8" max="12" width="9.7109375" style="31" customWidth="1"/>
    <col min="13" max="13" width="7.85546875" style="31" bestFit="1" customWidth="1"/>
    <col min="14" max="14" width="6.28515625" style="31" bestFit="1" customWidth="1"/>
    <col min="15" max="17" width="14.7109375" style="31" bestFit="1" customWidth="1"/>
    <col min="18" max="18" width="14.7109375" style="31" customWidth="1"/>
    <col min="19" max="19" width="7.85546875" style="31" bestFit="1" customWidth="1"/>
    <col min="20" max="20" width="6.28515625" style="31" bestFit="1" customWidth="1"/>
    <col min="21" max="23" width="15.85546875" style="31" bestFit="1" customWidth="1"/>
    <col min="24" max="24" width="15.85546875" style="31" customWidth="1"/>
    <col min="25" max="25" width="7.85546875" style="31" bestFit="1" customWidth="1"/>
    <col min="26" max="26" width="6.28515625" style="31" bestFit="1" customWidth="1"/>
    <col min="27" max="29" width="14.7109375" style="31" bestFit="1" customWidth="1"/>
    <col min="30" max="30" width="14.7109375" style="31" customWidth="1"/>
    <col min="31" max="31" width="7.85546875" style="31" bestFit="1" customWidth="1"/>
    <col min="32" max="32" width="6.28515625" style="31" bestFit="1" customWidth="1"/>
    <col min="33" max="35" width="15.85546875" style="31" bestFit="1" customWidth="1"/>
    <col min="36" max="36" width="15.85546875" style="31" customWidth="1"/>
    <col min="37" max="37" width="7.85546875" style="31" bestFit="1" customWidth="1"/>
    <col min="38" max="38" width="6.28515625" style="31" bestFit="1" customWidth="1"/>
    <col min="39" max="41" width="15.85546875" style="31" bestFit="1" customWidth="1"/>
    <col min="42" max="42" width="15.85546875" style="31" customWidth="1"/>
    <col min="43" max="43" width="7.85546875" style="31" bestFit="1" customWidth="1"/>
    <col min="44" max="44" width="6.28515625" style="31" bestFit="1" customWidth="1"/>
    <col min="45" max="16384" width="9.140625" style="31"/>
  </cols>
  <sheetData>
    <row r="1" spans="1:15" ht="15" customHeight="1" x14ac:dyDescent="0.25">
      <c r="A1" s="149" t="str">
        <f>'Indice tavole'!C16</f>
        <v>Esportazioni per provincia e classe di valore esportato. Anni 2015-2020 e variazioni rispetto all'anno precedente</v>
      </c>
      <c r="O1" s="62" t="s">
        <v>111</v>
      </c>
    </row>
    <row r="2" spans="1:15" ht="15" customHeight="1" x14ac:dyDescent="0.25">
      <c r="A2" s="127"/>
      <c r="O2" s="62"/>
    </row>
    <row r="3" spans="1:15" ht="15" customHeight="1" x14ac:dyDescent="0.25">
      <c r="A3" s="149" t="s">
        <v>9</v>
      </c>
    </row>
    <row r="4" spans="1:15" ht="30" x14ac:dyDescent="0.25">
      <c r="A4" s="12" t="s">
        <v>99</v>
      </c>
      <c r="B4" s="132">
        <v>2015</v>
      </c>
      <c r="C4" s="132">
        <v>2016</v>
      </c>
      <c r="D4" s="132">
        <v>2017</v>
      </c>
      <c r="E4" s="12">
        <v>2018</v>
      </c>
      <c r="F4" s="132">
        <v>2019</v>
      </c>
      <c r="G4" s="12">
        <v>2020</v>
      </c>
      <c r="H4" s="3" t="s">
        <v>592</v>
      </c>
      <c r="I4" s="3" t="s">
        <v>593</v>
      </c>
      <c r="J4" s="150" t="s">
        <v>594</v>
      </c>
      <c r="K4" s="3" t="s">
        <v>595</v>
      </c>
      <c r="L4" s="3" t="s">
        <v>598</v>
      </c>
    </row>
    <row r="5" spans="1:15" ht="15" customHeight="1" x14ac:dyDescent="0.25">
      <c r="A5" s="4" t="s">
        <v>100</v>
      </c>
      <c r="B5" s="133">
        <v>9824351.9999999907</v>
      </c>
      <c r="C5" s="133">
        <v>9725067</v>
      </c>
      <c r="D5" s="133">
        <v>11310113.999999993</v>
      </c>
      <c r="E5" s="133">
        <v>10450095.999999989</v>
      </c>
      <c r="F5" s="133">
        <v>8768782.0000000019</v>
      </c>
      <c r="G5" s="133">
        <v>8357710.9999999944</v>
      </c>
      <c r="H5" s="134">
        <f>G5/B5*100-100</f>
        <v>-14.928628371621841</v>
      </c>
      <c r="I5" s="135">
        <f>G5/C5*100-100</f>
        <v>-14.060119071673299</v>
      </c>
      <c r="J5" s="175">
        <f>G5/D5*100-100</f>
        <v>-26.104095856151417</v>
      </c>
      <c r="K5" s="175">
        <f>G5/E5*100-100</f>
        <v>-20.022639026473982</v>
      </c>
      <c r="L5" s="175">
        <f>G5/F5*100-100</f>
        <v>-4.6878916592978044</v>
      </c>
    </row>
    <row r="6" spans="1:15" ht="15" customHeight="1" x14ac:dyDescent="0.25">
      <c r="A6" s="4" t="s">
        <v>101</v>
      </c>
      <c r="B6" s="133">
        <v>14068454.999999994</v>
      </c>
      <c r="C6" s="133">
        <v>18006647</v>
      </c>
      <c r="D6" s="133">
        <v>17179078.000000004</v>
      </c>
      <c r="E6" s="133">
        <v>12850077.000000004</v>
      </c>
      <c r="F6" s="133">
        <v>9301842.9999999963</v>
      </c>
      <c r="G6" s="133">
        <v>10859068.000000004</v>
      </c>
      <c r="H6" s="134">
        <f>G6/B6*100-100</f>
        <v>-22.812647159904856</v>
      </c>
      <c r="I6" s="135">
        <f>G6/C6*100-100</f>
        <v>-39.694114067988316</v>
      </c>
      <c r="J6" s="175">
        <f>G6/D6*100-100</f>
        <v>-36.788994147415821</v>
      </c>
      <c r="K6" s="175">
        <f>G6/E6*100-100</f>
        <v>-15.49414061876827</v>
      </c>
      <c r="L6" s="175">
        <f>G6/F6*100-100</f>
        <v>16.741037233159133</v>
      </c>
    </row>
    <row r="7" spans="1:15" ht="15" customHeight="1" x14ac:dyDescent="0.25">
      <c r="A7" s="4" t="s">
        <v>102</v>
      </c>
      <c r="B7" s="133">
        <v>35720221.999999985</v>
      </c>
      <c r="C7" s="133">
        <v>33960689</v>
      </c>
      <c r="D7" s="133">
        <v>46065073.000000007</v>
      </c>
      <c r="E7" s="133">
        <v>30802617.000000004</v>
      </c>
      <c r="F7" s="133">
        <v>32922099.000000007</v>
      </c>
      <c r="G7" s="133">
        <v>28065775.000000004</v>
      </c>
      <c r="H7" s="134">
        <f t="shared" ref="H7:H13" si="0">G7/B7*100-100</f>
        <v>-21.428889775656998</v>
      </c>
      <c r="I7" s="135">
        <f t="shared" ref="I7:I13" si="1">G7/C7*100-100</f>
        <v>-17.35805183457849</v>
      </c>
      <c r="J7" s="175">
        <f t="shared" ref="J7:J13" si="2">G7/D7*100-100</f>
        <v>-39.073633943877617</v>
      </c>
      <c r="K7" s="175">
        <f t="shared" ref="K7:K13" si="3">G7/E7*100-100</f>
        <v>-8.8850957046928869</v>
      </c>
      <c r="L7" s="175">
        <f t="shared" ref="L7:L13" si="4">G7/F7*100-100</f>
        <v>-14.750954974043424</v>
      </c>
    </row>
    <row r="8" spans="1:15" ht="15" customHeight="1" x14ac:dyDescent="0.25">
      <c r="A8" s="4" t="s">
        <v>103</v>
      </c>
      <c r="B8" s="133">
        <v>89558892.99999997</v>
      </c>
      <c r="C8" s="133">
        <v>109408389</v>
      </c>
      <c r="D8" s="133">
        <v>84024952</v>
      </c>
      <c r="E8" s="133">
        <v>87898768.00000003</v>
      </c>
      <c r="F8" s="133">
        <v>78166863.000000015</v>
      </c>
      <c r="G8" s="133">
        <v>69146700.999999985</v>
      </c>
      <c r="H8" s="134">
        <f t="shared" si="0"/>
        <v>-22.79192084252314</v>
      </c>
      <c r="I8" s="135">
        <f t="shared" si="1"/>
        <v>-36.79945237106088</v>
      </c>
      <c r="J8" s="175">
        <f t="shared" si="2"/>
        <v>-17.706943765942313</v>
      </c>
      <c r="K8" s="175">
        <f t="shared" si="3"/>
        <v>-21.333708568020015</v>
      </c>
      <c r="L8" s="175">
        <f t="shared" si="4"/>
        <v>-11.539623894079043</v>
      </c>
    </row>
    <row r="9" spans="1:15" ht="15" customHeight="1" x14ac:dyDescent="0.25">
      <c r="A9" s="4" t="s">
        <v>104</v>
      </c>
      <c r="B9" s="133">
        <v>60849377</v>
      </c>
      <c r="C9" s="133">
        <v>65814946</v>
      </c>
      <c r="D9" s="133">
        <v>95286607.000000015</v>
      </c>
      <c r="E9" s="133">
        <v>72261861</v>
      </c>
      <c r="F9" s="133">
        <v>89637235</v>
      </c>
      <c r="G9" s="133">
        <v>88295498.999999985</v>
      </c>
      <c r="H9" s="134">
        <f t="shared" si="0"/>
        <v>45.105017262543186</v>
      </c>
      <c r="I9" s="135">
        <f t="shared" si="1"/>
        <v>34.157215596591072</v>
      </c>
      <c r="J9" s="175">
        <f t="shared" si="2"/>
        <v>-7.3369261642405093</v>
      </c>
      <c r="K9" s="175">
        <f t="shared" si="3"/>
        <v>22.188243947938162</v>
      </c>
      <c r="L9" s="175">
        <f t="shared" si="4"/>
        <v>-1.4968511690482416</v>
      </c>
    </row>
    <row r="10" spans="1:15" ht="15" customHeight="1" x14ac:dyDescent="0.25">
      <c r="A10" s="4" t="s">
        <v>105</v>
      </c>
      <c r="B10" s="133">
        <v>229625802</v>
      </c>
      <c r="C10" s="133">
        <v>156530937</v>
      </c>
      <c r="D10" s="133">
        <v>155390040</v>
      </c>
      <c r="E10" s="133">
        <v>170094058</v>
      </c>
      <c r="F10" s="133">
        <v>136101327</v>
      </c>
      <c r="G10" s="133">
        <v>179196275.99999997</v>
      </c>
      <c r="H10" s="134">
        <f t="shared" si="0"/>
        <v>-21.961611265270633</v>
      </c>
      <c r="I10" s="135">
        <f t="shared" si="1"/>
        <v>14.479782357656205</v>
      </c>
      <c r="J10" s="175">
        <f t="shared" si="2"/>
        <v>15.320310104817509</v>
      </c>
      <c r="K10" s="175">
        <f t="shared" si="3"/>
        <v>5.3512851107355885</v>
      </c>
      <c r="L10" s="175">
        <f t="shared" si="4"/>
        <v>31.663871286133713</v>
      </c>
    </row>
    <row r="11" spans="1:15" ht="15" customHeight="1" x14ac:dyDescent="0.25">
      <c r="A11" s="4" t="s">
        <v>106</v>
      </c>
      <c r="B11" s="133">
        <v>620288224</v>
      </c>
      <c r="C11" s="133">
        <v>623335445</v>
      </c>
      <c r="D11" s="133">
        <v>670020214</v>
      </c>
      <c r="E11" s="133">
        <v>642512327.99999988</v>
      </c>
      <c r="F11" s="133">
        <v>778831615</v>
      </c>
      <c r="G11" s="133">
        <v>611869634</v>
      </c>
      <c r="H11" s="134">
        <f t="shared" si="0"/>
        <v>-1.3572061622759435</v>
      </c>
      <c r="I11" s="135">
        <f t="shared" si="1"/>
        <v>-1.839428688352541</v>
      </c>
      <c r="J11" s="175">
        <f t="shared" si="2"/>
        <v>-8.6789292001867864</v>
      </c>
      <c r="K11" s="175">
        <f t="shared" si="3"/>
        <v>-4.7691993856964388</v>
      </c>
      <c r="L11" s="175">
        <f t="shared" si="4"/>
        <v>-21.437494033931841</v>
      </c>
    </row>
    <row r="12" spans="1:15" ht="15" customHeight="1" x14ac:dyDescent="0.25">
      <c r="A12" s="4" t="s">
        <v>107</v>
      </c>
      <c r="B12" s="133">
        <v>2721737208</v>
      </c>
      <c r="C12" s="133">
        <v>2840098843</v>
      </c>
      <c r="D12" s="133">
        <v>2809594525</v>
      </c>
      <c r="E12" s="133">
        <v>2867044321</v>
      </c>
      <c r="F12" s="133">
        <v>2914821877</v>
      </c>
      <c r="G12" s="133">
        <v>2165525046</v>
      </c>
      <c r="H12" s="134">
        <f t="shared" si="0"/>
        <v>-20.435924539853673</v>
      </c>
      <c r="I12" s="135">
        <f t="shared" si="1"/>
        <v>-23.751771832259422</v>
      </c>
      <c r="J12" s="175">
        <f t="shared" si="2"/>
        <v>-22.923929886288491</v>
      </c>
      <c r="K12" s="175">
        <f t="shared" si="3"/>
        <v>-24.468379154854375</v>
      </c>
      <c r="L12" s="175">
        <f t="shared" si="4"/>
        <v>-25.706436366231515</v>
      </c>
    </row>
    <row r="13" spans="1:15" ht="15" customHeight="1" x14ac:dyDescent="0.25">
      <c r="A13" s="8" t="s">
        <v>6</v>
      </c>
      <c r="B13" s="9">
        <f t="shared" ref="B13:G13" si="5">SUM(B5:B12)</f>
        <v>3781672533</v>
      </c>
      <c r="C13" s="9">
        <f t="shared" si="5"/>
        <v>3856880963</v>
      </c>
      <c r="D13" s="9">
        <f t="shared" si="5"/>
        <v>3888870603</v>
      </c>
      <c r="E13" s="9">
        <f t="shared" si="5"/>
        <v>3893914126</v>
      </c>
      <c r="F13" s="9">
        <f t="shared" si="5"/>
        <v>4048551641</v>
      </c>
      <c r="G13" s="9">
        <f t="shared" si="5"/>
        <v>3161315710</v>
      </c>
      <c r="H13" s="170">
        <f t="shared" si="0"/>
        <v>-16.404297770010018</v>
      </c>
      <c r="I13" s="171">
        <f t="shared" si="1"/>
        <v>-18.034397734146509</v>
      </c>
      <c r="J13" s="179">
        <f t="shared" si="2"/>
        <v>-18.708642361068556</v>
      </c>
      <c r="K13" s="179">
        <f t="shared" si="3"/>
        <v>-18.813933545898635</v>
      </c>
      <c r="L13" s="179">
        <f t="shared" si="4"/>
        <v>-21.914897219412794</v>
      </c>
    </row>
    <row r="14" spans="1:15" ht="15" customHeight="1" x14ac:dyDescent="0.25"/>
    <row r="15" spans="1:15" ht="15" customHeight="1" x14ac:dyDescent="0.25">
      <c r="A15" s="149" t="s">
        <v>12</v>
      </c>
    </row>
    <row r="16" spans="1:15" ht="30" x14ac:dyDescent="0.25">
      <c r="A16" s="12" t="s">
        <v>99</v>
      </c>
      <c r="B16" s="132">
        <v>2015</v>
      </c>
      <c r="C16" s="132">
        <v>2016</v>
      </c>
      <c r="D16" s="132">
        <v>2017</v>
      </c>
      <c r="E16" s="12">
        <v>2018</v>
      </c>
      <c r="F16" s="132">
        <v>2019</v>
      </c>
      <c r="G16" s="12">
        <v>2020</v>
      </c>
      <c r="H16" s="3" t="s">
        <v>592</v>
      </c>
      <c r="I16" s="3" t="s">
        <v>593</v>
      </c>
      <c r="J16" s="150" t="s">
        <v>594</v>
      </c>
      <c r="K16" s="3" t="s">
        <v>595</v>
      </c>
      <c r="L16" s="3" t="s">
        <v>598</v>
      </c>
    </row>
    <row r="17" spans="1:12" ht="15" customHeight="1" x14ac:dyDescent="0.25">
      <c r="A17" s="4" t="s">
        <v>100</v>
      </c>
      <c r="B17" s="133">
        <v>67091933.000000015</v>
      </c>
      <c r="C17" s="133">
        <v>72776449</v>
      </c>
      <c r="D17" s="133">
        <v>73606723.000000209</v>
      </c>
      <c r="E17" s="133">
        <v>69872654.000000119</v>
      </c>
      <c r="F17" s="133">
        <v>62699711.000000045</v>
      </c>
      <c r="G17" s="133">
        <v>74095733.999999762</v>
      </c>
      <c r="H17" s="134">
        <f>G17/B17*100-100</f>
        <v>10.439110466529186</v>
      </c>
      <c r="I17" s="135">
        <f>G17/C17*100-100</f>
        <v>1.8127911132346668</v>
      </c>
      <c r="J17" s="175">
        <f>G17/D17*100-100</f>
        <v>0.66435643385393917</v>
      </c>
      <c r="K17" s="175">
        <f>G17/E17*100-100</f>
        <v>6.043966785632108</v>
      </c>
      <c r="L17" s="175">
        <f>G17/F17*100-100</f>
        <v>18.175559054809213</v>
      </c>
    </row>
    <row r="18" spans="1:12" ht="15" customHeight="1" x14ac:dyDescent="0.25">
      <c r="A18" s="4" t="s">
        <v>101</v>
      </c>
      <c r="B18" s="133">
        <v>125201089.00000009</v>
      </c>
      <c r="C18" s="133">
        <v>134451508</v>
      </c>
      <c r="D18" s="133">
        <v>127119104.00000019</v>
      </c>
      <c r="E18" s="133">
        <v>91880058.000000149</v>
      </c>
      <c r="F18" s="133">
        <v>92556511.999999911</v>
      </c>
      <c r="G18" s="133">
        <v>102805316.00000012</v>
      </c>
      <c r="H18" s="134">
        <f>G18/B18*100-100</f>
        <v>-17.887842013898108</v>
      </c>
      <c r="I18" s="135">
        <f>G18/C18*100-100</f>
        <v>-23.537253297300225</v>
      </c>
      <c r="J18" s="175">
        <f>G18/D18*100-100</f>
        <v>-19.126777356769324</v>
      </c>
      <c r="K18" s="175">
        <f>G18/E18*100-100</f>
        <v>11.890782654925999</v>
      </c>
      <c r="L18" s="175">
        <f>G18/F18*100-100</f>
        <v>11.073023149360054</v>
      </c>
    </row>
    <row r="19" spans="1:12" ht="15" customHeight="1" x14ac:dyDescent="0.25">
      <c r="A19" s="4" t="s">
        <v>102</v>
      </c>
      <c r="B19" s="133">
        <v>296157112.99999964</v>
      </c>
      <c r="C19" s="133">
        <v>296568677</v>
      </c>
      <c r="D19" s="133">
        <v>304778959.00000012</v>
      </c>
      <c r="E19" s="133">
        <v>219181406.99999991</v>
      </c>
      <c r="F19" s="133">
        <v>249302930.99999982</v>
      </c>
      <c r="G19" s="133">
        <v>224288269.00000012</v>
      </c>
      <c r="H19" s="134">
        <f>G19/B19*100-100</f>
        <v>-24.267134181578683</v>
      </c>
      <c r="I19" s="135">
        <f>G19/C19*100-100</f>
        <v>-24.372232675131727</v>
      </c>
      <c r="J19" s="175">
        <f>G19/D19*100-100</f>
        <v>-26.40952979959485</v>
      </c>
      <c r="K19" s="175">
        <f>G19/E19*100-100</f>
        <v>2.329970443159084</v>
      </c>
      <c r="L19" s="175">
        <f>G19/F19*100-100</f>
        <v>-10.033841920614933</v>
      </c>
    </row>
    <row r="20" spans="1:12" ht="15" customHeight="1" x14ac:dyDescent="0.25">
      <c r="A20" s="4" t="s">
        <v>103</v>
      </c>
      <c r="B20" s="133">
        <v>738524925.00000024</v>
      </c>
      <c r="C20" s="133">
        <v>762601377</v>
      </c>
      <c r="D20" s="133">
        <v>763589255.00000024</v>
      </c>
      <c r="E20" s="133">
        <v>710056490</v>
      </c>
      <c r="F20" s="133">
        <v>738429173.99999976</v>
      </c>
      <c r="G20" s="133">
        <v>634723191.00000036</v>
      </c>
      <c r="H20" s="134">
        <f t="shared" ref="H20:H25" si="6">G20/B20*100-100</f>
        <v>-14.055278364504744</v>
      </c>
      <c r="I20" s="135">
        <f t="shared" ref="I20:I25" si="7">G20/C20*100-100</f>
        <v>-16.768680185585296</v>
      </c>
      <c r="J20" s="175">
        <f t="shared" ref="J20:J25" si="8">G20/D20*100-100</f>
        <v>-16.876359005339836</v>
      </c>
      <c r="K20" s="175">
        <f t="shared" ref="K20:K25" si="9">G20/E20*100-100</f>
        <v>-10.609479676750738</v>
      </c>
      <c r="L20" s="175">
        <f t="shared" ref="L20:L25" si="10">G20/F20*100-100</f>
        <v>-14.044134041757047</v>
      </c>
    </row>
    <row r="21" spans="1:12" ht="15" customHeight="1" x14ac:dyDescent="0.25">
      <c r="A21" s="4" t="s">
        <v>104</v>
      </c>
      <c r="B21" s="133">
        <v>792443594.00000012</v>
      </c>
      <c r="C21" s="133">
        <v>765561191</v>
      </c>
      <c r="D21" s="133">
        <v>726360721</v>
      </c>
      <c r="E21" s="133">
        <v>742176758</v>
      </c>
      <c r="F21" s="133">
        <v>705771176.99999988</v>
      </c>
      <c r="G21" s="133">
        <v>833201133.99999988</v>
      </c>
      <c r="H21" s="134">
        <f t="shared" si="6"/>
        <v>5.1432733267826336</v>
      </c>
      <c r="I21" s="135">
        <f t="shared" si="7"/>
        <v>8.8353411582484256</v>
      </c>
      <c r="J21" s="175">
        <f t="shared" si="8"/>
        <v>14.70900200287673</v>
      </c>
      <c r="K21" s="175">
        <f t="shared" si="9"/>
        <v>12.264514486453365</v>
      </c>
      <c r="L21" s="175">
        <f t="shared" si="10"/>
        <v>18.055420956925829</v>
      </c>
    </row>
    <row r="22" spans="1:12" ht="15" customHeight="1" x14ac:dyDescent="0.25">
      <c r="A22" s="4" t="s">
        <v>105</v>
      </c>
      <c r="B22" s="133">
        <v>1660344290.0000005</v>
      </c>
      <c r="C22" s="133">
        <v>1716434690</v>
      </c>
      <c r="D22" s="133">
        <v>1749296883.999999</v>
      </c>
      <c r="E22" s="133">
        <v>1792819635.9999993</v>
      </c>
      <c r="F22" s="133">
        <v>2017246168.9999995</v>
      </c>
      <c r="G22" s="133">
        <v>1651481551.000001</v>
      </c>
      <c r="H22" s="134">
        <f t="shared" si="6"/>
        <v>-0.53378922994336619</v>
      </c>
      <c r="I22" s="135">
        <f t="shared" si="7"/>
        <v>-3.7841893652241936</v>
      </c>
      <c r="J22" s="175">
        <f t="shared" si="8"/>
        <v>-5.5916942341045228</v>
      </c>
      <c r="K22" s="175">
        <f t="shared" si="9"/>
        <v>-7.883564088763606</v>
      </c>
      <c r="L22" s="175">
        <f t="shared" si="10"/>
        <v>-18.131878182290336</v>
      </c>
    </row>
    <row r="23" spans="1:12" ht="15" customHeight="1" x14ac:dyDescent="0.25">
      <c r="A23" s="4" t="s">
        <v>106</v>
      </c>
      <c r="B23" s="133">
        <v>2347540572</v>
      </c>
      <c r="C23" s="133">
        <v>2498833774</v>
      </c>
      <c r="D23" s="133">
        <v>2793365011</v>
      </c>
      <c r="E23" s="133">
        <v>2706670632.999999</v>
      </c>
      <c r="F23" s="133">
        <v>2848566996.0000005</v>
      </c>
      <c r="G23" s="133">
        <v>2670301053</v>
      </c>
      <c r="H23" s="134">
        <f t="shared" si="6"/>
        <v>13.748877648790653</v>
      </c>
      <c r="I23" s="135">
        <f t="shared" si="7"/>
        <v>6.8618921668216473</v>
      </c>
      <c r="J23" s="175">
        <f t="shared" si="8"/>
        <v>-4.405580993367721</v>
      </c>
      <c r="K23" s="175">
        <f t="shared" si="9"/>
        <v>-1.3437017255286747</v>
      </c>
      <c r="L23" s="175">
        <f t="shared" si="10"/>
        <v>-6.2580919897732485</v>
      </c>
    </row>
    <row r="24" spans="1:12" ht="15" customHeight="1" x14ac:dyDescent="0.25">
      <c r="A24" s="4" t="s">
        <v>107</v>
      </c>
      <c r="B24" s="133">
        <v>2715510297</v>
      </c>
      <c r="C24" s="133">
        <v>2877466881</v>
      </c>
      <c r="D24" s="133">
        <v>3016605382</v>
      </c>
      <c r="E24" s="133">
        <v>3654681801.999999</v>
      </c>
      <c r="F24" s="133">
        <v>3727394203.0000005</v>
      </c>
      <c r="G24" s="133">
        <v>2981255691.0000005</v>
      </c>
      <c r="H24" s="134">
        <f t="shared" si="6"/>
        <v>9.7862046147859019</v>
      </c>
      <c r="I24" s="135">
        <f t="shared" si="7"/>
        <v>3.6069506372191853</v>
      </c>
      <c r="J24" s="175">
        <f t="shared" si="8"/>
        <v>-1.1718367676107135</v>
      </c>
      <c r="K24" s="175">
        <f t="shared" si="9"/>
        <v>-18.426395168834418</v>
      </c>
      <c r="L24" s="175">
        <f t="shared" si="10"/>
        <v>-20.017697924181704</v>
      </c>
    </row>
    <row r="25" spans="1:12" ht="15" customHeight="1" x14ac:dyDescent="0.25">
      <c r="A25" s="8" t="s">
        <v>6</v>
      </c>
      <c r="B25" s="9">
        <f>SUM(B17:B24)</f>
        <v>8742813813</v>
      </c>
      <c r="C25" s="9">
        <f>SUM(C17:C24)</f>
        <v>9124694547</v>
      </c>
      <c r="D25" s="9">
        <v>9554722039</v>
      </c>
      <c r="E25" s="9">
        <f>SUM(E17:E24)</f>
        <v>9987339437.9999962</v>
      </c>
      <c r="F25" s="9">
        <f>SUM(F17:F24)</f>
        <v>10441966873</v>
      </c>
      <c r="G25" s="9">
        <f>SUM(G17:G24)</f>
        <v>9172151939.0000019</v>
      </c>
      <c r="H25" s="170">
        <f t="shared" si="6"/>
        <v>4.9107545371903427</v>
      </c>
      <c r="I25" s="171">
        <f t="shared" si="7"/>
        <v>0.52009841815039692</v>
      </c>
      <c r="J25" s="179">
        <f t="shared" si="8"/>
        <v>-4.0039898433302596</v>
      </c>
      <c r="K25" s="179">
        <f t="shared" si="9"/>
        <v>-8.1622088050632868</v>
      </c>
      <c r="L25" s="179">
        <f t="shared" si="10"/>
        <v>-12.160687248332337</v>
      </c>
    </row>
    <row r="26" spans="1:12" ht="15" customHeight="1" x14ac:dyDescent="0.25"/>
    <row r="27" spans="1:12" ht="15" customHeight="1" x14ac:dyDescent="0.25">
      <c r="A27" s="149" t="s">
        <v>13</v>
      </c>
    </row>
    <row r="28" spans="1:12" ht="30" x14ac:dyDescent="0.25">
      <c r="A28" s="12" t="s">
        <v>99</v>
      </c>
      <c r="B28" s="132">
        <v>2015</v>
      </c>
      <c r="C28" s="132">
        <v>2016</v>
      </c>
      <c r="D28" s="132">
        <v>2017</v>
      </c>
      <c r="E28" s="12">
        <v>2018</v>
      </c>
      <c r="F28" s="132">
        <v>2019</v>
      </c>
      <c r="G28" s="12">
        <v>2020</v>
      </c>
      <c r="H28" s="3" t="s">
        <v>592</v>
      </c>
      <c r="I28" s="3" t="s">
        <v>593</v>
      </c>
      <c r="J28" s="150" t="s">
        <v>594</v>
      </c>
      <c r="K28" s="3" t="s">
        <v>595</v>
      </c>
      <c r="L28" s="3" t="s">
        <v>598</v>
      </c>
    </row>
    <row r="29" spans="1:12" ht="15" customHeight="1" x14ac:dyDescent="0.25">
      <c r="A29" s="4" t="s">
        <v>100</v>
      </c>
      <c r="B29" s="147">
        <v>10816320.000000002</v>
      </c>
      <c r="C29" s="133">
        <v>11804579</v>
      </c>
      <c r="D29" s="147">
        <v>10661097.000000007</v>
      </c>
      <c r="E29" s="147">
        <v>10587934.000000004</v>
      </c>
      <c r="F29" s="133">
        <v>9348308.0000000037</v>
      </c>
      <c r="G29" s="133">
        <v>10183413.999999996</v>
      </c>
      <c r="H29" s="134">
        <f>G29/B29*100-100</f>
        <v>-5.8513986272595986</v>
      </c>
      <c r="I29" s="135">
        <f>G29/C29*100-100</f>
        <v>-13.733357199778183</v>
      </c>
      <c r="J29" s="175">
        <f>G29/D29*100-100</f>
        <v>-4.4806177075399631</v>
      </c>
      <c r="K29" s="175">
        <f>G29/E29*100-100</f>
        <v>-3.8205753832617972</v>
      </c>
      <c r="L29" s="175">
        <f>G29/F29*100-100</f>
        <v>8.9332315537741493</v>
      </c>
    </row>
    <row r="30" spans="1:12" ht="15" customHeight="1" x14ac:dyDescent="0.25">
      <c r="A30" s="4" t="s">
        <v>101</v>
      </c>
      <c r="B30" s="147">
        <v>14921558.000000007</v>
      </c>
      <c r="C30" s="133">
        <v>23061439</v>
      </c>
      <c r="D30" s="147">
        <v>22054782.999999989</v>
      </c>
      <c r="E30" s="147">
        <v>13778109.999999996</v>
      </c>
      <c r="F30" s="133">
        <v>14673760.000000007</v>
      </c>
      <c r="G30" s="133">
        <v>12430458.000000004</v>
      </c>
      <c r="H30" s="134">
        <f>G30/B30*100-100</f>
        <v>-16.694637383040046</v>
      </c>
      <c r="I30" s="135">
        <f>G30/C30*100-100</f>
        <v>-46.098515361508859</v>
      </c>
      <c r="J30" s="175">
        <f>G30/D30*100-100</f>
        <v>-43.638266583715598</v>
      </c>
      <c r="K30" s="175">
        <f>G30/E30*100-100</f>
        <v>-9.7811093103480289</v>
      </c>
      <c r="L30" s="175">
        <f>G30/F30*100-100</f>
        <v>-15.287847150287334</v>
      </c>
    </row>
    <row r="31" spans="1:12" ht="15" customHeight="1" x14ac:dyDescent="0.25">
      <c r="A31" s="4" t="s">
        <v>102</v>
      </c>
      <c r="B31" s="147">
        <v>39305211.999999985</v>
      </c>
      <c r="C31" s="133">
        <v>37657420</v>
      </c>
      <c r="D31" s="147">
        <v>34357864.999999993</v>
      </c>
      <c r="E31" s="147">
        <v>25253675.000000004</v>
      </c>
      <c r="F31" s="133">
        <v>26526987</v>
      </c>
      <c r="G31" s="133">
        <v>23165266</v>
      </c>
      <c r="H31" s="134">
        <f t="shared" ref="H31:H37" si="11">G31/B31*100-100</f>
        <v>-41.063119059121199</v>
      </c>
      <c r="I31" s="135">
        <f t="shared" ref="I31:I37" si="12">G31/C31*100-100</f>
        <v>-38.48419249114783</v>
      </c>
      <c r="J31" s="175">
        <f t="shared" ref="J31:J37" si="13">G31/D31*100-100</f>
        <v>-32.576526510014503</v>
      </c>
      <c r="K31" s="175">
        <f t="shared" ref="K31:K37" si="14">G31/E31*100-100</f>
        <v>-8.2697231195063807</v>
      </c>
      <c r="L31" s="175">
        <f t="shared" ref="L31:L37" si="15">G31/F31*100-100</f>
        <v>-12.672833895534382</v>
      </c>
    </row>
    <row r="32" spans="1:12" ht="15" customHeight="1" x14ac:dyDescent="0.25">
      <c r="A32" s="4" t="s">
        <v>103</v>
      </c>
      <c r="B32" s="147">
        <v>94648950.999999985</v>
      </c>
      <c r="C32" s="133">
        <v>100015233</v>
      </c>
      <c r="D32" s="147">
        <v>105465304.99999996</v>
      </c>
      <c r="E32" s="147">
        <v>94138707.000000015</v>
      </c>
      <c r="F32" s="133">
        <v>109040766.00000001</v>
      </c>
      <c r="G32" s="133">
        <v>97273144.999999985</v>
      </c>
      <c r="H32" s="134">
        <f t="shared" si="11"/>
        <v>2.7725547639719821</v>
      </c>
      <c r="I32" s="135">
        <f t="shared" si="12"/>
        <v>-2.7416703613538687</v>
      </c>
      <c r="J32" s="175">
        <f t="shared" si="13"/>
        <v>-7.7676350530631595</v>
      </c>
      <c r="K32" s="175">
        <f t="shared" si="14"/>
        <v>3.3295953385040349</v>
      </c>
      <c r="L32" s="175">
        <f t="shared" si="15"/>
        <v>-10.791946380860935</v>
      </c>
    </row>
    <row r="33" spans="1:12" ht="15" customHeight="1" x14ac:dyDescent="0.25">
      <c r="A33" s="4" t="s">
        <v>104</v>
      </c>
      <c r="B33" s="147">
        <v>126282736</v>
      </c>
      <c r="C33" s="133">
        <v>159365901</v>
      </c>
      <c r="D33" s="147">
        <v>126183555</v>
      </c>
      <c r="E33" s="147">
        <v>130167647.00000001</v>
      </c>
      <c r="F33" s="133">
        <v>146236910</v>
      </c>
      <c r="G33" s="133">
        <v>129384133.99999999</v>
      </c>
      <c r="H33" s="134">
        <f t="shared" si="11"/>
        <v>2.455916064409621</v>
      </c>
      <c r="I33" s="135">
        <f t="shared" si="12"/>
        <v>-18.813163174724565</v>
      </c>
      <c r="J33" s="175">
        <f t="shared" si="13"/>
        <v>2.5364470037319649</v>
      </c>
      <c r="K33" s="175">
        <f t="shared" si="14"/>
        <v>-0.60192606846463548</v>
      </c>
      <c r="L33" s="175">
        <f t="shared" si="15"/>
        <v>-11.52429711486657</v>
      </c>
    </row>
    <row r="34" spans="1:12" ht="15" customHeight="1" x14ac:dyDescent="0.25">
      <c r="A34" s="4" t="s">
        <v>105</v>
      </c>
      <c r="B34" s="147">
        <v>449230427</v>
      </c>
      <c r="C34" s="133">
        <v>382558448</v>
      </c>
      <c r="D34" s="147">
        <v>358797081</v>
      </c>
      <c r="E34" s="147">
        <v>316189466.99999994</v>
      </c>
      <c r="F34" s="133">
        <v>327737054</v>
      </c>
      <c r="G34" s="133">
        <v>283362952.00000006</v>
      </c>
      <c r="H34" s="134">
        <f t="shared" si="11"/>
        <v>-36.922582494618048</v>
      </c>
      <c r="I34" s="135">
        <f t="shared" si="12"/>
        <v>-25.929500843227999</v>
      </c>
      <c r="J34" s="175">
        <f t="shared" si="13"/>
        <v>-21.02417577917808</v>
      </c>
      <c r="K34" s="175">
        <f t="shared" si="14"/>
        <v>-10.381912880102334</v>
      </c>
      <c r="L34" s="175">
        <f t="shared" si="15"/>
        <v>-13.539543807579335</v>
      </c>
    </row>
    <row r="35" spans="1:12" ht="15" customHeight="1" x14ac:dyDescent="0.25">
      <c r="A35" s="4" t="s">
        <v>106</v>
      </c>
      <c r="B35" s="147">
        <v>353229569</v>
      </c>
      <c r="C35" s="133">
        <v>506530353</v>
      </c>
      <c r="D35" s="147">
        <v>493762398</v>
      </c>
      <c r="E35" s="147">
        <v>579748108</v>
      </c>
      <c r="F35" s="133">
        <v>385472771</v>
      </c>
      <c r="G35" s="133">
        <v>400523463</v>
      </c>
      <c r="H35" s="134">
        <f t="shared" si="11"/>
        <v>13.388996321539565</v>
      </c>
      <c r="I35" s="135">
        <f t="shared" si="12"/>
        <v>-20.928042983437962</v>
      </c>
      <c r="J35" s="175">
        <f t="shared" si="13"/>
        <v>-18.883360777910028</v>
      </c>
      <c r="K35" s="175">
        <f t="shared" si="14"/>
        <v>-30.914226804169232</v>
      </c>
      <c r="L35" s="175">
        <f t="shared" si="15"/>
        <v>3.9044760440420276</v>
      </c>
    </row>
    <row r="36" spans="1:12" ht="15" customHeight="1" x14ac:dyDescent="0.25">
      <c r="A36" s="4" t="s">
        <v>107</v>
      </c>
      <c r="B36" s="147">
        <v>346597245</v>
      </c>
      <c r="C36" s="133">
        <v>135684264</v>
      </c>
      <c r="D36" s="147">
        <v>317322690</v>
      </c>
      <c r="E36" s="147">
        <v>288718810</v>
      </c>
      <c r="F36" s="133">
        <v>639201244</v>
      </c>
      <c r="G36" s="133">
        <v>1180168677</v>
      </c>
      <c r="H36" s="134">
        <f t="shared" si="11"/>
        <v>240.50145926578267</v>
      </c>
      <c r="I36" s="135">
        <f t="shared" si="12"/>
        <v>769.79038114545108</v>
      </c>
      <c r="J36" s="175">
        <f t="shared" si="13"/>
        <v>271.91436798925406</v>
      </c>
      <c r="K36" s="175">
        <f t="shared" si="14"/>
        <v>308.76057815561097</v>
      </c>
      <c r="L36" s="175">
        <f t="shared" si="15"/>
        <v>84.631786636510355</v>
      </c>
    </row>
    <row r="37" spans="1:12" ht="15" customHeight="1" x14ac:dyDescent="0.25">
      <c r="A37" s="8" t="s">
        <v>6</v>
      </c>
      <c r="B37" s="9">
        <f>SUM(B29:B36)</f>
        <v>1435032018</v>
      </c>
      <c r="C37" s="9">
        <f>SUM(C29:C36)</f>
        <v>1356677637</v>
      </c>
      <c r="D37" s="9">
        <v>1468604774</v>
      </c>
      <c r="E37" s="9">
        <f>SUM(E29:E36)</f>
        <v>1458582458</v>
      </c>
      <c r="F37" s="9">
        <f>SUM(F29:F36)</f>
        <v>1658237800</v>
      </c>
      <c r="G37" s="9">
        <f>SUM(G29:G36)</f>
        <v>2136491509</v>
      </c>
      <c r="H37" s="170">
        <f t="shared" si="11"/>
        <v>48.881103850046657</v>
      </c>
      <c r="I37" s="171">
        <f t="shared" si="12"/>
        <v>57.479673190780233</v>
      </c>
      <c r="J37" s="179">
        <f t="shared" si="13"/>
        <v>45.477636109059802</v>
      </c>
      <c r="K37" s="179">
        <f t="shared" si="14"/>
        <v>46.477252436557137</v>
      </c>
      <c r="L37" s="179">
        <f t="shared" si="15"/>
        <v>28.841081116351347</v>
      </c>
    </row>
    <row r="38" spans="1:12" ht="15" customHeight="1" x14ac:dyDescent="0.25"/>
    <row r="39" spans="1:12" ht="15" customHeight="1" x14ac:dyDescent="0.25">
      <c r="A39" s="149" t="s">
        <v>10</v>
      </c>
    </row>
    <row r="40" spans="1:12" ht="30" x14ac:dyDescent="0.25">
      <c r="A40" s="12" t="s">
        <v>99</v>
      </c>
      <c r="B40" s="132">
        <v>2015</v>
      </c>
      <c r="C40" s="132">
        <v>2016</v>
      </c>
      <c r="D40" s="132">
        <v>2017</v>
      </c>
      <c r="E40" s="12">
        <v>2018</v>
      </c>
      <c r="F40" s="132">
        <v>2019</v>
      </c>
      <c r="G40" s="12">
        <v>2020</v>
      </c>
      <c r="H40" s="3" t="s">
        <v>592</v>
      </c>
      <c r="I40" s="3" t="s">
        <v>593</v>
      </c>
      <c r="J40" s="150" t="s">
        <v>594</v>
      </c>
      <c r="K40" s="3" t="s">
        <v>595</v>
      </c>
      <c r="L40" s="3" t="s">
        <v>598</v>
      </c>
    </row>
    <row r="41" spans="1:12" ht="15" customHeight="1" x14ac:dyDescent="0.25">
      <c r="A41" s="4" t="s">
        <v>100</v>
      </c>
      <c r="B41" s="147">
        <v>78967653.999999836</v>
      </c>
      <c r="C41" s="133">
        <v>68937111</v>
      </c>
      <c r="D41" s="147">
        <v>68308482.000000075</v>
      </c>
      <c r="E41" s="147">
        <v>62906011.999999873</v>
      </c>
      <c r="F41" s="133">
        <v>69785093.000000134</v>
      </c>
      <c r="G41" s="133">
        <v>64721039.999999933</v>
      </c>
      <c r="H41" s="134">
        <f>G41/B41*100-100</f>
        <v>-18.041075400315094</v>
      </c>
      <c r="I41" s="135">
        <f>G41/C41*100-100</f>
        <v>-6.1158219989811613</v>
      </c>
      <c r="J41" s="175">
        <f>G41/D41*100-100</f>
        <v>-5.2518250954546772</v>
      </c>
      <c r="K41" s="175">
        <f>G41/E41*100-100</f>
        <v>2.8853013285917086</v>
      </c>
      <c r="L41" s="175">
        <f>G41/F41*100-100</f>
        <v>-7.2566400391559114</v>
      </c>
    </row>
    <row r="42" spans="1:12" ht="15" customHeight="1" x14ac:dyDescent="0.25">
      <c r="A42" s="4" t="s">
        <v>101</v>
      </c>
      <c r="B42" s="147">
        <v>139635004.99999991</v>
      </c>
      <c r="C42" s="133">
        <v>132626367</v>
      </c>
      <c r="D42" s="147">
        <v>133910330.00000007</v>
      </c>
      <c r="E42" s="147">
        <v>82337015.000000089</v>
      </c>
      <c r="F42" s="133">
        <v>89715217.999999866</v>
      </c>
      <c r="G42" s="133">
        <v>93847472.999999851</v>
      </c>
      <c r="H42" s="134">
        <f>G42/B42*100-100</f>
        <v>-32.79086930959761</v>
      </c>
      <c r="I42" s="135">
        <f>G42/C42*100-100</f>
        <v>-29.239203996291437</v>
      </c>
      <c r="J42" s="175">
        <f>G42/D42*100-100</f>
        <v>-29.917674760416318</v>
      </c>
      <c r="K42" s="175">
        <f>G42/E42*100-100</f>
        <v>13.97968823620792</v>
      </c>
      <c r="L42" s="175">
        <f>G42/F42*100-100</f>
        <v>4.6059688558077028</v>
      </c>
    </row>
    <row r="43" spans="1:12" ht="15" customHeight="1" x14ac:dyDescent="0.25">
      <c r="A43" s="4" t="s">
        <v>102</v>
      </c>
      <c r="B43" s="147">
        <v>315371202.99999988</v>
      </c>
      <c r="C43" s="133">
        <v>310579148</v>
      </c>
      <c r="D43" s="147">
        <v>302171952.00000012</v>
      </c>
      <c r="E43" s="147">
        <v>190511662.99999994</v>
      </c>
      <c r="F43" s="133">
        <v>250740753.99999982</v>
      </c>
      <c r="G43" s="133">
        <v>218724827.99999982</v>
      </c>
      <c r="H43" s="134">
        <f t="shared" ref="H43:H49" si="16">G43/B43*100-100</f>
        <v>-30.645275814862558</v>
      </c>
      <c r="I43" s="135">
        <f t="shared" ref="I43:I49" si="17">G43/C43*100-100</f>
        <v>-29.575172896024611</v>
      </c>
      <c r="J43" s="175">
        <f t="shared" ref="J43:J49" si="18">G43/D43*100-100</f>
        <v>-27.615774213220249</v>
      </c>
      <c r="K43" s="175">
        <f t="shared" ref="K43:K49" si="19">G43/E43*100-100</f>
        <v>14.809153705198554</v>
      </c>
      <c r="L43" s="175">
        <f t="shared" ref="L43:L49" si="20">G43/F43*100-100</f>
        <v>-12.768537020511644</v>
      </c>
    </row>
    <row r="44" spans="1:12" ht="15" customHeight="1" x14ac:dyDescent="0.25">
      <c r="A44" s="4" t="s">
        <v>103</v>
      </c>
      <c r="B44" s="147">
        <v>889252417.0000006</v>
      </c>
      <c r="C44" s="133">
        <v>899982991</v>
      </c>
      <c r="D44" s="147">
        <v>872014048.99999988</v>
      </c>
      <c r="E44" s="147">
        <v>877350344.0000006</v>
      </c>
      <c r="F44" s="133">
        <v>845034917.99999952</v>
      </c>
      <c r="G44" s="133">
        <v>761865346.00000012</v>
      </c>
      <c r="H44" s="134">
        <f t="shared" si="16"/>
        <v>-14.325186928336493</v>
      </c>
      <c r="I44" s="135">
        <f t="shared" si="17"/>
        <v>-15.346695035484274</v>
      </c>
      <c r="J44" s="175">
        <f t="shared" si="18"/>
        <v>-12.631528485844356</v>
      </c>
      <c r="K44" s="175">
        <f t="shared" si="19"/>
        <v>-13.162928445834225</v>
      </c>
      <c r="L44" s="175">
        <f t="shared" si="20"/>
        <v>-9.8421461916440478</v>
      </c>
    </row>
    <row r="45" spans="1:12" ht="15" customHeight="1" x14ac:dyDescent="0.25">
      <c r="A45" s="4" t="s">
        <v>104</v>
      </c>
      <c r="B45" s="147">
        <v>840241845.99999988</v>
      </c>
      <c r="C45" s="133">
        <v>955472119</v>
      </c>
      <c r="D45" s="147">
        <v>995553085.00000024</v>
      </c>
      <c r="E45" s="147">
        <v>989182802</v>
      </c>
      <c r="F45" s="133">
        <v>952135838.99999976</v>
      </c>
      <c r="G45" s="133">
        <v>933998504.99999952</v>
      </c>
      <c r="H45" s="134">
        <f t="shared" si="16"/>
        <v>11.158294418009703</v>
      </c>
      <c r="I45" s="135">
        <f t="shared" si="17"/>
        <v>-2.2474349144248009</v>
      </c>
      <c r="J45" s="175">
        <f t="shared" si="18"/>
        <v>-6.1829530667368431</v>
      </c>
      <c r="K45" s="175">
        <f t="shared" si="19"/>
        <v>-5.5787764292327893</v>
      </c>
      <c r="L45" s="175">
        <f t="shared" si="20"/>
        <v>-1.9049103349632759</v>
      </c>
    </row>
    <row r="46" spans="1:12" ht="15" customHeight="1" x14ac:dyDescent="0.25">
      <c r="A46" s="4" t="s">
        <v>105</v>
      </c>
      <c r="B46" s="147">
        <v>1834353425.9999993</v>
      </c>
      <c r="C46" s="133">
        <v>1868607586</v>
      </c>
      <c r="D46" s="147">
        <v>2070289581.000001</v>
      </c>
      <c r="E46" s="147">
        <v>2073543414</v>
      </c>
      <c r="F46" s="133">
        <v>2122013916.999999</v>
      </c>
      <c r="G46" s="133">
        <v>1970228647.0000002</v>
      </c>
      <c r="H46" s="134">
        <f t="shared" si="16"/>
        <v>7.407254189629711</v>
      </c>
      <c r="I46" s="135">
        <f t="shared" si="17"/>
        <v>5.4383307528753875</v>
      </c>
      <c r="J46" s="175">
        <f t="shared" si="18"/>
        <v>-4.8331854112731776</v>
      </c>
      <c r="K46" s="175">
        <f t="shared" si="19"/>
        <v>-4.9825224927747627</v>
      </c>
      <c r="L46" s="175">
        <f t="shared" si="20"/>
        <v>-7.1528875840072459</v>
      </c>
    </row>
    <row r="47" spans="1:12" ht="15" customHeight="1" x14ac:dyDescent="0.25">
      <c r="A47" s="4" t="s">
        <v>106</v>
      </c>
      <c r="B47" s="147">
        <v>2478533925.0000005</v>
      </c>
      <c r="C47" s="133">
        <v>2700577091</v>
      </c>
      <c r="D47" s="147">
        <v>2797398596.000001</v>
      </c>
      <c r="E47" s="147">
        <v>2915025202.999999</v>
      </c>
      <c r="F47" s="133">
        <v>3081598938.9999995</v>
      </c>
      <c r="G47" s="133">
        <v>2910114757.0000005</v>
      </c>
      <c r="H47" s="134">
        <f t="shared" si="16"/>
        <v>17.412746609873423</v>
      </c>
      <c r="I47" s="135">
        <f t="shared" si="17"/>
        <v>7.7589959086267157</v>
      </c>
      <c r="J47" s="175">
        <f t="shared" si="18"/>
        <v>4.0293207110768066</v>
      </c>
      <c r="K47" s="175">
        <f t="shared" si="19"/>
        <v>-0.16845295179420816</v>
      </c>
      <c r="L47" s="175">
        <f t="shared" si="20"/>
        <v>-5.5647793692337899</v>
      </c>
    </row>
    <row r="48" spans="1:12" ht="15" customHeight="1" x14ac:dyDescent="0.25">
      <c r="A48" s="4" t="s">
        <v>107</v>
      </c>
      <c r="B48" s="147">
        <v>5343138869</v>
      </c>
      <c r="C48" s="133">
        <v>5246902076</v>
      </c>
      <c r="D48" s="147">
        <v>5715814087.000001</v>
      </c>
      <c r="E48" s="147">
        <v>6360505347.9999981</v>
      </c>
      <c r="F48" s="133">
        <v>6273511472.0000029</v>
      </c>
      <c r="G48" s="133">
        <v>5701483268.000001</v>
      </c>
      <c r="H48" s="134">
        <f t="shared" si="16"/>
        <v>6.7066270929070413</v>
      </c>
      <c r="I48" s="135">
        <f t="shared" si="17"/>
        <v>8.6638017141450661</v>
      </c>
      <c r="J48" s="175">
        <f t="shared" si="18"/>
        <v>-0.25072227301083672</v>
      </c>
      <c r="K48" s="175">
        <f t="shared" si="19"/>
        <v>-10.361159120905711</v>
      </c>
      <c r="L48" s="175">
        <f t="shared" si="20"/>
        <v>-9.1181502823910279</v>
      </c>
    </row>
    <row r="49" spans="1:12" ht="15" customHeight="1" x14ac:dyDescent="0.25">
      <c r="A49" s="8" t="s">
        <v>6</v>
      </c>
      <c r="B49" s="9">
        <f>SUM(B41:B48)</f>
        <v>11919494345</v>
      </c>
      <c r="C49" s="9">
        <f>SUM(C41:C48)</f>
        <v>12183684489</v>
      </c>
      <c r="D49" s="9">
        <v>12955460162.000004</v>
      </c>
      <c r="E49" s="9">
        <f>SUM(E41:E48)</f>
        <v>13551361800.999998</v>
      </c>
      <c r="F49" s="9">
        <f>SUM(F41:F48)</f>
        <v>13684536150</v>
      </c>
      <c r="G49" s="9">
        <f>SUM(G41:G48)</f>
        <v>12654983864</v>
      </c>
      <c r="H49" s="170">
        <f t="shared" si="16"/>
        <v>6.1704758416075265</v>
      </c>
      <c r="I49" s="171">
        <f t="shared" si="17"/>
        <v>3.8682828287740989</v>
      </c>
      <c r="J49" s="179">
        <f t="shared" si="18"/>
        <v>-2.3193023963852539</v>
      </c>
      <c r="K49" s="179">
        <f t="shared" si="19"/>
        <v>-6.6146705413315203</v>
      </c>
      <c r="L49" s="179">
        <f t="shared" si="20"/>
        <v>-7.5234722954054973</v>
      </c>
    </row>
    <row r="50" spans="1:12" ht="15" customHeight="1" x14ac:dyDescent="0.25"/>
    <row r="51" spans="1:12" ht="15" customHeight="1" x14ac:dyDescent="0.25">
      <c r="A51" s="149" t="s">
        <v>11</v>
      </c>
    </row>
    <row r="52" spans="1:12" ht="30" x14ac:dyDescent="0.25">
      <c r="A52" s="12" t="s">
        <v>99</v>
      </c>
      <c r="B52" s="132">
        <v>2015</v>
      </c>
      <c r="C52" s="132">
        <v>2016</v>
      </c>
      <c r="D52" s="132">
        <v>2017</v>
      </c>
      <c r="E52" s="12">
        <v>2018</v>
      </c>
      <c r="F52" s="132">
        <v>2019</v>
      </c>
      <c r="G52" s="12">
        <v>2020</v>
      </c>
      <c r="H52" s="3" t="s">
        <v>592</v>
      </c>
      <c r="I52" s="3" t="s">
        <v>593</v>
      </c>
      <c r="J52" s="150" t="s">
        <v>594</v>
      </c>
      <c r="K52" s="3" t="s">
        <v>595</v>
      </c>
      <c r="L52" s="3" t="s">
        <v>598</v>
      </c>
    </row>
    <row r="53" spans="1:12" ht="15" customHeight="1" x14ac:dyDescent="0.25">
      <c r="A53" s="4" t="s">
        <v>100</v>
      </c>
      <c r="B53" s="147">
        <v>61426417.999999911</v>
      </c>
      <c r="C53" s="133">
        <v>63917844</v>
      </c>
      <c r="D53" s="147">
        <v>60369387.999999985</v>
      </c>
      <c r="E53" s="147">
        <v>54504865.000000015</v>
      </c>
      <c r="F53" s="133">
        <v>53901657.000000045</v>
      </c>
      <c r="G53" s="133">
        <v>59377117.000000022</v>
      </c>
      <c r="H53" s="134">
        <f>G53/B53*100-100</f>
        <v>-3.3361883481467061</v>
      </c>
      <c r="I53" s="135">
        <f>G53/C53*100-100</f>
        <v>-7.1040052602524923</v>
      </c>
      <c r="J53" s="175">
        <f>G53/D53*100-100</f>
        <v>-1.6436658261302313</v>
      </c>
      <c r="K53" s="175">
        <f>G53/E53*100-100</f>
        <v>8.9391139671660653</v>
      </c>
      <c r="L53" s="175">
        <f>G53/F53*100-100</f>
        <v>10.158240589894987</v>
      </c>
    </row>
    <row r="54" spans="1:12" ht="15" customHeight="1" x14ac:dyDescent="0.25">
      <c r="A54" s="4" t="s">
        <v>101</v>
      </c>
      <c r="B54" s="147">
        <v>96905207.000000164</v>
      </c>
      <c r="C54" s="133">
        <v>91906651</v>
      </c>
      <c r="D54" s="147">
        <v>87333696</v>
      </c>
      <c r="E54" s="147">
        <v>65849563.999999985</v>
      </c>
      <c r="F54" s="133">
        <v>66991583.999999963</v>
      </c>
      <c r="G54" s="133">
        <v>67313521.000000089</v>
      </c>
      <c r="H54" s="134">
        <f>G54/B54*100-100</f>
        <v>-30.536734728816</v>
      </c>
      <c r="I54" s="135">
        <f>G54/C54*100-100</f>
        <v>-26.758814223357902</v>
      </c>
      <c r="J54" s="175">
        <f>G54/D54*100-100</f>
        <v>-22.923769308927348</v>
      </c>
      <c r="K54" s="175">
        <f>G54/E54*100-100</f>
        <v>2.2231840441648103</v>
      </c>
      <c r="L54" s="175">
        <f>G54/F54*100-100</f>
        <v>0.48056334956957869</v>
      </c>
    </row>
    <row r="55" spans="1:12" ht="15" customHeight="1" x14ac:dyDescent="0.25">
      <c r="A55" s="4" t="s">
        <v>102</v>
      </c>
      <c r="B55" s="147">
        <v>185513033.00000003</v>
      </c>
      <c r="C55" s="133">
        <v>186336972</v>
      </c>
      <c r="D55" s="147">
        <v>170847042</v>
      </c>
      <c r="E55" s="147">
        <v>135076861</v>
      </c>
      <c r="F55" s="133">
        <v>134072776.00000007</v>
      </c>
      <c r="G55" s="133">
        <v>123037492.99999994</v>
      </c>
      <c r="H55" s="134">
        <f t="shared" ref="H55:H61" si="21">G55/B55*100-100</f>
        <v>-33.677170271912956</v>
      </c>
      <c r="I55" s="135">
        <f t="shared" ref="I55:I61" si="22">G55/C55*100-100</f>
        <v>-33.970434487901883</v>
      </c>
      <c r="J55" s="175">
        <f t="shared" ref="J55:J61" si="23">G55/D55*100-100</f>
        <v>-27.983831876937074</v>
      </c>
      <c r="K55" s="175">
        <f t="shared" ref="K55:K61" si="24">G55/E55*100-100</f>
        <v>-8.912975850097709</v>
      </c>
      <c r="L55" s="175">
        <f t="shared" ref="L55:L61" si="25">G55/F55*100-100</f>
        <v>-8.2308156280736142</v>
      </c>
    </row>
    <row r="56" spans="1:12" ht="15" customHeight="1" x14ac:dyDescent="0.25">
      <c r="A56" s="4" t="s">
        <v>103</v>
      </c>
      <c r="B56" s="147">
        <v>342167753.99999994</v>
      </c>
      <c r="C56" s="133">
        <v>361155386</v>
      </c>
      <c r="D56" s="147">
        <v>375304092.99999994</v>
      </c>
      <c r="E56" s="147">
        <v>355503014.99999994</v>
      </c>
      <c r="F56" s="133">
        <v>368603276.99999994</v>
      </c>
      <c r="G56" s="133">
        <v>291979642</v>
      </c>
      <c r="H56" s="134">
        <f t="shared" si="21"/>
        <v>-14.667691918157772</v>
      </c>
      <c r="I56" s="135">
        <f t="shared" si="22"/>
        <v>-19.154011453673846</v>
      </c>
      <c r="J56" s="175">
        <f t="shared" si="23"/>
        <v>-22.201849794374596</v>
      </c>
      <c r="K56" s="175">
        <f t="shared" si="24"/>
        <v>-17.868589103245696</v>
      </c>
      <c r="L56" s="175">
        <f t="shared" si="25"/>
        <v>-20.787562070426176</v>
      </c>
    </row>
    <row r="57" spans="1:12" ht="15" customHeight="1" x14ac:dyDescent="0.25">
      <c r="A57" s="4" t="s">
        <v>104</v>
      </c>
      <c r="B57" s="147">
        <v>357855466.00000006</v>
      </c>
      <c r="C57" s="133">
        <v>377129802</v>
      </c>
      <c r="D57" s="147">
        <v>370782080</v>
      </c>
      <c r="E57" s="147">
        <v>398687202.99999982</v>
      </c>
      <c r="F57" s="133">
        <v>414220604</v>
      </c>
      <c r="G57" s="133">
        <v>358680877.00000006</v>
      </c>
      <c r="H57" s="134">
        <f t="shared" si="21"/>
        <v>0.23065485326414148</v>
      </c>
      <c r="I57" s="135">
        <f t="shared" si="22"/>
        <v>-4.8919297552623391</v>
      </c>
      <c r="J57" s="175">
        <f t="shared" si="23"/>
        <v>-3.2636968323819531</v>
      </c>
      <c r="K57" s="175">
        <f t="shared" si="24"/>
        <v>-10.034514701993018</v>
      </c>
      <c r="L57" s="175">
        <f t="shared" si="25"/>
        <v>-13.408248277287512</v>
      </c>
    </row>
    <row r="58" spans="1:12" ht="15" customHeight="1" x14ac:dyDescent="0.25">
      <c r="A58" s="4" t="s">
        <v>105</v>
      </c>
      <c r="B58" s="147">
        <v>976008741</v>
      </c>
      <c r="C58" s="133">
        <v>935364759</v>
      </c>
      <c r="D58" s="147">
        <v>824021368.99999928</v>
      </c>
      <c r="E58" s="147">
        <v>792055803.99999988</v>
      </c>
      <c r="F58" s="133">
        <v>758661854.99999988</v>
      </c>
      <c r="G58" s="133">
        <v>726141029.99999964</v>
      </c>
      <c r="H58" s="134">
        <f t="shared" si="21"/>
        <v>-25.600970616717092</v>
      </c>
      <c r="I58" s="135">
        <f t="shared" si="22"/>
        <v>-22.368143228282605</v>
      </c>
      <c r="J58" s="175">
        <f t="shared" si="23"/>
        <v>-11.878373872607625</v>
      </c>
      <c r="K58" s="175">
        <f t="shared" si="24"/>
        <v>-8.3219861109685525</v>
      </c>
      <c r="L58" s="175">
        <f t="shared" si="25"/>
        <v>-4.2866034170124863</v>
      </c>
    </row>
    <row r="59" spans="1:12" ht="15" customHeight="1" x14ac:dyDescent="0.25">
      <c r="A59" s="4" t="s">
        <v>106</v>
      </c>
      <c r="B59" s="147">
        <v>1061544536.0000001</v>
      </c>
      <c r="C59" s="133">
        <v>1218682307</v>
      </c>
      <c r="D59" s="147">
        <v>1169755115</v>
      </c>
      <c r="E59" s="147">
        <v>1274020986</v>
      </c>
      <c r="F59" s="133">
        <v>1075607329</v>
      </c>
      <c r="G59" s="133">
        <v>920337955.00000012</v>
      </c>
      <c r="H59" s="134">
        <f t="shared" si="21"/>
        <v>-13.301993106391905</v>
      </c>
      <c r="I59" s="135">
        <f t="shared" si="22"/>
        <v>-24.480896316155338</v>
      </c>
      <c r="J59" s="175">
        <f t="shared" si="23"/>
        <v>-21.322168785729133</v>
      </c>
      <c r="K59" s="175">
        <f t="shared" si="24"/>
        <v>-27.761162091249886</v>
      </c>
      <c r="L59" s="175">
        <f t="shared" si="25"/>
        <v>-14.435507253781438</v>
      </c>
    </row>
    <row r="60" spans="1:12" ht="15" customHeight="1" x14ac:dyDescent="0.25">
      <c r="A60" s="4" t="s">
        <v>107</v>
      </c>
      <c r="B60" s="147">
        <v>1304715138</v>
      </c>
      <c r="C60" s="133">
        <v>1360856168</v>
      </c>
      <c r="D60" s="147">
        <v>1659393944</v>
      </c>
      <c r="E60" s="147">
        <v>1963703200.9999998</v>
      </c>
      <c r="F60" s="133">
        <v>2094157089.999999</v>
      </c>
      <c r="G60" s="133">
        <v>1950246523</v>
      </c>
      <c r="H60" s="134">
        <f t="shared" si="21"/>
        <v>49.476806560973614</v>
      </c>
      <c r="I60" s="135">
        <f t="shared" si="22"/>
        <v>43.310260765192055</v>
      </c>
      <c r="J60" s="175">
        <f t="shared" si="23"/>
        <v>17.527638934181851</v>
      </c>
      <c r="K60" s="175">
        <f t="shared" si="24"/>
        <v>-0.68527046211194431</v>
      </c>
      <c r="L60" s="175">
        <f t="shared" si="25"/>
        <v>-6.8720043824410055</v>
      </c>
    </row>
    <row r="61" spans="1:12" ht="15" customHeight="1" x14ac:dyDescent="0.25">
      <c r="A61" s="8" t="s">
        <v>6</v>
      </c>
      <c r="B61" s="9">
        <f>SUM(B53:B60)</f>
        <v>4386136293</v>
      </c>
      <c r="C61" s="9">
        <f>SUM(C53:C60)</f>
        <v>4595349889</v>
      </c>
      <c r="D61" s="9">
        <v>4717806726.999999</v>
      </c>
      <c r="E61" s="9">
        <f>SUM(E53:E60)</f>
        <v>5039401498.999999</v>
      </c>
      <c r="F61" s="9">
        <f>SUM(F53:F60)</f>
        <v>4966216171.999999</v>
      </c>
      <c r="G61" s="9">
        <f>SUM(G53:G60)</f>
        <v>4497114158</v>
      </c>
      <c r="H61" s="170">
        <f t="shared" si="21"/>
        <v>2.5301964550694436</v>
      </c>
      <c r="I61" s="171">
        <f t="shared" si="22"/>
        <v>-2.1377203776180096</v>
      </c>
      <c r="J61" s="179">
        <f t="shared" si="23"/>
        <v>-4.6778637144454365</v>
      </c>
      <c r="K61" s="179">
        <f t="shared" si="24"/>
        <v>-10.760947328916117</v>
      </c>
      <c r="L61" s="179">
        <f t="shared" si="25"/>
        <v>-9.4458637673656085</v>
      </c>
    </row>
    <row r="62" spans="1:12" ht="15" customHeight="1" x14ac:dyDescent="0.25">
      <c r="H62" s="134"/>
      <c r="I62" s="135"/>
      <c r="J62" s="175"/>
      <c r="K62" s="175"/>
      <c r="L62" s="175"/>
    </row>
    <row r="63" spans="1:12" ht="15" customHeight="1" x14ac:dyDescent="0.25">
      <c r="A63" s="149" t="s">
        <v>8</v>
      </c>
    </row>
    <row r="64" spans="1:12" ht="30" x14ac:dyDescent="0.25">
      <c r="A64" s="12" t="s">
        <v>99</v>
      </c>
      <c r="B64" s="132">
        <v>2015</v>
      </c>
      <c r="C64" s="132">
        <v>2016</v>
      </c>
      <c r="D64" s="132">
        <v>2017</v>
      </c>
      <c r="E64" s="12">
        <v>2018</v>
      </c>
      <c r="F64" s="132">
        <v>2019</v>
      </c>
      <c r="G64" s="12">
        <v>2020</v>
      </c>
      <c r="H64" s="3" t="s">
        <v>592</v>
      </c>
      <c r="I64" s="3" t="s">
        <v>593</v>
      </c>
      <c r="J64" s="150" t="s">
        <v>594</v>
      </c>
      <c r="K64" s="3" t="s">
        <v>595</v>
      </c>
      <c r="L64" s="3" t="s">
        <v>598</v>
      </c>
    </row>
    <row r="65" spans="1:12" ht="15" customHeight="1" x14ac:dyDescent="0.25">
      <c r="A65" s="4" t="s">
        <v>100</v>
      </c>
      <c r="B65" s="147">
        <v>79855438.000000045</v>
      </c>
      <c r="C65" s="133">
        <v>79919238</v>
      </c>
      <c r="D65" s="147">
        <v>78061288.999999806</v>
      </c>
      <c r="E65" s="147">
        <v>69200103.999999836</v>
      </c>
      <c r="F65" s="133">
        <v>69477783.999999702</v>
      </c>
      <c r="G65" s="133">
        <v>68130476.999999925</v>
      </c>
      <c r="H65" s="134">
        <f>G65/B65*100-100</f>
        <v>-14.682733316170797</v>
      </c>
      <c r="I65" s="135">
        <f>G65/C65*100-100</f>
        <v>-14.75084259437017</v>
      </c>
      <c r="J65" s="175">
        <f>G65/D65*100-100</f>
        <v>-12.721814009502069</v>
      </c>
      <c r="K65" s="175">
        <f>G65/E65*100-100</f>
        <v>-1.5457014342058102</v>
      </c>
      <c r="L65" s="175">
        <f>G65/F65*100-100</f>
        <v>-1.9391910945227977</v>
      </c>
    </row>
    <row r="66" spans="1:12" ht="15" customHeight="1" x14ac:dyDescent="0.25">
      <c r="A66" s="4" t="s">
        <v>101</v>
      </c>
      <c r="B66" s="147">
        <v>153596015.00000012</v>
      </c>
      <c r="C66" s="133">
        <v>149955012</v>
      </c>
      <c r="D66" s="147">
        <v>145864250.00000003</v>
      </c>
      <c r="E66" s="147">
        <v>114662998.99999987</v>
      </c>
      <c r="F66" s="133">
        <v>108358800.99999993</v>
      </c>
      <c r="G66" s="133">
        <v>119866836.99999972</v>
      </c>
      <c r="H66" s="134">
        <f>G66/B66*100-100</f>
        <v>-21.959669982323675</v>
      </c>
      <c r="I66" s="135">
        <f>G66/C66*100-100</f>
        <v>-20.064801168499983</v>
      </c>
      <c r="J66" s="175">
        <f>G66/D66*100-100</f>
        <v>-17.823019005685296</v>
      </c>
      <c r="K66" s="175">
        <f>G66/E66*100-100</f>
        <v>4.5383759760198217</v>
      </c>
      <c r="L66" s="175">
        <f>G66/F66*100-100</f>
        <v>10.620305774701038</v>
      </c>
    </row>
    <row r="67" spans="1:12" ht="15" customHeight="1" x14ac:dyDescent="0.25">
      <c r="A67" s="4" t="s">
        <v>102</v>
      </c>
      <c r="B67" s="147">
        <v>383108635</v>
      </c>
      <c r="C67" s="133">
        <v>363096047</v>
      </c>
      <c r="D67" s="147">
        <v>376121878.00000006</v>
      </c>
      <c r="E67" s="147">
        <v>273174732.99999988</v>
      </c>
      <c r="F67" s="133">
        <v>282389056.99999976</v>
      </c>
      <c r="G67" s="133">
        <v>283919987.99999982</v>
      </c>
      <c r="H67" s="134">
        <f t="shared" ref="H67:H73" si="26">G67/B67*100-100</f>
        <v>-25.890475426115145</v>
      </c>
      <c r="I67" s="135">
        <f t="shared" ref="I67:I73" si="27">G67/C67*100-100</f>
        <v>-21.805816850437978</v>
      </c>
      <c r="J67" s="175">
        <f t="shared" ref="J67:J73" si="28">G67/D67*100-100</f>
        <v>-24.51383325274162</v>
      </c>
      <c r="K67" s="175">
        <f t="shared" ref="K67:K73" si="29">G67/E67*100-100</f>
        <v>3.9334732323139008</v>
      </c>
      <c r="L67" s="175">
        <f t="shared" ref="L67:L73" si="30">G67/F67*100-100</f>
        <v>0.54213538451671184</v>
      </c>
    </row>
    <row r="68" spans="1:12" ht="15" customHeight="1" x14ac:dyDescent="0.25">
      <c r="A68" s="4" t="s">
        <v>103</v>
      </c>
      <c r="B68" s="147">
        <v>1106302851.9999998</v>
      </c>
      <c r="C68" s="133">
        <v>1095651197</v>
      </c>
      <c r="D68" s="147">
        <v>1050311906</v>
      </c>
      <c r="E68" s="147">
        <v>969394502.99999928</v>
      </c>
      <c r="F68" s="133">
        <v>1027007847.9999998</v>
      </c>
      <c r="G68" s="133">
        <v>878925457.00000012</v>
      </c>
      <c r="H68" s="134">
        <f t="shared" si="26"/>
        <v>-20.552906881595902</v>
      </c>
      <c r="I68" s="135">
        <f t="shared" si="27"/>
        <v>-19.780541525753463</v>
      </c>
      <c r="J68" s="175">
        <f t="shared" si="28"/>
        <v>-16.317671733600235</v>
      </c>
      <c r="K68" s="175">
        <f t="shared" si="29"/>
        <v>-9.3325313605578799</v>
      </c>
      <c r="L68" s="175">
        <f t="shared" si="30"/>
        <v>-14.418817858926403</v>
      </c>
    </row>
    <row r="69" spans="1:12" ht="15" customHeight="1" x14ac:dyDescent="0.25">
      <c r="A69" s="4" t="s">
        <v>104</v>
      </c>
      <c r="B69" s="147">
        <v>1097252776.0000002</v>
      </c>
      <c r="C69" s="133">
        <v>1162647349</v>
      </c>
      <c r="D69" s="147">
        <v>1236036000.0000002</v>
      </c>
      <c r="E69" s="147">
        <v>1189358430.9999995</v>
      </c>
      <c r="F69" s="133">
        <v>1191335048.9999998</v>
      </c>
      <c r="G69" s="133">
        <v>1134448785.9999995</v>
      </c>
      <c r="H69" s="134">
        <f t="shared" si="26"/>
        <v>3.3899217038754017</v>
      </c>
      <c r="I69" s="135">
        <f t="shared" si="27"/>
        <v>-2.4253754179420071</v>
      </c>
      <c r="J69" s="175">
        <f t="shared" si="28"/>
        <v>-8.2187908766411937</v>
      </c>
      <c r="K69" s="175">
        <f t="shared" si="29"/>
        <v>-4.6167449247265608</v>
      </c>
      <c r="L69" s="175">
        <f t="shared" si="30"/>
        <v>-4.7750012095883676</v>
      </c>
    </row>
    <row r="70" spans="1:12" ht="15" customHeight="1" x14ac:dyDescent="0.25">
      <c r="A70" s="4" t="s">
        <v>105</v>
      </c>
      <c r="B70" s="147">
        <v>2972363560.9999967</v>
      </c>
      <c r="C70" s="133">
        <v>2901656386</v>
      </c>
      <c r="D70" s="147">
        <v>2840440947.999999</v>
      </c>
      <c r="E70" s="147">
        <v>2934155738.9999986</v>
      </c>
      <c r="F70" s="133">
        <v>2828837900</v>
      </c>
      <c r="G70" s="133">
        <v>2564184944</v>
      </c>
      <c r="H70" s="134">
        <f t="shared" si="26"/>
        <v>-13.732459324816659</v>
      </c>
      <c r="I70" s="135">
        <f t="shared" si="27"/>
        <v>-11.630303423528801</v>
      </c>
      <c r="J70" s="175">
        <f t="shared" si="28"/>
        <v>-9.7258140217460038</v>
      </c>
      <c r="K70" s="175">
        <f t="shared" si="29"/>
        <v>-12.609105579586227</v>
      </c>
      <c r="L70" s="175">
        <f t="shared" si="30"/>
        <v>-9.3555362786959364</v>
      </c>
    </row>
    <row r="71" spans="1:12" ht="15" customHeight="1" x14ac:dyDescent="0.25">
      <c r="A71" s="4" t="s">
        <v>106</v>
      </c>
      <c r="B71" s="147">
        <v>3885670841.000001</v>
      </c>
      <c r="C71" s="133">
        <v>4061545720</v>
      </c>
      <c r="D71" s="147">
        <v>4324710420.999999</v>
      </c>
      <c r="E71" s="147">
        <v>4407525337.000001</v>
      </c>
      <c r="F71" s="133">
        <v>4733138802</v>
      </c>
      <c r="G71" s="133">
        <v>4146948682</v>
      </c>
      <c r="H71" s="134">
        <f t="shared" si="26"/>
        <v>6.7241372646160045</v>
      </c>
      <c r="I71" s="135">
        <f t="shared" si="27"/>
        <v>2.1027206853650853</v>
      </c>
      <c r="J71" s="175">
        <f t="shared" si="28"/>
        <v>-4.1103732202928711</v>
      </c>
      <c r="K71" s="175">
        <f t="shared" si="29"/>
        <v>-5.9120852423134096</v>
      </c>
      <c r="L71" s="175">
        <f t="shared" si="30"/>
        <v>-12.384807302762894</v>
      </c>
    </row>
    <row r="72" spans="1:12" ht="15" customHeight="1" x14ac:dyDescent="0.25">
      <c r="A72" s="4" t="s">
        <v>107</v>
      </c>
      <c r="B72" s="147">
        <v>7432097423</v>
      </c>
      <c r="C72" s="133">
        <v>6951507235</v>
      </c>
      <c r="D72" s="147">
        <v>7652144299</v>
      </c>
      <c r="E72" s="147">
        <v>8001161349.000001</v>
      </c>
      <c r="F72" s="133">
        <v>8304529070.9999981</v>
      </c>
      <c r="G72" s="133">
        <v>7637764364.000001</v>
      </c>
      <c r="H72" s="134">
        <f t="shared" si="26"/>
        <v>2.7672799385477305</v>
      </c>
      <c r="I72" s="135">
        <f t="shared" si="27"/>
        <v>9.872062357135718</v>
      </c>
      <c r="J72" s="175">
        <f t="shared" si="28"/>
        <v>-0.18792033236852035</v>
      </c>
      <c r="K72" s="175">
        <f t="shared" si="29"/>
        <v>-4.5418029852056065</v>
      </c>
      <c r="L72" s="175">
        <f t="shared" si="30"/>
        <v>-8.0289285677665561</v>
      </c>
    </row>
    <row r="73" spans="1:12" ht="15" customHeight="1" x14ac:dyDescent="0.25">
      <c r="A73" s="8" t="s">
        <v>6</v>
      </c>
      <c r="B73" s="9">
        <f>SUM(B65:B72)</f>
        <v>17110247540.999996</v>
      </c>
      <c r="C73" s="9">
        <f>SUM(C65:C72)</f>
        <v>16765978184</v>
      </c>
      <c r="D73" s="9">
        <v>17703690991</v>
      </c>
      <c r="E73" s="9">
        <f>SUM(E65:E72)</f>
        <v>17958633194.999996</v>
      </c>
      <c r="F73" s="9">
        <f>SUM(F65:F72)</f>
        <v>18545074312</v>
      </c>
      <c r="G73" s="9">
        <f>SUM(G65:G72)</f>
        <v>16834189535</v>
      </c>
      <c r="H73" s="170">
        <f t="shared" si="26"/>
        <v>-1.6134074351554517</v>
      </c>
      <c r="I73" s="171">
        <f t="shared" si="27"/>
        <v>0.40684384920109551</v>
      </c>
      <c r="J73" s="179">
        <f t="shared" si="28"/>
        <v>-4.9114134247035111</v>
      </c>
      <c r="K73" s="179">
        <f t="shared" si="29"/>
        <v>-6.2612986622671372</v>
      </c>
      <c r="L73" s="179">
        <f t="shared" si="30"/>
        <v>-9.2255482410924259</v>
      </c>
    </row>
    <row r="74" spans="1:12" ht="15" customHeight="1" x14ac:dyDescent="0.25"/>
    <row r="75" spans="1:12" ht="15" customHeight="1" x14ac:dyDescent="0.25">
      <c r="A75" s="149" t="s">
        <v>7</v>
      </c>
    </row>
    <row r="76" spans="1:12" ht="31.5" customHeight="1" x14ac:dyDescent="0.25">
      <c r="A76" s="12" t="s">
        <v>99</v>
      </c>
      <c r="B76" s="132">
        <v>2015</v>
      </c>
      <c r="C76" s="132">
        <v>2016</v>
      </c>
      <c r="D76" s="132">
        <v>2017</v>
      </c>
      <c r="E76" s="12">
        <v>2018</v>
      </c>
      <c r="F76" s="132">
        <v>2019</v>
      </c>
      <c r="G76" s="12">
        <v>2020</v>
      </c>
      <c r="H76" s="3" t="s">
        <v>592</v>
      </c>
      <c r="I76" s="3" t="s">
        <v>593</v>
      </c>
      <c r="J76" s="150" t="s">
        <v>594</v>
      </c>
      <c r="K76" s="3" t="s">
        <v>595</v>
      </c>
      <c r="L76" s="3" t="s">
        <v>598</v>
      </c>
    </row>
    <row r="77" spans="1:12" ht="15" customHeight="1" x14ac:dyDescent="0.25">
      <c r="A77" s="4" t="s">
        <v>100</v>
      </c>
      <c r="B77" s="147">
        <v>64207789.000000015</v>
      </c>
      <c r="C77" s="133">
        <v>64436068</v>
      </c>
      <c r="D77" s="147">
        <v>61400000.999999963</v>
      </c>
      <c r="E77" s="147">
        <v>56167861.999999925</v>
      </c>
      <c r="F77" s="133">
        <v>60411356.000000007</v>
      </c>
      <c r="G77" s="133">
        <v>61619324.000000022</v>
      </c>
      <c r="H77" s="134">
        <f>G77/B77*100-100</f>
        <v>-4.0313878429920607</v>
      </c>
      <c r="I77" s="135">
        <f>G77/C77*100-100</f>
        <v>-4.3713778438497712</v>
      </c>
      <c r="J77" s="175">
        <f>G77/D77*100-100</f>
        <v>0.35720357724433427</v>
      </c>
      <c r="K77" s="175">
        <f>G77/E77*100-100</f>
        <v>9.7056605074270124</v>
      </c>
      <c r="L77" s="175">
        <f>G77/F77*100-100</f>
        <v>1.9995710740212616</v>
      </c>
    </row>
    <row r="78" spans="1:12" ht="15" customHeight="1" x14ac:dyDescent="0.25">
      <c r="A78" s="4" t="s">
        <v>101</v>
      </c>
      <c r="B78" s="147">
        <v>110231785.00000012</v>
      </c>
      <c r="C78" s="133">
        <v>112415703</v>
      </c>
      <c r="D78" s="147">
        <v>121204323.00000012</v>
      </c>
      <c r="E78" s="147">
        <v>80966400.000000015</v>
      </c>
      <c r="F78" s="133">
        <v>83361616.00000003</v>
      </c>
      <c r="G78" s="133">
        <v>87209452.99999997</v>
      </c>
      <c r="H78" s="134">
        <f>G78/B78*100-100</f>
        <v>-20.885384374389034</v>
      </c>
      <c r="I78" s="135">
        <f>G78/C78*100-100</f>
        <v>-22.422356776970943</v>
      </c>
      <c r="J78" s="175">
        <f>G78/D78*100-100</f>
        <v>-28.047572197569309</v>
      </c>
      <c r="K78" s="175">
        <f>G78/E78*100-100</f>
        <v>7.7106713402101974</v>
      </c>
      <c r="L78" s="175">
        <f>G78/F78*100-100</f>
        <v>4.6158378215699827</v>
      </c>
    </row>
    <row r="79" spans="1:12" ht="15" customHeight="1" x14ac:dyDescent="0.25">
      <c r="A79" s="4" t="s">
        <v>102</v>
      </c>
      <c r="B79" s="147">
        <v>286392702.00000006</v>
      </c>
      <c r="C79" s="133">
        <v>283105756</v>
      </c>
      <c r="D79" s="147">
        <v>267986314.00000006</v>
      </c>
      <c r="E79" s="147">
        <v>188303901.99999997</v>
      </c>
      <c r="F79" s="133">
        <v>212200688.00000009</v>
      </c>
      <c r="G79" s="133">
        <v>191128121.00000006</v>
      </c>
      <c r="H79" s="134">
        <f t="shared" ref="H79:H85" si="31">G79/B79*100-100</f>
        <v>-33.263620313900304</v>
      </c>
      <c r="I79" s="135">
        <f t="shared" ref="I79:I85" si="32">G79/C79*100-100</f>
        <v>-32.488790160804754</v>
      </c>
      <c r="J79" s="175">
        <f t="shared" ref="J79:J85" si="33">G79/D79*100-100</f>
        <v>-28.679894824778245</v>
      </c>
      <c r="K79" s="175">
        <f t="shared" ref="K79:K85" si="34">G79/E79*100-100</f>
        <v>1.4998196904066674</v>
      </c>
      <c r="L79" s="175">
        <f t="shared" ref="L79:L85" si="35">G79/F79*100-100</f>
        <v>-9.9304894807881112</v>
      </c>
    </row>
    <row r="80" spans="1:12" ht="15" customHeight="1" x14ac:dyDescent="0.25">
      <c r="A80" s="4" t="s">
        <v>103</v>
      </c>
      <c r="B80" s="147">
        <v>641598776.99999988</v>
      </c>
      <c r="C80" s="133">
        <v>661299813</v>
      </c>
      <c r="D80" s="147">
        <v>678949886</v>
      </c>
      <c r="E80" s="147">
        <v>626226860.99999988</v>
      </c>
      <c r="F80" s="133">
        <v>632799854.99999952</v>
      </c>
      <c r="G80" s="133">
        <v>609924515</v>
      </c>
      <c r="H80" s="134">
        <f t="shared" si="31"/>
        <v>-4.936770944000699</v>
      </c>
      <c r="I80" s="135">
        <f t="shared" si="32"/>
        <v>-7.7688360090312045</v>
      </c>
      <c r="J80" s="175">
        <f t="shared" si="33"/>
        <v>-10.1664898136532</v>
      </c>
      <c r="K80" s="175">
        <f t="shared" si="34"/>
        <v>-2.6032652087084216</v>
      </c>
      <c r="L80" s="175">
        <f t="shared" si="35"/>
        <v>-3.6149407777597418</v>
      </c>
    </row>
    <row r="81" spans="1:12" ht="15" customHeight="1" x14ac:dyDescent="0.25">
      <c r="A81" s="4" t="s">
        <v>104</v>
      </c>
      <c r="B81" s="147">
        <v>595330457.99999988</v>
      </c>
      <c r="C81" s="133">
        <v>584794657</v>
      </c>
      <c r="D81" s="147">
        <v>592633116.00000024</v>
      </c>
      <c r="E81" s="147">
        <v>628028638.00000012</v>
      </c>
      <c r="F81" s="133">
        <v>642113978.99999976</v>
      </c>
      <c r="G81" s="133">
        <v>532363364.00000012</v>
      </c>
      <c r="H81" s="134">
        <f t="shared" si="31"/>
        <v>-10.576830591120171</v>
      </c>
      <c r="I81" s="135">
        <f t="shared" si="32"/>
        <v>-8.9657612928566692</v>
      </c>
      <c r="J81" s="175">
        <f t="shared" si="33"/>
        <v>-10.169825204300608</v>
      </c>
      <c r="K81" s="175">
        <f t="shared" si="34"/>
        <v>-15.232629248349667</v>
      </c>
      <c r="L81" s="175">
        <f t="shared" si="35"/>
        <v>-17.092076888112672</v>
      </c>
    </row>
    <row r="82" spans="1:12" ht="15" customHeight="1" x14ac:dyDescent="0.25">
      <c r="A82" s="4" t="s">
        <v>105</v>
      </c>
      <c r="B82" s="147">
        <v>1765070597.9999998</v>
      </c>
      <c r="C82" s="133">
        <v>1847218409</v>
      </c>
      <c r="D82" s="147">
        <v>1942245233.9999998</v>
      </c>
      <c r="E82" s="147">
        <v>1821918697.0000019</v>
      </c>
      <c r="F82" s="133">
        <v>1769000644.9999993</v>
      </c>
      <c r="G82" s="133">
        <v>1672945550.9999998</v>
      </c>
      <c r="H82" s="134">
        <f t="shared" si="31"/>
        <v>-5.2193406373879299</v>
      </c>
      <c r="I82" s="135">
        <f t="shared" si="32"/>
        <v>-9.4343396076451853</v>
      </c>
      <c r="J82" s="175">
        <f t="shared" si="33"/>
        <v>-13.865380039851345</v>
      </c>
      <c r="K82" s="175">
        <f t="shared" si="34"/>
        <v>-8.1767175585443823</v>
      </c>
      <c r="L82" s="175">
        <f t="shared" si="35"/>
        <v>-5.4299072344317665</v>
      </c>
    </row>
    <row r="83" spans="1:12" ht="15" customHeight="1" x14ac:dyDescent="0.25">
      <c r="A83" s="4" t="s">
        <v>106</v>
      </c>
      <c r="B83" s="147">
        <v>2620829254.0000005</v>
      </c>
      <c r="C83" s="133">
        <v>2642742306</v>
      </c>
      <c r="D83" s="147">
        <v>3089350043.9999995</v>
      </c>
      <c r="E83" s="147">
        <v>2929348645</v>
      </c>
      <c r="F83" s="133">
        <v>2849522136.0000005</v>
      </c>
      <c r="G83" s="133">
        <v>2670256343.9999995</v>
      </c>
      <c r="H83" s="134">
        <f t="shared" si="31"/>
        <v>1.8859332375263307</v>
      </c>
      <c r="I83" s="135">
        <f t="shared" si="32"/>
        <v>1.0411169464965297</v>
      </c>
      <c r="J83" s="175">
        <f t="shared" si="33"/>
        <v>-13.565756357520755</v>
      </c>
      <c r="K83" s="175">
        <f t="shared" si="34"/>
        <v>-8.8447068751012665</v>
      </c>
      <c r="L83" s="175">
        <f t="shared" si="35"/>
        <v>-6.2910826252307857</v>
      </c>
    </row>
    <row r="84" spans="1:12" ht="15" customHeight="1" x14ac:dyDescent="0.25">
      <c r="A84" s="4" t="s">
        <v>107</v>
      </c>
      <c r="B84" s="147">
        <v>4057515844</v>
      </c>
      <c r="C84" s="133">
        <v>4241253660</v>
      </c>
      <c r="D84" s="147">
        <v>4537682659.000001</v>
      </c>
      <c r="E84" s="147">
        <v>5092143090.000001</v>
      </c>
      <c r="F84" s="133">
        <v>5548124153.0000019</v>
      </c>
      <c r="G84" s="133">
        <v>5456322798.9999981</v>
      </c>
      <c r="H84" s="134">
        <f t="shared" si="31"/>
        <v>34.47446686051677</v>
      </c>
      <c r="I84" s="135">
        <f t="shared" si="32"/>
        <v>28.648820287725925</v>
      </c>
      <c r="J84" s="175">
        <f t="shared" si="33"/>
        <v>20.244697768319568</v>
      </c>
      <c r="K84" s="175">
        <f t="shared" si="34"/>
        <v>7.1517964551148765</v>
      </c>
      <c r="L84" s="175">
        <f t="shared" si="35"/>
        <v>-1.6546377021928151</v>
      </c>
    </row>
    <row r="85" spans="1:12" ht="15" customHeight="1" x14ac:dyDescent="0.25">
      <c r="A85" s="8" t="s">
        <v>6</v>
      </c>
      <c r="B85" s="9">
        <f>SUM(B77:B84)</f>
        <v>10141177207</v>
      </c>
      <c r="C85" s="9">
        <f>SUM(C77:C84)</f>
        <v>10437266372</v>
      </c>
      <c r="D85" s="9">
        <v>11291451577</v>
      </c>
      <c r="E85" s="9">
        <f>SUM(E77:E84)</f>
        <v>11423104095.000004</v>
      </c>
      <c r="F85" s="9">
        <f>SUM(F77:F84)</f>
        <v>11797534428.000002</v>
      </c>
      <c r="G85" s="9">
        <f>SUM(G77:G84)</f>
        <v>11281769470.999998</v>
      </c>
      <c r="H85" s="170">
        <f t="shared" si="31"/>
        <v>11.247138677477196</v>
      </c>
      <c r="I85" s="171">
        <f t="shared" si="32"/>
        <v>8.09122876527843</v>
      </c>
      <c r="J85" s="179">
        <f t="shared" si="33"/>
        <v>-8.5747221550533936E-2</v>
      </c>
      <c r="K85" s="179">
        <f t="shared" si="34"/>
        <v>-1.2372698596160916</v>
      </c>
      <c r="L85" s="179">
        <f t="shared" si="35"/>
        <v>-4.3718029402474059</v>
      </c>
    </row>
    <row r="86" spans="1:12" ht="15" customHeight="1" x14ac:dyDescent="0.25"/>
  </sheetData>
  <phoneticPr fontId="23" type="noConversion"/>
  <hyperlinks>
    <hyperlink ref="O1" location="'Indice tavole'!A1" display="torna all'indice 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  <pageSetUpPr fitToPage="1"/>
  </sheetPr>
  <dimension ref="A1:AG40"/>
  <sheetViews>
    <sheetView zoomScale="80" zoomScaleNormal="80" workbookViewId="0">
      <selection activeCell="Y23" sqref="Y23:AA23"/>
    </sheetView>
  </sheetViews>
  <sheetFormatPr defaultRowHeight="15" x14ac:dyDescent="0.25"/>
  <cols>
    <col min="1" max="1" width="13" style="31" customWidth="1"/>
    <col min="2" max="10" width="17.42578125" style="31" hidden="1" customWidth="1"/>
    <col min="11" max="11" width="17.42578125" style="31" customWidth="1"/>
    <col min="12" max="12" width="17.42578125" style="31" hidden="1" customWidth="1"/>
    <col min="13" max="13" width="17.42578125" style="31" customWidth="1"/>
    <col min="14" max="14" width="17.42578125" style="31" hidden="1" customWidth="1"/>
    <col min="15" max="15" width="17.42578125" style="31" customWidth="1"/>
    <col min="16" max="16" width="17.42578125" style="31" hidden="1" customWidth="1"/>
    <col min="17" max="18" width="17.42578125" style="31" customWidth="1"/>
    <col min="19" max="19" width="17.42578125" style="31" hidden="1" customWidth="1"/>
    <col min="20" max="20" width="17.42578125" style="31" customWidth="1"/>
    <col min="21" max="21" width="17.42578125" style="31" hidden="1" customWidth="1"/>
    <col min="22" max="22" width="17.42578125" style="31" customWidth="1"/>
    <col min="23" max="23" width="17.42578125" style="31" hidden="1" customWidth="1"/>
    <col min="24" max="27" width="17.42578125" style="31" customWidth="1"/>
    <col min="28" max="31" width="9.42578125" style="31" customWidth="1"/>
    <col min="32" max="16384" width="9.140625" style="31"/>
  </cols>
  <sheetData>
    <row r="1" spans="1:33" x14ac:dyDescent="0.25">
      <c r="A1" s="127" t="str">
        <f>'Indice tavole'!C19</f>
        <v>Importazioni cumulate per provincia. Anni 2017-2021. Valori in milioni di euro e variazioni tendenziali percentuali.</v>
      </c>
      <c r="Z1" s="259"/>
      <c r="AA1" s="259"/>
      <c r="AG1" s="62" t="s">
        <v>111</v>
      </c>
    </row>
    <row r="2" spans="1:33" x14ac:dyDescent="0.25">
      <c r="A2" s="127"/>
    </row>
    <row r="3" spans="1:33" x14ac:dyDescent="0.25">
      <c r="A3" s="282" t="s">
        <v>555</v>
      </c>
      <c r="B3" s="272" t="s">
        <v>15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84"/>
    </row>
    <row r="4" spans="1:33" ht="51.6" customHeight="1" x14ac:dyDescent="0.25">
      <c r="A4" s="283"/>
      <c r="B4" s="197" t="s">
        <v>116</v>
      </c>
      <c r="C4" s="197" t="s">
        <v>117</v>
      </c>
      <c r="D4" s="197" t="s">
        <v>118</v>
      </c>
      <c r="E4" s="181" t="s">
        <v>556</v>
      </c>
      <c r="F4" s="197" t="s">
        <v>319</v>
      </c>
      <c r="G4" s="197"/>
      <c r="H4" s="197" t="s">
        <v>320</v>
      </c>
      <c r="I4" s="197" t="s">
        <v>321</v>
      </c>
      <c r="J4" s="181" t="s">
        <v>557</v>
      </c>
      <c r="K4" s="235" t="s">
        <v>558</v>
      </c>
      <c r="L4" s="235" t="s">
        <v>579</v>
      </c>
      <c r="M4" s="235" t="s">
        <v>559</v>
      </c>
      <c r="N4" s="235" t="s">
        <v>567</v>
      </c>
      <c r="O4" s="235" t="s">
        <v>568</v>
      </c>
      <c r="P4" s="235" t="s">
        <v>571</v>
      </c>
      <c r="Q4" s="235" t="s">
        <v>572</v>
      </c>
      <c r="R4" s="235" t="s">
        <v>574</v>
      </c>
      <c r="S4" s="235" t="s">
        <v>577</v>
      </c>
      <c r="T4" s="235" t="s">
        <v>578</v>
      </c>
      <c r="U4" s="235" t="s">
        <v>581</v>
      </c>
      <c r="V4" s="235" t="s">
        <v>582</v>
      </c>
      <c r="W4" s="235" t="s">
        <v>596</v>
      </c>
      <c r="X4" s="235" t="s">
        <v>597</v>
      </c>
      <c r="Y4" s="235" t="s">
        <v>599</v>
      </c>
      <c r="Z4" s="235" t="s">
        <v>608</v>
      </c>
      <c r="AA4" s="235" t="s">
        <v>610</v>
      </c>
      <c r="AB4" s="236" t="s">
        <v>120</v>
      </c>
      <c r="AC4" s="236" t="s">
        <v>121</v>
      </c>
      <c r="AD4" s="236" t="s">
        <v>569</v>
      </c>
      <c r="AE4" s="236" t="s">
        <v>573</v>
      </c>
    </row>
    <row r="5" spans="1:33" ht="15" customHeight="1" x14ac:dyDescent="0.25">
      <c r="A5" s="4" t="s">
        <v>9</v>
      </c>
      <c r="B5" s="5">
        <v>208702859</v>
      </c>
      <c r="C5" s="5">
        <v>417690564</v>
      </c>
      <c r="D5" s="5">
        <v>613507592</v>
      </c>
      <c r="E5" s="5">
        <v>819611240</v>
      </c>
      <c r="F5" s="5">
        <v>217242265.00000003</v>
      </c>
      <c r="G5" s="5">
        <v>254989659.00000101</v>
      </c>
      <c r="H5" s="5">
        <f>G5+F5</f>
        <v>472231924.00000107</v>
      </c>
      <c r="I5" s="5">
        <v>702080766.00000155</v>
      </c>
      <c r="J5" s="5">
        <v>930977597.00000167</v>
      </c>
      <c r="K5" s="5">
        <v>234712254</v>
      </c>
      <c r="L5" s="5">
        <v>214698717</v>
      </c>
      <c r="M5" s="5">
        <f>SUM(K5:L5)</f>
        <v>449410971</v>
      </c>
      <c r="N5" s="5">
        <v>201742075</v>
      </c>
      <c r="O5" s="5">
        <f>SUM(N5,M5)</f>
        <v>651153046</v>
      </c>
      <c r="P5" s="5">
        <v>200204279.99999899</v>
      </c>
      <c r="Q5" s="5">
        <f>SUM(O5:P5)</f>
        <v>851357325.99999905</v>
      </c>
      <c r="R5" s="5">
        <v>211394757</v>
      </c>
      <c r="S5" s="5">
        <v>149326148.99999961</v>
      </c>
      <c r="T5" s="5">
        <f>SUM(R5:S5)</f>
        <v>360720905.99999964</v>
      </c>
      <c r="U5" s="5">
        <v>176491296.99999949</v>
      </c>
      <c r="V5" s="5">
        <f>U5+T5</f>
        <v>537212202.99999917</v>
      </c>
      <c r="W5" s="5">
        <v>178872334.00000054</v>
      </c>
      <c r="X5" s="5">
        <f>W5+V5</f>
        <v>716084536.99999976</v>
      </c>
      <c r="Y5" s="5">
        <v>224556802</v>
      </c>
      <c r="Z5" s="5">
        <v>237331036.00000021</v>
      </c>
      <c r="AA5" s="5">
        <f>SUM(Y5:Z5)</f>
        <v>461887838.00000024</v>
      </c>
      <c r="AB5" s="114">
        <f t="shared" ref="AB5:AB12" si="0">Y5/R5*100-100</f>
        <v>6.226287343540875</v>
      </c>
      <c r="AC5" s="114">
        <f>AA5/T5*100-100</f>
        <v>28.045763446824111</v>
      </c>
      <c r="AD5" s="114"/>
      <c r="AE5" s="114"/>
    </row>
    <row r="6" spans="1:33" ht="15" customHeight="1" x14ac:dyDescent="0.25">
      <c r="A6" s="4" t="s">
        <v>12</v>
      </c>
      <c r="B6" s="5">
        <v>1639487485</v>
      </c>
      <c r="C6" s="5">
        <v>3275488864</v>
      </c>
      <c r="D6" s="5">
        <v>4809915575</v>
      </c>
      <c r="E6" s="5">
        <v>6387556010.9999695</v>
      </c>
      <c r="F6" s="5">
        <v>1669904247.0000024</v>
      </c>
      <c r="G6" s="5">
        <v>1791005317.9999859</v>
      </c>
      <c r="H6" s="5">
        <f t="shared" ref="H6:H11" si="1">G6+F6</f>
        <v>3460909564.9999886</v>
      </c>
      <c r="I6" s="5">
        <v>5048629717.9999714</v>
      </c>
      <c r="J6" s="5">
        <v>6600614050.9999685</v>
      </c>
      <c r="K6" s="5">
        <v>1759796428.00002</v>
      </c>
      <c r="L6" s="5">
        <v>1701052168</v>
      </c>
      <c r="M6" s="5">
        <f t="shared" ref="M6:M11" si="2">SUM(K6:L6)</f>
        <v>3460848596.00002</v>
      </c>
      <c r="N6" s="5">
        <v>1661665450</v>
      </c>
      <c r="O6" s="5">
        <f t="shared" ref="O6:O11" si="3">SUM(N6,M6)</f>
        <v>5122514046.00002</v>
      </c>
      <c r="P6" s="5">
        <v>1576028883</v>
      </c>
      <c r="Q6" s="5">
        <f t="shared" ref="Q6:Q11" si="4">SUM(O6:P6)</f>
        <v>6698542929.00002</v>
      </c>
      <c r="R6" s="5">
        <v>1715460485.0000057</v>
      </c>
      <c r="S6" s="5">
        <v>1376172721.9999981</v>
      </c>
      <c r="T6" s="5">
        <f t="shared" ref="T6:T11" si="5">SUM(R6:S6)</f>
        <v>3091633207.0000038</v>
      </c>
      <c r="U6" s="5">
        <v>1490167876.9999919</v>
      </c>
      <c r="V6" s="5">
        <f t="shared" ref="V6:V11" si="6">U6+T6</f>
        <v>4581801083.9999962</v>
      </c>
      <c r="W6" s="5">
        <v>1611276059.9999952</v>
      </c>
      <c r="X6" s="5">
        <f t="shared" ref="X6:X11" si="7">W6+V6</f>
        <v>6193077143.9999914</v>
      </c>
      <c r="Y6" s="5">
        <v>1839583582.9999995</v>
      </c>
      <c r="Z6" s="5">
        <v>1985430854.9999988</v>
      </c>
      <c r="AA6" s="5">
        <f t="shared" ref="AA6:AA11" si="8">SUM(Y6:Z6)</f>
        <v>3825014437.9999981</v>
      </c>
      <c r="AB6" s="114">
        <f t="shared" si="0"/>
        <v>7.2355556473219167</v>
      </c>
      <c r="AC6" s="114">
        <f t="shared" ref="AC6:AC11" si="9">AA6/T6*100-100</f>
        <v>23.721482527082742</v>
      </c>
      <c r="AD6" s="114"/>
      <c r="AE6" s="114"/>
    </row>
    <row r="7" spans="1:33" ht="15" customHeight="1" x14ac:dyDescent="0.25">
      <c r="A7" s="4" t="s">
        <v>13</v>
      </c>
      <c r="B7" s="5">
        <v>475241836</v>
      </c>
      <c r="C7" s="5">
        <v>1067153672</v>
      </c>
      <c r="D7" s="5">
        <v>1652657827</v>
      </c>
      <c r="E7" s="5">
        <v>2360758802.0000157</v>
      </c>
      <c r="F7" s="5">
        <v>593066434</v>
      </c>
      <c r="G7" s="5">
        <v>648132530.99999785</v>
      </c>
      <c r="H7" s="5">
        <f t="shared" si="1"/>
        <v>1241198964.9999979</v>
      </c>
      <c r="I7" s="5">
        <v>2018258593.9999995</v>
      </c>
      <c r="J7" s="5">
        <v>2972688177.9999995</v>
      </c>
      <c r="K7" s="5">
        <v>895805293.00000203</v>
      </c>
      <c r="L7" s="5">
        <v>844513406.00000095</v>
      </c>
      <c r="M7" s="5">
        <f t="shared" si="2"/>
        <v>1740318699.0000029</v>
      </c>
      <c r="N7" s="5">
        <v>716094646.00000095</v>
      </c>
      <c r="O7" s="5">
        <f t="shared" si="3"/>
        <v>2456413345.0000038</v>
      </c>
      <c r="P7" s="5">
        <v>741327347</v>
      </c>
      <c r="Q7" s="5">
        <f t="shared" si="4"/>
        <v>3197740692.0000038</v>
      </c>
      <c r="R7" s="5">
        <v>590619180.99999988</v>
      </c>
      <c r="S7" s="5">
        <v>602602868.99999928</v>
      </c>
      <c r="T7" s="5">
        <f t="shared" si="5"/>
        <v>1193222049.999999</v>
      </c>
      <c r="U7" s="5">
        <v>441439381.99999881</v>
      </c>
      <c r="V7" s="5">
        <f t="shared" si="6"/>
        <v>1634661431.9999979</v>
      </c>
      <c r="W7" s="5">
        <v>543302256.99999797</v>
      </c>
      <c r="X7" s="5">
        <f>W7+V7</f>
        <v>2177963688.9999957</v>
      </c>
      <c r="Y7" s="5">
        <v>561172394.99999785</v>
      </c>
      <c r="Z7" s="5">
        <v>697050471.00000107</v>
      </c>
      <c r="AA7" s="5">
        <f t="shared" si="8"/>
        <v>1258222865.999999</v>
      </c>
      <c r="AB7" s="114">
        <f t="shared" si="0"/>
        <v>-4.9857483378959273</v>
      </c>
      <c r="AC7" s="114">
        <f t="shared" si="9"/>
        <v>5.4475037567399909</v>
      </c>
      <c r="AD7" s="114"/>
      <c r="AE7" s="114"/>
    </row>
    <row r="8" spans="1:33" ht="15" customHeight="1" x14ac:dyDescent="0.25">
      <c r="A8" s="4" t="s">
        <v>10</v>
      </c>
      <c r="B8" s="5">
        <v>1762128644</v>
      </c>
      <c r="C8" s="5">
        <v>3526920442</v>
      </c>
      <c r="D8" s="5">
        <v>5240884431</v>
      </c>
      <c r="E8" s="5">
        <v>6927534196.9999685</v>
      </c>
      <c r="F8" s="5">
        <v>1832106146.9999962</v>
      </c>
      <c r="G8" s="5">
        <v>1785367817.0000057</v>
      </c>
      <c r="H8" s="5">
        <f t="shared" si="1"/>
        <v>3617473964.0000019</v>
      </c>
      <c r="I8" s="5">
        <v>5396022800.0000706</v>
      </c>
      <c r="J8" s="5">
        <v>7138476181.0000725</v>
      </c>
      <c r="K8" s="5">
        <v>1775771150.00001</v>
      </c>
      <c r="L8" s="5">
        <v>1741074948.00001</v>
      </c>
      <c r="M8" s="5">
        <f t="shared" si="2"/>
        <v>3516846098.00002</v>
      </c>
      <c r="N8" s="5">
        <v>1692563689.99999</v>
      </c>
      <c r="O8" s="5">
        <f t="shared" si="3"/>
        <v>5209409788.0000095</v>
      </c>
      <c r="P8" s="5">
        <v>1628106544.00002</v>
      </c>
      <c r="Q8" s="5">
        <f t="shared" si="4"/>
        <v>6837516332.0000296</v>
      </c>
      <c r="R8" s="5">
        <v>1692527450.0000014</v>
      </c>
      <c r="S8" s="5">
        <v>1315890192.9999971</v>
      </c>
      <c r="T8" s="5">
        <f t="shared" si="5"/>
        <v>3008417642.9999986</v>
      </c>
      <c r="U8" s="5">
        <v>1631672821.999999</v>
      </c>
      <c r="V8" s="5">
        <f t="shared" si="6"/>
        <v>4640090464.9999981</v>
      </c>
      <c r="W8" s="5">
        <v>1561932495.9999948</v>
      </c>
      <c r="X8" s="5">
        <f t="shared" si="7"/>
        <v>6202022960.9999924</v>
      </c>
      <c r="Y8" s="5">
        <v>1813342410.9999952</v>
      </c>
      <c r="Z8" s="5">
        <v>1866371742.9999924</v>
      </c>
      <c r="AA8" s="5">
        <f t="shared" si="8"/>
        <v>3679714153.9999876</v>
      </c>
      <c r="AB8" s="114">
        <f t="shared" si="0"/>
        <v>7.1381389412617011</v>
      </c>
      <c r="AC8" s="114">
        <f t="shared" si="9"/>
        <v>22.3139401060875</v>
      </c>
      <c r="AD8" s="114"/>
      <c r="AE8" s="114"/>
    </row>
    <row r="9" spans="1:33" ht="15" customHeight="1" x14ac:dyDescent="0.25">
      <c r="A9" s="4" t="s">
        <v>11</v>
      </c>
      <c r="B9" s="5">
        <v>1345003259</v>
      </c>
      <c r="C9" s="5">
        <v>2795374683</v>
      </c>
      <c r="D9" s="5">
        <v>4326498951</v>
      </c>
      <c r="E9" s="5">
        <v>5695182931.9999714</v>
      </c>
      <c r="F9" s="5">
        <v>1517145269.0000017</v>
      </c>
      <c r="G9" s="5">
        <v>1482322813.0000105</v>
      </c>
      <c r="H9" s="5">
        <f t="shared" si="1"/>
        <v>2999468082.0000124</v>
      </c>
      <c r="I9" s="5">
        <v>4491519046.0000181</v>
      </c>
      <c r="J9" s="5">
        <v>5905737247.0000191</v>
      </c>
      <c r="K9" s="5">
        <v>1467654284.99999</v>
      </c>
      <c r="L9" s="5">
        <v>1241166206.99999</v>
      </c>
      <c r="M9" s="5">
        <f t="shared" si="2"/>
        <v>2708820491.99998</v>
      </c>
      <c r="N9" s="5">
        <v>1362534892</v>
      </c>
      <c r="O9" s="5">
        <f t="shared" si="3"/>
        <v>4071355383.99998</v>
      </c>
      <c r="P9" s="5">
        <v>1263769356</v>
      </c>
      <c r="Q9" s="5">
        <f t="shared" si="4"/>
        <v>5335124739.99998</v>
      </c>
      <c r="R9" s="5">
        <v>1188247189.0000038</v>
      </c>
      <c r="S9" s="5">
        <v>840300352.99999928</v>
      </c>
      <c r="T9" s="5">
        <f t="shared" si="5"/>
        <v>2028547542.0000031</v>
      </c>
      <c r="U9" s="5">
        <v>1086086438.9999955</v>
      </c>
      <c r="V9" s="5">
        <f t="shared" si="6"/>
        <v>3114633980.9999986</v>
      </c>
      <c r="W9" s="5">
        <v>1200790044.0000067</v>
      </c>
      <c r="X9" s="5">
        <f t="shared" si="7"/>
        <v>4315424025.0000057</v>
      </c>
      <c r="Y9" s="5">
        <v>1301461278.0000033</v>
      </c>
      <c r="Z9" s="5">
        <v>1432833125.0000017</v>
      </c>
      <c r="AA9" s="5">
        <f t="shared" si="8"/>
        <v>2734294403.0000048</v>
      </c>
      <c r="AB9" s="114">
        <f t="shared" si="0"/>
        <v>9.5278230024913739</v>
      </c>
      <c r="AC9" s="114">
        <f t="shared" si="9"/>
        <v>34.79074788181623</v>
      </c>
      <c r="AD9" s="114"/>
      <c r="AE9" s="114"/>
    </row>
    <row r="10" spans="1:33" ht="15" customHeight="1" x14ac:dyDescent="0.25">
      <c r="A10" s="4" t="s">
        <v>8</v>
      </c>
      <c r="B10" s="5">
        <v>2410113646</v>
      </c>
      <c r="C10" s="5">
        <v>4852145295</v>
      </c>
      <c r="D10" s="5">
        <v>6958799972</v>
      </c>
      <c r="E10" s="5">
        <v>9285640372.999979</v>
      </c>
      <c r="F10" s="5">
        <v>2378751721.000001</v>
      </c>
      <c r="G10" s="5">
        <v>2468698905.9999781</v>
      </c>
      <c r="H10" s="5">
        <f t="shared" si="1"/>
        <v>4847450626.999979</v>
      </c>
      <c r="I10" s="5">
        <v>7030210169.9999971</v>
      </c>
      <c r="J10" s="5">
        <v>9417255236.0000134</v>
      </c>
      <c r="K10" s="5">
        <v>2376350665.00001</v>
      </c>
      <c r="L10" s="5">
        <v>2295263964</v>
      </c>
      <c r="M10" s="5">
        <f t="shared" si="2"/>
        <v>4671614629.0000095</v>
      </c>
      <c r="N10" s="5">
        <v>2048720087</v>
      </c>
      <c r="O10" s="5">
        <f t="shared" si="3"/>
        <v>6720334716.0000095</v>
      </c>
      <c r="P10" s="5">
        <v>2130310981</v>
      </c>
      <c r="Q10" s="5">
        <f t="shared" si="4"/>
        <v>8850645697.0000095</v>
      </c>
      <c r="R10" s="5">
        <v>2200991410.9999986</v>
      </c>
      <c r="S10" s="5">
        <v>1762252021.0000043</v>
      </c>
      <c r="T10" s="5">
        <f t="shared" si="5"/>
        <v>3963243432.0000029</v>
      </c>
      <c r="U10" s="5">
        <v>1896353761.9999969</v>
      </c>
      <c r="V10" s="5">
        <f t="shared" si="6"/>
        <v>5859597194</v>
      </c>
      <c r="W10" s="5">
        <v>2205101724.9999909</v>
      </c>
      <c r="X10" s="5">
        <f t="shared" si="7"/>
        <v>8064698918.9999905</v>
      </c>
      <c r="Y10" s="5">
        <v>2333688880.9999924</v>
      </c>
      <c r="Z10" s="5">
        <v>2676279331.0000148</v>
      </c>
      <c r="AA10" s="5">
        <f t="shared" si="8"/>
        <v>5009968212.0000076</v>
      </c>
      <c r="AB10" s="114">
        <f t="shared" si="0"/>
        <v>6.0289862712233031</v>
      </c>
      <c r="AC10" s="114">
        <f t="shared" si="9"/>
        <v>26.410812203675007</v>
      </c>
      <c r="AD10" s="114"/>
      <c r="AE10" s="114"/>
    </row>
    <row r="11" spans="1:33" ht="15" customHeight="1" x14ac:dyDescent="0.25">
      <c r="A11" s="4" t="s">
        <v>7</v>
      </c>
      <c r="B11" s="5">
        <v>3712274486</v>
      </c>
      <c r="C11" s="5">
        <v>7493181223</v>
      </c>
      <c r="D11" s="5">
        <v>10896961255</v>
      </c>
      <c r="E11" s="5">
        <v>14682214220.999796</v>
      </c>
      <c r="F11" s="5">
        <v>4090497115.000011</v>
      </c>
      <c r="G11" s="5">
        <v>4110701671.0000043</v>
      </c>
      <c r="H11" s="5">
        <f t="shared" si="1"/>
        <v>8201198786.0000153</v>
      </c>
      <c r="I11" s="5">
        <v>11531633285.999947</v>
      </c>
      <c r="J11" s="5">
        <v>15592629670.999937</v>
      </c>
      <c r="K11" s="5">
        <v>4195663430.99998</v>
      </c>
      <c r="L11" s="5">
        <v>4222305914.99999</v>
      </c>
      <c r="M11" s="5">
        <f t="shared" si="2"/>
        <v>8417969345.9999695</v>
      </c>
      <c r="N11" s="5">
        <v>3722878149.9999599</v>
      </c>
      <c r="O11" s="5">
        <f t="shared" si="3"/>
        <v>12140847495.999929</v>
      </c>
      <c r="P11" s="5">
        <v>3974671763.00001</v>
      </c>
      <c r="Q11" s="5">
        <f t="shared" si="4"/>
        <v>16115519258.999939</v>
      </c>
      <c r="R11" s="5">
        <v>3842929658.0000257</v>
      </c>
      <c r="S11" s="5">
        <v>2566707587.9999938</v>
      </c>
      <c r="T11" s="5">
        <f t="shared" si="5"/>
        <v>6409637246.0000191</v>
      </c>
      <c r="U11" s="5">
        <v>3281448934.9999804</v>
      </c>
      <c r="V11" s="5">
        <f t="shared" si="6"/>
        <v>9691086181</v>
      </c>
      <c r="W11" s="5">
        <v>4092021093.999999</v>
      </c>
      <c r="X11" s="5">
        <f t="shared" si="7"/>
        <v>13783107275</v>
      </c>
      <c r="Y11" s="5">
        <v>4093246442.9999795</v>
      </c>
      <c r="Z11" s="5">
        <v>4438118752.9999905</v>
      </c>
      <c r="AA11" s="5">
        <f t="shared" si="8"/>
        <v>8531365195.9999695</v>
      </c>
      <c r="AB11" s="114">
        <f t="shared" si="0"/>
        <v>6.5136967698291386</v>
      </c>
      <c r="AC11" s="114">
        <f t="shared" si="9"/>
        <v>33.102153344544263</v>
      </c>
      <c r="AD11" s="114"/>
      <c r="AE11" s="114"/>
    </row>
    <row r="12" spans="1:33" ht="15" customHeight="1" x14ac:dyDescent="0.25">
      <c r="A12" s="6" t="s">
        <v>14</v>
      </c>
      <c r="B12" s="198">
        <f t="shared" ref="B12:S12" si="10">SUM(B5:B11)</f>
        <v>11552952215</v>
      </c>
      <c r="C12" s="198">
        <f t="shared" si="10"/>
        <v>23427954743</v>
      </c>
      <c r="D12" s="198">
        <f t="shared" si="10"/>
        <v>34499225603</v>
      </c>
      <c r="E12" s="198">
        <v>46158497775.999695</v>
      </c>
      <c r="F12" s="198">
        <f t="shared" si="10"/>
        <v>12298713198.000011</v>
      </c>
      <c r="G12" s="198"/>
      <c r="H12" s="198">
        <f t="shared" si="10"/>
        <v>24839931912.999992</v>
      </c>
      <c r="I12" s="198">
        <f t="shared" si="10"/>
        <v>36218354380</v>
      </c>
      <c r="J12" s="198">
        <f t="shared" si="10"/>
        <v>48558378161.000015</v>
      </c>
      <c r="K12" s="198">
        <f t="shared" si="10"/>
        <v>12705753506.000011</v>
      </c>
      <c r="L12" s="198">
        <f t="shared" si="10"/>
        <v>12260075324.999992</v>
      </c>
      <c r="M12" s="198">
        <f t="shared" si="10"/>
        <v>24965828831</v>
      </c>
      <c r="N12" s="198">
        <f t="shared" si="10"/>
        <v>11406198989.99995</v>
      </c>
      <c r="O12" s="198">
        <f t="shared" si="10"/>
        <v>36372027820.999954</v>
      </c>
      <c r="P12" s="198">
        <f t="shared" si="10"/>
        <v>11514419154.000029</v>
      </c>
      <c r="Q12" s="198">
        <f t="shared" si="10"/>
        <v>47886446974.999985</v>
      </c>
      <c r="R12" s="198">
        <f t="shared" si="10"/>
        <v>11442170131.000034</v>
      </c>
      <c r="S12" s="198">
        <f t="shared" si="10"/>
        <v>8613251894.9999924</v>
      </c>
      <c r="T12" s="198">
        <f t="shared" ref="T12:Y12" si="11">SUM(T5:T11)</f>
        <v>20055422026.000027</v>
      </c>
      <c r="U12" s="198">
        <f t="shared" si="11"/>
        <v>10003660513.999962</v>
      </c>
      <c r="V12" s="198">
        <f t="shared" si="11"/>
        <v>30059082539.999992</v>
      </c>
      <c r="W12" s="198">
        <f t="shared" si="11"/>
        <v>11393296009.999985</v>
      </c>
      <c r="X12" s="198">
        <f t="shared" si="11"/>
        <v>41452378549.999977</v>
      </c>
      <c r="Y12" s="198">
        <f t="shared" si="11"/>
        <v>12167051792.999968</v>
      </c>
      <c r="Z12" s="198">
        <f>SUM(Z5:Z11)</f>
        <v>13333415314</v>
      </c>
      <c r="AA12" s="198">
        <f>SUM(AA5:AA11)</f>
        <v>25500467106.999966</v>
      </c>
      <c r="AB12" s="199">
        <f t="shared" si="0"/>
        <v>6.3351764018612755</v>
      </c>
      <c r="AC12" s="199">
        <f>AA12/T12*100-100</f>
        <v>27.149990032326102</v>
      </c>
      <c r="AD12" s="199"/>
      <c r="AE12" s="199"/>
    </row>
    <row r="13" spans="1:33" ht="15" customHeight="1" x14ac:dyDescent="0.25">
      <c r="B13" s="122"/>
      <c r="C13" s="122"/>
      <c r="D13" s="122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3" ht="12.75" customHeight="1" x14ac:dyDescent="0.25"/>
    <row r="15" spans="1:33" ht="12.75" customHeight="1" x14ac:dyDescent="0.25">
      <c r="A15" s="127" t="str">
        <f>'Indice tavole'!C20</f>
        <v>Esportazioni cumulate per provincia. Anni 2017-2021. Valori in milioni di euro e variazioni tendenziali percentuali.</v>
      </c>
    </row>
    <row r="16" spans="1:33" ht="12.75" customHeight="1" x14ac:dyDescent="0.25">
      <c r="A16" s="127"/>
    </row>
    <row r="17" spans="1:31" ht="12.75" customHeight="1" x14ac:dyDescent="0.25">
      <c r="A17" s="282" t="s">
        <v>555</v>
      </c>
      <c r="B17" s="285" t="s">
        <v>16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7"/>
    </row>
    <row r="18" spans="1:31" ht="42.6" customHeight="1" x14ac:dyDescent="0.25">
      <c r="A18" s="283"/>
      <c r="B18" s="197" t="s">
        <v>116</v>
      </c>
      <c r="C18" s="197" t="s">
        <v>117</v>
      </c>
      <c r="D18" s="197" t="s">
        <v>118</v>
      </c>
      <c r="E18" s="181" t="s">
        <v>556</v>
      </c>
      <c r="F18" s="197" t="s">
        <v>319</v>
      </c>
      <c r="G18" s="197"/>
      <c r="H18" s="197" t="s">
        <v>320</v>
      </c>
      <c r="I18" s="197" t="s">
        <v>321</v>
      </c>
      <c r="J18" s="181" t="s">
        <v>557</v>
      </c>
      <c r="K18" s="235" t="s">
        <v>558</v>
      </c>
      <c r="L18" s="235" t="s">
        <v>579</v>
      </c>
      <c r="M18" s="235" t="s">
        <v>559</v>
      </c>
      <c r="N18" s="235" t="s">
        <v>567</v>
      </c>
      <c r="O18" s="235" t="s">
        <v>568</v>
      </c>
      <c r="P18" s="235" t="s">
        <v>571</v>
      </c>
      <c r="Q18" s="235" t="s">
        <v>572</v>
      </c>
      <c r="R18" s="235" t="s">
        <v>574</v>
      </c>
      <c r="S18" s="235" t="s">
        <v>577</v>
      </c>
      <c r="T18" s="235" t="s">
        <v>578</v>
      </c>
      <c r="U18" s="235" t="s">
        <v>581</v>
      </c>
      <c r="V18" s="235" t="s">
        <v>582</v>
      </c>
      <c r="W18" s="235" t="s">
        <v>596</v>
      </c>
      <c r="X18" s="235" t="s">
        <v>597</v>
      </c>
      <c r="Y18" s="235" t="s">
        <v>599</v>
      </c>
      <c r="Z18" s="235" t="s">
        <v>609</v>
      </c>
      <c r="AA18" s="235" t="s">
        <v>610</v>
      </c>
      <c r="AB18" s="236" t="s">
        <v>120</v>
      </c>
      <c r="AC18" s="236" t="s">
        <v>121</v>
      </c>
      <c r="AD18" s="236" t="s">
        <v>569</v>
      </c>
      <c r="AE18" s="236" t="s">
        <v>573</v>
      </c>
    </row>
    <row r="19" spans="1:31" ht="12.75" customHeight="1" x14ac:dyDescent="0.25">
      <c r="A19" s="4" t="s">
        <v>9</v>
      </c>
      <c r="B19" s="5">
        <v>990953864</v>
      </c>
      <c r="C19" s="5">
        <v>2081496378</v>
      </c>
      <c r="D19" s="5">
        <v>2958576989</v>
      </c>
      <c r="E19" s="5">
        <v>3888870603.0000267</v>
      </c>
      <c r="F19" s="5">
        <v>978039561.99999714</v>
      </c>
      <c r="G19" s="5">
        <v>1054182393.9999995</v>
      </c>
      <c r="H19" s="5">
        <f>G19+F19</f>
        <v>2032221955.9999967</v>
      </c>
      <c r="I19" s="5">
        <v>2931491087.0000114</v>
      </c>
      <c r="J19" s="5">
        <v>3893914125.9999924</v>
      </c>
      <c r="K19" s="5">
        <v>1036087585</v>
      </c>
      <c r="L19" s="5">
        <v>1136194904</v>
      </c>
      <c r="M19" s="5">
        <f>SUM(K19:L19)</f>
        <v>2172282489</v>
      </c>
      <c r="N19" s="5">
        <v>911284660.99999905</v>
      </c>
      <c r="O19" s="5">
        <f>SUM(N19,M19)</f>
        <v>3083567149.999999</v>
      </c>
      <c r="P19" s="5">
        <v>964984490.99999797</v>
      </c>
      <c r="Q19" s="5">
        <f>SUM(O19:P19)</f>
        <v>4048551640.9999971</v>
      </c>
      <c r="R19" s="5">
        <v>848887228</v>
      </c>
      <c r="S19" s="5">
        <v>595109573.00000012</v>
      </c>
      <c r="T19" s="5">
        <f>SUM(R19:S19)</f>
        <v>1443996801</v>
      </c>
      <c r="U19" s="5">
        <v>839370155.00000036</v>
      </c>
      <c r="V19" s="5">
        <f>U19+T19</f>
        <v>2283366956.0000005</v>
      </c>
      <c r="W19" s="5">
        <v>877948754.00000155</v>
      </c>
      <c r="X19" s="5">
        <f>W19+V19</f>
        <v>3161315710.0000019</v>
      </c>
      <c r="Y19" s="5">
        <v>925307706.00000191</v>
      </c>
      <c r="Z19" s="5">
        <v>1166637647.0000019</v>
      </c>
      <c r="AA19" s="5">
        <f>SUM(Y19:Z19)</f>
        <v>2091945353.0000038</v>
      </c>
      <c r="AB19" s="114">
        <f t="shared" ref="AB19:AB26" si="12">Y19/R19*100-100</f>
        <v>9.0024299434979866</v>
      </c>
      <c r="AC19" s="114">
        <f>AA19/T19*100-100</f>
        <v>44.871882787502358</v>
      </c>
      <c r="AD19" s="114"/>
      <c r="AE19" s="114"/>
    </row>
    <row r="20" spans="1:31" x14ac:dyDescent="0.25">
      <c r="A20" s="4" t="s">
        <v>12</v>
      </c>
      <c r="B20" s="5">
        <v>2296341086</v>
      </c>
      <c r="C20" s="5">
        <v>4770077027</v>
      </c>
      <c r="D20" s="5">
        <v>7083859449</v>
      </c>
      <c r="E20" s="5">
        <v>9554722038.9999676</v>
      </c>
      <c r="F20" s="5">
        <v>2382444437.0000291</v>
      </c>
      <c r="G20" s="5">
        <v>2630985869.0000086</v>
      </c>
      <c r="H20" s="5">
        <f t="shared" ref="H20:H25" si="13">G20+F20</f>
        <v>5013430306.0000381</v>
      </c>
      <c r="I20" s="5">
        <v>7422002027.0000057</v>
      </c>
      <c r="J20" s="5">
        <v>9987339438.000061</v>
      </c>
      <c r="K20" s="5">
        <v>2607756357.99998</v>
      </c>
      <c r="L20" s="5">
        <v>2677202177.99998</v>
      </c>
      <c r="M20" s="5">
        <f t="shared" ref="M20:M25" si="14">SUM(K20:L20)</f>
        <v>5284958535.9999599</v>
      </c>
      <c r="N20" s="5">
        <v>2540614973.0000401</v>
      </c>
      <c r="O20" s="5">
        <f t="shared" ref="O20:O25" si="15">SUM(N20,M20)</f>
        <v>7825573509</v>
      </c>
      <c r="P20" s="5">
        <v>2616393364.00001</v>
      </c>
      <c r="Q20" s="5">
        <f t="shared" ref="Q20:Q25" si="16">SUM(O20:P20)</f>
        <v>10441966873.00001</v>
      </c>
      <c r="R20" s="5">
        <v>2328606686.0000119</v>
      </c>
      <c r="S20" s="5">
        <v>1952451665.0000072</v>
      </c>
      <c r="T20" s="5">
        <f t="shared" ref="T20:T25" si="17">SUM(R20:S20)</f>
        <v>4281058351.0000191</v>
      </c>
      <c r="U20" s="5">
        <v>2314829565.999999</v>
      </c>
      <c r="V20" s="5">
        <f t="shared" ref="V20:V25" si="18">U20+T20</f>
        <v>6595887917.0000181</v>
      </c>
      <c r="W20" s="5">
        <v>2576264021.9999795</v>
      </c>
      <c r="X20" s="5">
        <f t="shared" ref="X20:X25" si="19">W20+V20</f>
        <v>9172151938.9999981</v>
      </c>
      <c r="Y20" s="5">
        <v>2527811016.9999938</v>
      </c>
      <c r="Z20" s="5">
        <v>2936985093.0000124</v>
      </c>
      <c r="AA20" s="5">
        <f t="shared" ref="AA20:AA25" si="20">SUM(Y20:Z20)</f>
        <v>5464796110.0000057</v>
      </c>
      <c r="AB20" s="114">
        <f t="shared" si="12"/>
        <v>8.5546576928440885</v>
      </c>
      <c r="AC20" s="114">
        <f t="shared" ref="AC20:AC25" si="21">AA20/T20*100-100</f>
        <v>27.650586886382328</v>
      </c>
      <c r="AD20" s="114"/>
      <c r="AE20" s="114"/>
    </row>
    <row r="21" spans="1:31" x14ac:dyDescent="0.25">
      <c r="A21" s="4" t="s">
        <v>13</v>
      </c>
      <c r="B21" s="5">
        <v>358302958</v>
      </c>
      <c r="C21" s="5">
        <v>743583189</v>
      </c>
      <c r="D21" s="5">
        <v>1107143454</v>
      </c>
      <c r="E21" s="5">
        <v>1468604773.9999964</v>
      </c>
      <c r="F21" s="5">
        <v>365195624.00000137</v>
      </c>
      <c r="G21" s="5">
        <v>365596728.99999964</v>
      </c>
      <c r="H21" s="5">
        <f t="shared" si="13"/>
        <v>730792353.00000095</v>
      </c>
      <c r="I21" s="5">
        <v>1102929531.9999943</v>
      </c>
      <c r="J21" s="5">
        <v>1458582458.0000074</v>
      </c>
      <c r="K21" s="5">
        <v>364959835</v>
      </c>
      <c r="L21" s="5">
        <v>381447244.00000101</v>
      </c>
      <c r="M21" s="5">
        <f t="shared" si="14"/>
        <v>746407079.00000095</v>
      </c>
      <c r="N21" s="5">
        <v>362597507</v>
      </c>
      <c r="O21" s="5">
        <f t="shared" si="15"/>
        <v>1109004586.000001</v>
      </c>
      <c r="P21" s="5">
        <v>549233213.99999905</v>
      </c>
      <c r="Q21" s="5">
        <f t="shared" si="16"/>
        <v>1658237800</v>
      </c>
      <c r="R21" s="5">
        <v>560760158.00000131</v>
      </c>
      <c r="S21" s="5">
        <v>586684556.00000131</v>
      </c>
      <c r="T21" s="5">
        <f t="shared" si="17"/>
        <v>1147444714.0000026</v>
      </c>
      <c r="U21" s="5">
        <v>409555715.99999911</v>
      </c>
      <c r="V21" s="5">
        <f t="shared" si="18"/>
        <v>1557000430.0000017</v>
      </c>
      <c r="W21" s="5">
        <v>579491079.00000203</v>
      </c>
      <c r="X21" s="5">
        <f t="shared" si="19"/>
        <v>2136491509.0000038</v>
      </c>
      <c r="Y21" s="5">
        <v>408595449.00000054</v>
      </c>
      <c r="Z21" s="5">
        <v>411981049.0000006</v>
      </c>
      <c r="AA21" s="5">
        <f t="shared" si="20"/>
        <v>820576498.00000119</v>
      </c>
      <c r="AB21" s="114">
        <f t="shared" si="12"/>
        <v>-27.13543514623241</v>
      </c>
      <c r="AC21" s="114">
        <f t="shared" si="21"/>
        <v>-28.486620053399861</v>
      </c>
      <c r="AD21" s="114"/>
      <c r="AE21" s="114"/>
    </row>
    <row r="22" spans="1:31" x14ac:dyDescent="0.25">
      <c r="A22" s="4" t="s">
        <v>10</v>
      </c>
      <c r="B22" s="5">
        <v>3110163368</v>
      </c>
      <c r="C22" s="5">
        <v>6301613668</v>
      </c>
      <c r="D22" s="5">
        <v>9536110641</v>
      </c>
      <c r="E22" s="5">
        <v>12955460161.999884</v>
      </c>
      <c r="F22" s="5">
        <v>3359722431.0000124</v>
      </c>
      <c r="G22" s="5">
        <v>3393235300.9999824</v>
      </c>
      <c r="H22" s="5">
        <f t="shared" si="13"/>
        <v>6752957731.9999943</v>
      </c>
      <c r="I22" s="5">
        <v>10112681954.999928</v>
      </c>
      <c r="J22" s="5">
        <v>13551361801.0002</v>
      </c>
      <c r="K22" s="5">
        <v>3338294779.99999</v>
      </c>
      <c r="L22" s="5">
        <v>3370929132.00001</v>
      </c>
      <c r="M22" s="5">
        <f t="shared" si="14"/>
        <v>6709223912</v>
      </c>
      <c r="N22" s="5">
        <v>3433022267.99998</v>
      </c>
      <c r="O22" s="5">
        <f t="shared" si="15"/>
        <v>10142246179.999981</v>
      </c>
      <c r="P22" s="5">
        <v>3542289970.00003</v>
      </c>
      <c r="Q22" s="5">
        <f t="shared" si="16"/>
        <v>13684536150.000011</v>
      </c>
      <c r="R22" s="5">
        <v>3136748109.0000319</v>
      </c>
      <c r="S22" s="5">
        <v>2393135544.00002</v>
      </c>
      <c r="T22" s="5">
        <f t="shared" si="17"/>
        <v>5529883653.0000515</v>
      </c>
      <c r="U22" s="5">
        <v>3390887865.0000091</v>
      </c>
      <c r="V22" s="5">
        <f t="shared" si="18"/>
        <v>8920771518.000061</v>
      </c>
      <c r="W22" s="5">
        <v>3734212346.0000281</v>
      </c>
      <c r="X22" s="5">
        <f t="shared" si="19"/>
        <v>12654983864.00009</v>
      </c>
      <c r="Y22" s="5">
        <v>3330277689.9999914</v>
      </c>
      <c r="Z22" s="5">
        <v>3616853864.0000296</v>
      </c>
      <c r="AA22" s="5">
        <f t="shared" si="20"/>
        <v>6947131554.000021</v>
      </c>
      <c r="AB22" s="114">
        <f t="shared" si="12"/>
        <v>6.1697520577020555</v>
      </c>
      <c r="AC22" s="114">
        <f t="shared" si="21"/>
        <v>25.62889185256347</v>
      </c>
      <c r="AD22" s="114"/>
      <c r="AE22" s="114"/>
    </row>
    <row r="23" spans="1:31" x14ac:dyDescent="0.25">
      <c r="A23" s="4" t="s">
        <v>11</v>
      </c>
      <c r="B23" s="5">
        <v>1104483377</v>
      </c>
      <c r="C23" s="5">
        <v>2310987969</v>
      </c>
      <c r="D23" s="5">
        <v>3483632636</v>
      </c>
      <c r="E23" s="5">
        <v>4717806727.0000153</v>
      </c>
      <c r="F23" s="5">
        <v>1150631287.9999983</v>
      </c>
      <c r="G23" s="5">
        <v>1255994118.9999952</v>
      </c>
      <c r="H23" s="5">
        <f t="shared" si="13"/>
        <v>2406625406.9999933</v>
      </c>
      <c r="I23" s="5">
        <v>3708895038.9999743</v>
      </c>
      <c r="J23" s="5">
        <v>5039401498.999999</v>
      </c>
      <c r="K23" s="5">
        <v>1138624841</v>
      </c>
      <c r="L23" s="5">
        <v>1310000026</v>
      </c>
      <c r="M23" s="5">
        <f t="shared" si="14"/>
        <v>2448624867</v>
      </c>
      <c r="N23" s="5">
        <v>1216096171.00001</v>
      </c>
      <c r="O23" s="5">
        <f t="shared" si="15"/>
        <v>3664721038.00001</v>
      </c>
      <c r="P23" s="5">
        <v>1301495134</v>
      </c>
      <c r="Q23" s="5">
        <f t="shared" si="16"/>
        <v>4966216172.0000095</v>
      </c>
      <c r="R23" s="5">
        <v>1143623013.9999986</v>
      </c>
      <c r="S23" s="5">
        <v>945163303.00000107</v>
      </c>
      <c r="T23" s="5">
        <f t="shared" si="17"/>
        <v>2088786316.9999995</v>
      </c>
      <c r="U23" s="5">
        <v>1218511602.0000005</v>
      </c>
      <c r="V23" s="5">
        <f t="shared" si="18"/>
        <v>3307297919</v>
      </c>
      <c r="W23" s="5">
        <v>1189816239.0000002</v>
      </c>
      <c r="X23" s="5">
        <f t="shared" si="19"/>
        <v>4497114158</v>
      </c>
      <c r="Y23" s="5">
        <v>1121356209.0000024</v>
      </c>
      <c r="Z23" s="5">
        <v>1298420701.9999952</v>
      </c>
      <c r="AA23" s="5">
        <f t="shared" si="20"/>
        <v>2419776910.9999976</v>
      </c>
      <c r="AB23" s="114">
        <f t="shared" si="12"/>
        <v>-1.9470406530308111</v>
      </c>
      <c r="AC23" s="114">
        <f t="shared" si="21"/>
        <v>15.846072492249007</v>
      </c>
      <c r="AD23" s="114"/>
      <c r="AE23" s="114"/>
    </row>
    <row r="24" spans="1:31" x14ac:dyDescent="0.25">
      <c r="A24" s="4" t="s">
        <v>8</v>
      </c>
      <c r="B24" s="5">
        <v>4276266186</v>
      </c>
      <c r="C24" s="5">
        <v>8856918866</v>
      </c>
      <c r="D24" s="5">
        <v>12988867836</v>
      </c>
      <c r="E24" s="5">
        <v>17703690990.999821</v>
      </c>
      <c r="F24" s="5">
        <v>4436251975.0000114</v>
      </c>
      <c r="G24" s="5">
        <v>4627523967.0000515</v>
      </c>
      <c r="H24" s="5">
        <f t="shared" si="13"/>
        <v>9063775942.0000629</v>
      </c>
      <c r="I24" s="5">
        <v>13236330678.999874</v>
      </c>
      <c r="J24" s="5">
        <v>17958633194.999687</v>
      </c>
      <c r="K24" s="5">
        <v>4467190662.99998</v>
      </c>
      <c r="L24" s="5">
        <v>4785074808.0000095</v>
      </c>
      <c r="M24" s="5">
        <f t="shared" si="14"/>
        <v>9252265470.9999886</v>
      </c>
      <c r="N24" s="5">
        <v>4384195787.0000095</v>
      </c>
      <c r="O24" s="5">
        <f t="shared" si="15"/>
        <v>13636461257.999998</v>
      </c>
      <c r="P24" s="5">
        <v>4908613053.99998</v>
      </c>
      <c r="Q24" s="5">
        <f t="shared" si="16"/>
        <v>18545074311.999977</v>
      </c>
      <c r="R24" s="5">
        <v>4424244238.9999866</v>
      </c>
      <c r="S24" s="5">
        <v>3390790999.0000048</v>
      </c>
      <c r="T24" s="5">
        <f t="shared" si="17"/>
        <v>7815035237.9999914</v>
      </c>
      <c r="U24" s="5">
        <v>4269750711.0000134</v>
      </c>
      <c r="V24" s="5">
        <f t="shared" si="18"/>
        <v>12084785949.000004</v>
      </c>
      <c r="W24" s="5">
        <v>4749403586.0000525</v>
      </c>
      <c r="X24" s="5">
        <f t="shared" si="19"/>
        <v>16834189535.000057</v>
      </c>
      <c r="Y24" s="5">
        <v>4630912396.9999657</v>
      </c>
      <c r="Z24" s="5">
        <v>5257238804.9999342</v>
      </c>
      <c r="AA24" s="5">
        <f t="shared" si="20"/>
        <v>9888151201.9999008</v>
      </c>
      <c r="AB24" s="114">
        <f t="shared" si="12"/>
        <v>4.6712646688486643</v>
      </c>
      <c r="AC24" s="114">
        <f t="shared" si="21"/>
        <v>26.527275960568247</v>
      </c>
      <c r="AD24" s="114"/>
      <c r="AE24" s="114"/>
    </row>
    <row r="25" spans="1:31" x14ac:dyDescent="0.25">
      <c r="A25" s="4" t="s">
        <v>7</v>
      </c>
      <c r="B25" s="5">
        <v>2715015771</v>
      </c>
      <c r="C25" s="5">
        <v>5511253866</v>
      </c>
      <c r="D25" s="5">
        <v>8249417709</v>
      </c>
      <c r="E25" s="5">
        <v>11291451576.999851</v>
      </c>
      <c r="F25" s="5">
        <v>2782977966.0000105</v>
      </c>
      <c r="G25" s="5">
        <v>2816998870.9999824</v>
      </c>
      <c r="H25" s="5">
        <f t="shared" si="13"/>
        <v>5599976836.9999924</v>
      </c>
      <c r="I25" s="5">
        <v>8483128630.9999962</v>
      </c>
      <c r="J25" s="5">
        <v>11423104095.000196</v>
      </c>
      <c r="K25" s="5">
        <v>2903626683.00001</v>
      </c>
      <c r="L25" s="5">
        <v>2958793886.00003</v>
      </c>
      <c r="M25" s="5">
        <f t="shared" si="14"/>
        <v>5862420569.0000401</v>
      </c>
      <c r="N25" s="5">
        <v>2903044986.00002</v>
      </c>
      <c r="O25" s="5">
        <f t="shared" si="15"/>
        <v>8765465555.000061</v>
      </c>
      <c r="P25" s="5">
        <v>3032068873.00003</v>
      </c>
      <c r="Q25" s="5">
        <f t="shared" si="16"/>
        <v>11797534428.000092</v>
      </c>
      <c r="R25" s="5">
        <v>2726804504.0000105</v>
      </c>
      <c r="S25" s="5">
        <v>2429845082.9999919</v>
      </c>
      <c r="T25" s="5">
        <f t="shared" si="17"/>
        <v>5156649587.0000019</v>
      </c>
      <c r="U25" s="5">
        <v>2921715493</v>
      </c>
      <c r="V25" s="5">
        <f t="shared" si="18"/>
        <v>8078365080.0000019</v>
      </c>
      <c r="W25" s="5">
        <v>3203404391.0000057</v>
      </c>
      <c r="X25" s="5">
        <f t="shared" si="19"/>
        <v>11281769471.000008</v>
      </c>
      <c r="Y25" s="5">
        <v>3086197379.0000224</v>
      </c>
      <c r="Z25" s="5">
        <v>3376317644.9999866</v>
      </c>
      <c r="AA25" s="5">
        <f t="shared" si="20"/>
        <v>6462515024.0000095</v>
      </c>
      <c r="AB25" s="114">
        <f t="shared" si="12"/>
        <v>13.180001517263534</v>
      </c>
      <c r="AC25" s="114">
        <f t="shared" si="21"/>
        <v>25.323912648478483</v>
      </c>
      <c r="AD25" s="114"/>
      <c r="AE25" s="114"/>
    </row>
    <row r="26" spans="1:31" x14ac:dyDescent="0.25">
      <c r="A26" s="6" t="s">
        <v>14</v>
      </c>
      <c r="B26" s="198">
        <f t="shared" ref="B26:S26" si="22">SUM(B19:B25)</f>
        <v>14851526610</v>
      </c>
      <c r="C26" s="198">
        <f t="shared" si="22"/>
        <v>30575930963</v>
      </c>
      <c r="D26" s="198">
        <f t="shared" si="22"/>
        <v>45407608714</v>
      </c>
      <c r="E26" s="198">
        <v>61580606872.999557</v>
      </c>
      <c r="F26" s="198">
        <f t="shared" si="22"/>
        <v>15455263283.000061</v>
      </c>
      <c r="G26" s="198"/>
      <c r="H26" s="198">
        <f t="shared" si="22"/>
        <v>31599780533.000076</v>
      </c>
      <c r="I26" s="198">
        <f t="shared" si="22"/>
        <v>46997458949.999786</v>
      </c>
      <c r="J26" s="198">
        <f t="shared" si="22"/>
        <v>63312336612.000145</v>
      </c>
      <c r="K26" s="198">
        <f t="shared" si="22"/>
        <v>15856540744.99996</v>
      </c>
      <c r="L26" s="198">
        <f>SUM(L19:L25)</f>
        <v>16619642178.000031</v>
      </c>
      <c r="M26" s="198">
        <f t="shared" si="22"/>
        <v>32476182922.999992</v>
      </c>
      <c r="N26" s="198">
        <f t="shared" si="22"/>
        <v>15750856353.000057</v>
      </c>
      <c r="O26" s="198">
        <f t="shared" si="22"/>
        <v>48227039276.000053</v>
      </c>
      <c r="P26" s="198">
        <f t="shared" si="22"/>
        <v>16915078100.00005</v>
      </c>
      <c r="Q26" s="198">
        <f t="shared" si="22"/>
        <v>65142117376.000099</v>
      </c>
      <c r="R26" s="198">
        <f t="shared" si="22"/>
        <v>15169673938.000042</v>
      </c>
      <c r="S26" s="198">
        <f t="shared" si="22"/>
        <v>12293180723.000027</v>
      </c>
      <c r="T26" s="198">
        <f t="shared" ref="T26:Y26" si="23">SUM(T19:T25)</f>
        <v>27462854661.000069</v>
      </c>
      <c r="U26" s="198">
        <f t="shared" si="23"/>
        <v>15364621108.000021</v>
      </c>
      <c r="V26" s="198">
        <f t="shared" si="23"/>
        <v>42827475769.000092</v>
      </c>
      <c r="W26" s="198">
        <f t="shared" si="23"/>
        <v>16910540417.000071</v>
      </c>
      <c r="X26" s="198">
        <f t="shared" si="23"/>
        <v>59738016186.00016</v>
      </c>
      <c r="Y26" s="198">
        <f t="shared" si="23"/>
        <v>16030457846.999979</v>
      </c>
      <c r="Z26" s="198">
        <f>SUM(Z19:Z25)</f>
        <v>18064434804.999962</v>
      </c>
      <c r="AA26" s="198">
        <f>SUM(AA19:AA25)</f>
        <v>34094892651.999939</v>
      </c>
      <c r="AB26" s="209">
        <f t="shared" si="12"/>
        <v>5.6743731771562409</v>
      </c>
      <c r="AC26" s="199">
        <f>AA26/T26*100-100</f>
        <v>24.149120959439102</v>
      </c>
      <c r="AD26" s="199"/>
      <c r="AE26" s="199"/>
    </row>
    <row r="27" spans="1:31" x14ac:dyDescent="0.25">
      <c r="B27" s="122"/>
      <c r="C27" s="122"/>
      <c r="D27" s="122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30" spans="1:31" ht="15.75" customHeight="1" x14ac:dyDescent="0.2">
      <c r="D30" s="125"/>
    </row>
    <row r="31" spans="1:31" x14ac:dyDescent="0.2">
      <c r="D31" s="125"/>
    </row>
    <row r="32" spans="1:31" x14ac:dyDescent="0.2">
      <c r="D32" s="125"/>
    </row>
    <row r="33" spans="4:4" x14ac:dyDescent="0.2">
      <c r="D33" s="125"/>
    </row>
    <row r="34" spans="4:4" ht="15.75" customHeight="1" x14ac:dyDescent="0.2">
      <c r="D34" s="125"/>
    </row>
    <row r="35" spans="4:4" x14ac:dyDescent="0.2">
      <c r="D35" s="125"/>
    </row>
    <row r="36" spans="4:4" x14ac:dyDescent="0.2">
      <c r="D36" s="125"/>
    </row>
    <row r="37" spans="4:4" x14ac:dyDescent="0.2">
      <c r="D37" s="125"/>
    </row>
    <row r="38" spans="4:4" x14ac:dyDescent="0.2">
      <c r="D38" s="125"/>
    </row>
    <row r="39" spans="4:4" x14ac:dyDescent="0.2">
      <c r="D39" s="125"/>
    </row>
    <row r="40" spans="4:4" x14ac:dyDescent="0.2">
      <c r="D40" s="125"/>
    </row>
  </sheetData>
  <mergeCells count="4">
    <mergeCell ref="A3:A4"/>
    <mergeCell ref="A17:A18"/>
    <mergeCell ref="B3:AE3"/>
    <mergeCell ref="B17:AE17"/>
  </mergeCells>
  <phoneticPr fontId="23" type="noConversion"/>
  <hyperlinks>
    <hyperlink ref="AG1" location="'Indice tavole'!A1" display="torna all'indice 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  <pageSetUpPr fitToPage="1"/>
  </sheetPr>
  <dimension ref="A1:AE74"/>
  <sheetViews>
    <sheetView zoomScale="80" zoomScaleNormal="80" workbookViewId="0">
      <selection activeCell="A2" sqref="A2"/>
    </sheetView>
  </sheetViews>
  <sheetFormatPr defaultRowHeight="15" customHeight="1" x14ac:dyDescent="0.25"/>
  <cols>
    <col min="1" max="1" width="41" style="10" customWidth="1"/>
    <col min="2" max="6" width="14.7109375" style="10" hidden="1" customWidth="1"/>
    <col min="7" max="7" width="15.5703125" style="10" hidden="1" customWidth="1"/>
    <col min="8" max="8" width="14.7109375" style="10" hidden="1" customWidth="1"/>
    <col min="9" max="9" width="16.140625" style="10" hidden="1" customWidth="1"/>
    <col min="10" max="10" width="15.140625" style="10" customWidth="1"/>
    <col min="11" max="11" width="15" style="10" hidden="1" customWidth="1"/>
    <col min="12" max="12" width="16.42578125" style="10" customWidth="1"/>
    <col min="13" max="13" width="16.28515625" style="10" hidden="1" customWidth="1"/>
    <col min="14" max="14" width="15.28515625" style="10" customWidth="1"/>
    <col min="15" max="15" width="15.5703125" style="10" hidden="1" customWidth="1"/>
    <col min="16" max="16" width="15.5703125" style="10" customWidth="1"/>
    <col min="17" max="17" width="14.7109375" style="10" customWidth="1"/>
    <col min="18" max="18" width="14.7109375" style="10" hidden="1" customWidth="1"/>
    <col min="19" max="19" width="16.140625" style="10" customWidth="1"/>
    <col min="20" max="20" width="16.140625" style="10" hidden="1" customWidth="1"/>
    <col min="21" max="21" width="16.140625" style="10" customWidth="1"/>
    <col min="22" max="22" width="16.140625" style="10" hidden="1" customWidth="1"/>
    <col min="23" max="24" width="16.140625" style="10" customWidth="1"/>
    <col min="25" max="25" width="16.140625" style="10" hidden="1" customWidth="1"/>
    <col min="26" max="26" width="16.140625" style="10" customWidth="1"/>
    <col min="27" max="30" width="9.85546875" style="10" customWidth="1"/>
    <col min="31" max="16384" width="9.140625" style="11"/>
  </cols>
  <sheetData>
    <row r="1" spans="1:31" ht="15" customHeight="1" x14ac:dyDescent="0.25">
      <c r="A1" s="1" t="str">
        <f>'Indice tavole'!C21</f>
        <v>Importazioni cumulate per provincia e voce merceologica*. Anni 2017-2021. Valori in milioni di euro e variazioni percentuali rispetto all'anno precedente</v>
      </c>
    </row>
    <row r="2" spans="1:31" ht="15" customHeight="1" x14ac:dyDescent="0.25">
      <c r="A2" s="1"/>
      <c r="AA2" s="192"/>
      <c r="AB2" s="192"/>
      <c r="AC2" s="192"/>
      <c r="AD2" s="192"/>
    </row>
    <row r="3" spans="1:31" ht="15" customHeight="1" x14ac:dyDescent="0.25">
      <c r="A3" s="288" t="s">
        <v>4</v>
      </c>
      <c r="B3" s="273" t="s">
        <v>15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84"/>
    </row>
    <row r="4" spans="1:31" ht="44.45" customHeight="1" x14ac:dyDescent="0.25">
      <c r="A4" s="283"/>
      <c r="B4" s="66" t="s">
        <v>116</v>
      </c>
      <c r="C4" s="66" t="s">
        <v>117</v>
      </c>
      <c r="D4" s="66" t="s">
        <v>118</v>
      </c>
      <c r="E4" s="63" t="s">
        <v>556</v>
      </c>
      <c r="F4" s="56" t="s">
        <v>319</v>
      </c>
      <c r="G4" s="56" t="s">
        <v>320</v>
      </c>
      <c r="H4" s="56" t="s">
        <v>321</v>
      </c>
      <c r="I4" s="63" t="s">
        <v>557</v>
      </c>
      <c r="J4" s="239" t="s">
        <v>558</v>
      </c>
      <c r="K4" s="239" t="s">
        <v>579</v>
      </c>
      <c r="L4" s="239" t="s">
        <v>559</v>
      </c>
      <c r="M4" s="239" t="s">
        <v>567</v>
      </c>
      <c r="N4" s="239" t="s">
        <v>568</v>
      </c>
      <c r="O4" s="239" t="s">
        <v>571</v>
      </c>
      <c r="P4" s="239" t="s">
        <v>572</v>
      </c>
      <c r="Q4" s="239" t="s">
        <v>574</v>
      </c>
      <c r="R4" s="239" t="s">
        <v>577</v>
      </c>
      <c r="S4" s="239" t="s">
        <v>578</v>
      </c>
      <c r="T4" s="239" t="s">
        <v>581</v>
      </c>
      <c r="U4" s="239" t="s">
        <v>582</v>
      </c>
      <c r="V4" s="235" t="s">
        <v>596</v>
      </c>
      <c r="W4" s="235" t="s">
        <v>597</v>
      </c>
      <c r="X4" s="239" t="s">
        <v>599</v>
      </c>
      <c r="Y4" s="239" t="s">
        <v>609</v>
      </c>
      <c r="Z4" s="239" t="s">
        <v>610</v>
      </c>
      <c r="AA4" s="240" t="s">
        <v>120</v>
      </c>
      <c r="AB4" s="240" t="s">
        <v>121</v>
      </c>
      <c r="AC4" s="240" t="s">
        <v>569</v>
      </c>
      <c r="AD4" s="240" t="s">
        <v>573</v>
      </c>
    </row>
    <row r="5" spans="1:31" ht="15" customHeight="1" x14ac:dyDescent="0.25">
      <c r="A5" s="13" t="s">
        <v>17</v>
      </c>
      <c r="B5" s="14">
        <v>81365235.000000045</v>
      </c>
      <c r="C5" s="14">
        <v>180205775.00000012</v>
      </c>
      <c r="D5" s="14">
        <v>267011556.00000012</v>
      </c>
      <c r="E5" s="14">
        <v>382369819.99999994</v>
      </c>
      <c r="F5" s="14">
        <v>89237836.00000006</v>
      </c>
      <c r="G5" s="14">
        <v>186290727.00000009</v>
      </c>
      <c r="H5" s="14">
        <v>281690889.0000006</v>
      </c>
      <c r="I5" s="14">
        <v>383351811.99999976</v>
      </c>
      <c r="J5" s="14">
        <v>98107973.99999994</v>
      </c>
      <c r="K5" s="14">
        <v>78332304.000000015</v>
      </c>
      <c r="L5" s="14">
        <f>SUM(J5:K5)</f>
        <v>176440277.99999994</v>
      </c>
      <c r="M5" s="14">
        <v>87252520.999999925</v>
      </c>
      <c r="N5" s="14">
        <f>IF(SUM(L5:M5)=0," ",SUM(L5:M5))</f>
        <v>263692798.99999988</v>
      </c>
      <c r="O5" s="14">
        <v>89490653.999999851</v>
      </c>
      <c r="P5" s="14">
        <f>IF(SUM(N5:O5)=0," ",SUM(N5:O5))</f>
        <v>353183452.99999976</v>
      </c>
      <c r="Q5" s="14">
        <v>72557648</v>
      </c>
      <c r="R5" s="14">
        <v>66858330.999999985</v>
      </c>
      <c r="S5" s="14">
        <f>SUM(Q5:R5)</f>
        <v>139415979</v>
      </c>
      <c r="T5" s="14">
        <v>75685125.000000089</v>
      </c>
      <c r="U5" s="14">
        <f>T5+S5</f>
        <v>215101104.00000009</v>
      </c>
      <c r="V5" s="14">
        <v>84044817.000000134</v>
      </c>
      <c r="W5" s="14">
        <f>V5+U5</f>
        <v>299145921.00000024</v>
      </c>
      <c r="X5" s="14">
        <v>75236129.999999985</v>
      </c>
      <c r="Y5" s="14">
        <v>79269661</v>
      </c>
      <c r="Z5" s="14">
        <f>SUM(X5:Y5)</f>
        <v>154505791</v>
      </c>
      <c r="AA5" s="114">
        <f>X5/Q5*100-100</f>
        <v>3.6915226359046045</v>
      </c>
      <c r="AB5" s="114">
        <f>Z5/S5*100-100</f>
        <v>10.823588593098066</v>
      </c>
      <c r="AC5" s="114"/>
      <c r="AD5" s="114"/>
    </row>
    <row r="6" spans="1:31" ht="15" customHeight="1" x14ac:dyDescent="0.25">
      <c r="A6" s="13" t="s">
        <v>18</v>
      </c>
      <c r="B6" s="14">
        <v>22396427</v>
      </c>
      <c r="C6" s="14">
        <v>34443484</v>
      </c>
      <c r="D6" s="14">
        <v>39371426</v>
      </c>
      <c r="E6" s="14">
        <v>54442598.000000022</v>
      </c>
      <c r="F6" s="14">
        <v>19286216</v>
      </c>
      <c r="G6" s="14">
        <v>28060649.000000004</v>
      </c>
      <c r="H6" s="14">
        <v>33262415.000000007</v>
      </c>
      <c r="I6" s="14">
        <v>52532215.000000007</v>
      </c>
      <c r="J6" s="14">
        <v>3633456.0000000014</v>
      </c>
      <c r="K6" s="14">
        <v>13294191.999999998</v>
      </c>
      <c r="L6" s="14">
        <f t="shared" ref="L6:L32" si="0">SUM(J6:K6)</f>
        <v>16927648</v>
      </c>
      <c r="M6" s="14">
        <v>7350918.9999999991</v>
      </c>
      <c r="N6" s="14">
        <f t="shared" ref="N6:N32" si="1">IF(SUM(L6:M6)=0," ",SUM(L6:M6))</f>
        <v>24278567</v>
      </c>
      <c r="O6" s="14">
        <v>2866059.9999999981</v>
      </c>
      <c r="P6" s="14">
        <f t="shared" ref="P6:P32" si="2">IF(SUM(N6:O6)=0," ",SUM(N6:O6))</f>
        <v>27144627</v>
      </c>
      <c r="Q6" s="14">
        <v>2861239</v>
      </c>
      <c r="R6" s="14">
        <v>2713568.9999999991</v>
      </c>
      <c r="S6" s="14">
        <f t="shared" ref="S6:S32" si="3">SUM(Q6:R6)</f>
        <v>5574807.9999999991</v>
      </c>
      <c r="T6" s="14">
        <v>2738028</v>
      </c>
      <c r="U6" s="14">
        <f t="shared" ref="U6:U32" si="4">T6+S6</f>
        <v>8312835.9999999991</v>
      </c>
      <c r="V6" s="14">
        <v>1556044.9999999998</v>
      </c>
      <c r="W6" s="14">
        <f t="shared" ref="W6:W32" si="5">V6+U6</f>
        <v>9868880.9999999981</v>
      </c>
      <c r="X6" s="14">
        <v>2538858.0000000005</v>
      </c>
      <c r="Y6" s="14">
        <v>2766197.9999999995</v>
      </c>
      <c r="Z6" s="14">
        <f t="shared" ref="Z6:Z32" si="6">SUM(X6:Y6)</f>
        <v>5305056</v>
      </c>
      <c r="AA6" s="114">
        <f t="shared" ref="AA6:AA32" si="7">X6/Q6*100-100</f>
        <v>-11.267181804805531</v>
      </c>
      <c r="AB6" s="114">
        <f t="shared" ref="AB6:AB32" si="8">Z6/S6*100-100</f>
        <v>-4.8387675414112721</v>
      </c>
      <c r="AC6" s="114"/>
      <c r="AD6" s="114"/>
    </row>
    <row r="7" spans="1:31" ht="15" customHeight="1" x14ac:dyDescent="0.25">
      <c r="A7" s="13" t="s">
        <v>19</v>
      </c>
      <c r="B7" s="14">
        <v>266944133.99999985</v>
      </c>
      <c r="C7" s="14">
        <v>567113980.99999988</v>
      </c>
      <c r="D7" s="14">
        <v>906996041</v>
      </c>
      <c r="E7" s="14">
        <v>1124915034.0000002</v>
      </c>
      <c r="F7" s="14">
        <v>309299984.00000006</v>
      </c>
      <c r="G7" s="14">
        <v>614559836.00000036</v>
      </c>
      <c r="H7" s="14">
        <v>885417584.99999964</v>
      </c>
      <c r="I7" s="14">
        <v>1155549460.9999998</v>
      </c>
      <c r="J7" s="14">
        <v>260608785.99999991</v>
      </c>
      <c r="K7" s="14">
        <v>169028661.99999994</v>
      </c>
      <c r="L7" s="14">
        <f t="shared" si="0"/>
        <v>429637447.99999988</v>
      </c>
      <c r="M7" s="14">
        <v>235841799.99999997</v>
      </c>
      <c r="N7" s="14">
        <f t="shared" si="1"/>
        <v>665479247.99999988</v>
      </c>
      <c r="O7" s="14">
        <v>195146239.99999997</v>
      </c>
      <c r="P7" s="14">
        <f t="shared" si="2"/>
        <v>860625487.99999988</v>
      </c>
      <c r="Q7" s="14">
        <v>75340199</v>
      </c>
      <c r="R7" s="14">
        <v>35167440</v>
      </c>
      <c r="S7" s="14">
        <f t="shared" si="3"/>
        <v>110507639</v>
      </c>
      <c r="T7" s="14">
        <v>120476939.00000001</v>
      </c>
      <c r="U7" s="14">
        <f t="shared" si="4"/>
        <v>230984578</v>
      </c>
      <c r="V7" s="14">
        <v>177896252.00000009</v>
      </c>
      <c r="W7" s="14">
        <f t="shared" si="5"/>
        <v>408880830.00000012</v>
      </c>
      <c r="X7" s="14">
        <v>271608776</v>
      </c>
      <c r="Y7" s="14">
        <v>305743613.99999982</v>
      </c>
      <c r="Z7" s="14">
        <f t="shared" si="6"/>
        <v>577352389.99999976</v>
      </c>
      <c r="AA7" s="114">
        <f t="shared" si="7"/>
        <v>260.50976716958235</v>
      </c>
      <c r="AB7" s="114">
        <f t="shared" si="8"/>
        <v>422.45473274476501</v>
      </c>
      <c r="AC7" s="114"/>
      <c r="AD7" s="114"/>
    </row>
    <row r="8" spans="1:31" ht="15" customHeight="1" x14ac:dyDescent="0.3">
      <c r="A8" s="13" t="s">
        <v>20</v>
      </c>
      <c r="B8" s="14">
        <v>117862243.99999982</v>
      </c>
      <c r="C8" s="14">
        <v>300034342.99999976</v>
      </c>
      <c r="D8" s="14">
        <v>459995001.99999964</v>
      </c>
      <c r="E8" s="14">
        <v>631441815.0000006</v>
      </c>
      <c r="F8" s="14">
        <v>150794664.99999985</v>
      </c>
      <c r="G8" s="14">
        <v>313186796.99999976</v>
      </c>
      <c r="H8" s="14">
        <v>438708990.99999905</v>
      </c>
      <c r="I8" s="14">
        <v>584231914.99999833</v>
      </c>
      <c r="J8" s="14">
        <v>153939684.99999994</v>
      </c>
      <c r="K8" s="14">
        <v>129913364</v>
      </c>
      <c r="L8" s="14">
        <f t="shared" si="0"/>
        <v>283853048.99999994</v>
      </c>
      <c r="M8" s="14">
        <v>139083751.00000024</v>
      </c>
      <c r="N8" s="14">
        <f t="shared" si="1"/>
        <v>422936800.00000018</v>
      </c>
      <c r="O8" s="14">
        <v>147644989.99999994</v>
      </c>
      <c r="P8" s="14">
        <f t="shared" si="2"/>
        <v>570581790.00000012</v>
      </c>
      <c r="Q8" s="14">
        <v>144145072</v>
      </c>
      <c r="R8" s="14">
        <v>109839221.99999993</v>
      </c>
      <c r="S8" s="14">
        <f t="shared" si="3"/>
        <v>253984293.99999994</v>
      </c>
      <c r="T8" s="14">
        <v>128045355.00000025</v>
      </c>
      <c r="U8" s="14">
        <f t="shared" si="4"/>
        <v>382029649.00000018</v>
      </c>
      <c r="V8" s="14">
        <v>143036627.00000009</v>
      </c>
      <c r="W8" s="14">
        <f t="shared" si="5"/>
        <v>525066276.00000024</v>
      </c>
      <c r="X8" s="14">
        <v>124282174.00000001</v>
      </c>
      <c r="Y8" s="14">
        <v>123713365.99999997</v>
      </c>
      <c r="Z8" s="14">
        <f t="shared" si="6"/>
        <v>247995540</v>
      </c>
      <c r="AA8" s="114">
        <f t="shared" si="7"/>
        <v>-13.779796786948069</v>
      </c>
      <c r="AB8" s="114">
        <f t="shared" si="8"/>
        <v>-2.3579229666854644</v>
      </c>
      <c r="AC8" s="114"/>
      <c r="AD8" s="114"/>
      <c r="AE8" s="18"/>
    </row>
    <row r="9" spans="1:31" ht="15" customHeight="1" x14ac:dyDescent="0.3">
      <c r="A9" s="13" t="s">
        <v>21</v>
      </c>
      <c r="B9" s="14">
        <v>3120352</v>
      </c>
      <c r="C9" s="14">
        <v>9270984</v>
      </c>
      <c r="D9" s="14">
        <v>15920695.000000002</v>
      </c>
      <c r="E9" s="14">
        <v>20269168.000000011</v>
      </c>
      <c r="F9" s="14">
        <v>3676010.9999999995</v>
      </c>
      <c r="G9" s="14">
        <v>9849307.0000000037</v>
      </c>
      <c r="H9" s="14">
        <v>15484597.000000002</v>
      </c>
      <c r="I9" s="14">
        <v>19865961.999999989</v>
      </c>
      <c r="J9" s="14">
        <v>4583424.0000000009</v>
      </c>
      <c r="K9" s="14">
        <v>10325109.999999994</v>
      </c>
      <c r="L9" s="14">
        <f t="shared" si="0"/>
        <v>14908533.999999996</v>
      </c>
      <c r="M9" s="14">
        <v>6923949</v>
      </c>
      <c r="N9" s="14">
        <f t="shared" si="1"/>
        <v>21832482.999999996</v>
      </c>
      <c r="O9" s="14">
        <v>7674892</v>
      </c>
      <c r="P9" s="14">
        <f t="shared" si="2"/>
        <v>29507374.999999996</v>
      </c>
      <c r="Q9" s="14">
        <v>6669264</v>
      </c>
      <c r="R9" s="14">
        <v>3450812</v>
      </c>
      <c r="S9" s="14">
        <f t="shared" si="3"/>
        <v>10120076</v>
      </c>
      <c r="T9" s="14">
        <v>5060432.0000000019</v>
      </c>
      <c r="U9" s="14">
        <f t="shared" si="4"/>
        <v>15180508.000000002</v>
      </c>
      <c r="V9" s="14">
        <v>4583630.9999999991</v>
      </c>
      <c r="W9" s="14">
        <f t="shared" si="5"/>
        <v>19764139</v>
      </c>
      <c r="X9" s="14">
        <v>3971416.0000000014</v>
      </c>
      <c r="Y9" s="14">
        <v>5980333.0000000019</v>
      </c>
      <c r="Z9" s="14">
        <f t="shared" si="6"/>
        <v>9951749.0000000037</v>
      </c>
      <c r="AA9" s="114">
        <f t="shared" si="7"/>
        <v>-40.451959916416548</v>
      </c>
      <c r="AB9" s="114">
        <f t="shared" si="8"/>
        <v>-1.6632977855106645</v>
      </c>
      <c r="AC9" s="114"/>
      <c r="AD9" s="114"/>
      <c r="AE9" s="18"/>
    </row>
    <row r="10" spans="1:31" ht="15" customHeight="1" x14ac:dyDescent="0.3">
      <c r="A10" s="13" t="s">
        <v>22</v>
      </c>
      <c r="B10" s="14">
        <v>15347401</v>
      </c>
      <c r="C10" s="14">
        <v>30864068.000000004</v>
      </c>
      <c r="D10" s="14">
        <v>48474865.00000003</v>
      </c>
      <c r="E10" s="14">
        <v>65779426.000000224</v>
      </c>
      <c r="F10" s="14">
        <v>15742910.000000006</v>
      </c>
      <c r="G10" s="14">
        <v>28687527.00000003</v>
      </c>
      <c r="H10" s="14">
        <v>43610034.00000006</v>
      </c>
      <c r="I10" s="14">
        <v>59339682.000000052</v>
      </c>
      <c r="J10" s="14">
        <v>17065677.999999989</v>
      </c>
      <c r="K10" s="14">
        <v>14865457.999999998</v>
      </c>
      <c r="L10" s="14">
        <f t="shared" si="0"/>
        <v>31931135.999999985</v>
      </c>
      <c r="M10" s="14">
        <v>16783718.000000004</v>
      </c>
      <c r="N10" s="14">
        <f t="shared" si="1"/>
        <v>48714853.999999985</v>
      </c>
      <c r="O10" s="14">
        <v>16586031</v>
      </c>
      <c r="P10" s="14">
        <f t="shared" si="2"/>
        <v>65300884.999999985</v>
      </c>
      <c r="Q10" s="14">
        <v>14362722</v>
      </c>
      <c r="R10" s="14">
        <v>17572948.999999989</v>
      </c>
      <c r="S10" s="14">
        <f t="shared" si="3"/>
        <v>31935670.999999989</v>
      </c>
      <c r="T10" s="14">
        <v>15831741</v>
      </c>
      <c r="U10" s="14">
        <f t="shared" si="4"/>
        <v>47767411.999999985</v>
      </c>
      <c r="V10" s="14">
        <v>17714123.000000007</v>
      </c>
      <c r="W10" s="14">
        <f t="shared" si="5"/>
        <v>65481534.999999993</v>
      </c>
      <c r="X10" s="14">
        <v>15668673.000000004</v>
      </c>
      <c r="Y10" s="14">
        <v>17134767.999999985</v>
      </c>
      <c r="Z10" s="14">
        <f t="shared" si="6"/>
        <v>32803440.999999989</v>
      </c>
      <c r="AA10" s="114">
        <f t="shared" si="7"/>
        <v>9.0926427455743095</v>
      </c>
      <c r="AB10" s="114">
        <f t="shared" si="8"/>
        <v>2.7172436740095378</v>
      </c>
      <c r="AC10" s="114"/>
      <c r="AD10" s="114"/>
      <c r="AE10" s="18"/>
    </row>
    <row r="11" spans="1:31" ht="15" customHeight="1" x14ac:dyDescent="0.3">
      <c r="A11" s="13" t="s">
        <v>23</v>
      </c>
      <c r="B11" s="14">
        <v>170464604.99999988</v>
      </c>
      <c r="C11" s="14">
        <v>320640098.99999982</v>
      </c>
      <c r="D11" s="14">
        <v>528237548.99999976</v>
      </c>
      <c r="E11" s="14">
        <v>668941340.00000131</v>
      </c>
      <c r="F11" s="14">
        <v>184006819</v>
      </c>
      <c r="G11" s="14">
        <v>340002505.00000054</v>
      </c>
      <c r="H11" s="14">
        <v>542038825</v>
      </c>
      <c r="I11" s="14">
        <v>683738112.99999952</v>
      </c>
      <c r="J11" s="14">
        <v>192995383.99999997</v>
      </c>
      <c r="K11" s="14">
        <v>124196061.00000007</v>
      </c>
      <c r="L11" s="14">
        <f t="shared" si="0"/>
        <v>317191445.00000006</v>
      </c>
      <c r="M11" s="14">
        <v>183669990.99999997</v>
      </c>
      <c r="N11" s="14">
        <f t="shared" si="1"/>
        <v>500861436</v>
      </c>
      <c r="O11" s="14">
        <v>132234950.00000009</v>
      </c>
      <c r="P11" s="14">
        <f t="shared" si="2"/>
        <v>633096386.00000012</v>
      </c>
      <c r="Q11" s="14">
        <v>150077881</v>
      </c>
      <c r="R11" s="14">
        <v>72091931.99999997</v>
      </c>
      <c r="S11" s="14">
        <f t="shared" si="3"/>
        <v>222169812.99999997</v>
      </c>
      <c r="T11" s="14">
        <v>153140787.99999973</v>
      </c>
      <c r="U11" s="14">
        <f t="shared" si="4"/>
        <v>375310600.9999997</v>
      </c>
      <c r="V11" s="14">
        <v>99250558.000000045</v>
      </c>
      <c r="W11" s="14">
        <f t="shared" si="5"/>
        <v>474561158.99999976</v>
      </c>
      <c r="X11" s="14">
        <v>119958180.00000001</v>
      </c>
      <c r="Y11" s="14">
        <v>118291241.99999996</v>
      </c>
      <c r="Z11" s="14">
        <f t="shared" si="6"/>
        <v>238249421.99999997</v>
      </c>
      <c r="AA11" s="114">
        <f t="shared" si="7"/>
        <v>-20.069380510509731</v>
      </c>
      <c r="AB11" s="114">
        <f t="shared" si="8"/>
        <v>7.2375309601579403</v>
      </c>
      <c r="AC11" s="114"/>
      <c r="AD11" s="114"/>
      <c r="AE11" s="18"/>
    </row>
    <row r="12" spans="1:31" ht="15" customHeight="1" x14ac:dyDescent="0.3">
      <c r="A12" s="13" t="s">
        <v>24</v>
      </c>
      <c r="B12" s="14">
        <v>18188544.999999996</v>
      </c>
      <c r="C12" s="14">
        <v>29935610.999999993</v>
      </c>
      <c r="D12" s="14">
        <v>80902150</v>
      </c>
      <c r="E12" s="14">
        <v>110691275.00000003</v>
      </c>
      <c r="F12" s="14">
        <v>20599779.000000004</v>
      </c>
      <c r="G12" s="14">
        <v>32763632</v>
      </c>
      <c r="H12" s="14">
        <v>83336503.000000119</v>
      </c>
      <c r="I12" s="14">
        <v>111281005.00000004</v>
      </c>
      <c r="J12" s="14">
        <v>17603267.000000007</v>
      </c>
      <c r="K12" s="14">
        <v>10866289.999999993</v>
      </c>
      <c r="L12" s="14">
        <f t="shared" si="0"/>
        <v>28469557</v>
      </c>
      <c r="M12" s="14">
        <v>50514038.00000003</v>
      </c>
      <c r="N12" s="14">
        <f t="shared" si="1"/>
        <v>78983595.00000003</v>
      </c>
      <c r="O12" s="14">
        <v>27888733.000000019</v>
      </c>
      <c r="P12" s="14">
        <f t="shared" si="2"/>
        <v>106872328.00000004</v>
      </c>
      <c r="Q12" s="14">
        <v>20744407</v>
      </c>
      <c r="R12" s="14">
        <v>4837904.0000000019</v>
      </c>
      <c r="S12" s="14">
        <f t="shared" si="3"/>
        <v>25582311</v>
      </c>
      <c r="T12" s="14">
        <v>37116819.999999993</v>
      </c>
      <c r="U12" s="14">
        <f t="shared" si="4"/>
        <v>62699130.999999993</v>
      </c>
      <c r="V12" s="14">
        <v>28939228.999999996</v>
      </c>
      <c r="W12" s="14">
        <f t="shared" si="5"/>
        <v>91638359.999999985</v>
      </c>
      <c r="X12" s="14">
        <v>15490551.999999981</v>
      </c>
      <c r="Y12" s="14">
        <v>10723091.999999998</v>
      </c>
      <c r="Z12" s="14">
        <f t="shared" si="6"/>
        <v>26213643.999999978</v>
      </c>
      <c r="AA12" s="114">
        <f t="shared" si="7"/>
        <v>-25.326609721839816</v>
      </c>
      <c r="AB12" s="114">
        <f t="shared" si="8"/>
        <v>2.4678497575921767</v>
      </c>
      <c r="AC12" s="114"/>
      <c r="AD12" s="114"/>
      <c r="AE12" s="18"/>
    </row>
    <row r="13" spans="1:31" ht="15" customHeight="1" x14ac:dyDescent="0.3">
      <c r="A13" s="13" t="s">
        <v>25</v>
      </c>
      <c r="B13" s="14">
        <v>21171920.000000022</v>
      </c>
      <c r="C13" s="14">
        <v>43717163.000000015</v>
      </c>
      <c r="D13" s="14">
        <v>67100917.000000015</v>
      </c>
      <c r="E13" s="14">
        <v>89900747.000000119</v>
      </c>
      <c r="F13" s="14">
        <v>25171434.000000015</v>
      </c>
      <c r="G13" s="14">
        <v>48665504.999999918</v>
      </c>
      <c r="H13" s="14">
        <v>74609362.99999994</v>
      </c>
      <c r="I13" s="14">
        <v>97411907.999999881</v>
      </c>
      <c r="J13" s="14">
        <v>26245568.999999996</v>
      </c>
      <c r="K13" s="14">
        <v>24612607.000000007</v>
      </c>
      <c r="L13" s="14">
        <f t="shared" si="0"/>
        <v>50858176</v>
      </c>
      <c r="M13" s="14">
        <v>22690302.000000007</v>
      </c>
      <c r="N13" s="14">
        <f t="shared" si="1"/>
        <v>73548478</v>
      </c>
      <c r="O13" s="14">
        <v>24138317.999999993</v>
      </c>
      <c r="P13" s="14">
        <f t="shared" si="2"/>
        <v>97686796</v>
      </c>
      <c r="Q13" s="14">
        <v>22071078</v>
      </c>
      <c r="R13" s="14">
        <v>8907398</v>
      </c>
      <c r="S13" s="14">
        <f t="shared" si="3"/>
        <v>30978476</v>
      </c>
      <c r="T13" s="14">
        <v>15125762.000000002</v>
      </c>
      <c r="U13" s="14">
        <f t="shared" si="4"/>
        <v>46104238</v>
      </c>
      <c r="V13" s="14">
        <v>12658126.000000002</v>
      </c>
      <c r="W13" s="14">
        <f t="shared" si="5"/>
        <v>58762364</v>
      </c>
      <c r="X13" s="14">
        <v>13887952.999999996</v>
      </c>
      <c r="Y13" s="14">
        <v>12406205.999999993</v>
      </c>
      <c r="Z13" s="14">
        <f t="shared" si="6"/>
        <v>26294158.999999989</v>
      </c>
      <c r="AA13" s="114">
        <f t="shared" si="7"/>
        <v>-37.076236149407848</v>
      </c>
      <c r="AB13" s="114">
        <f t="shared" si="8"/>
        <v>-15.121198989905167</v>
      </c>
      <c r="AC13" s="114"/>
      <c r="AD13" s="114"/>
      <c r="AE13" s="18"/>
    </row>
    <row r="14" spans="1:31" ht="15" customHeight="1" x14ac:dyDescent="0.3">
      <c r="A14" s="13" t="s">
        <v>26</v>
      </c>
      <c r="B14" s="14">
        <v>23358223.000000007</v>
      </c>
      <c r="C14" s="14">
        <v>40324706.000000015</v>
      </c>
      <c r="D14" s="14">
        <v>62076230.000000015</v>
      </c>
      <c r="E14" s="14">
        <v>79092194.999999925</v>
      </c>
      <c r="F14" s="14">
        <v>19183579.000000011</v>
      </c>
      <c r="G14" s="14">
        <v>34035242.000000022</v>
      </c>
      <c r="H14" s="14">
        <v>58995540.00000003</v>
      </c>
      <c r="I14" s="14">
        <v>75782890.999999925</v>
      </c>
      <c r="J14" s="14">
        <v>21955214.000000004</v>
      </c>
      <c r="K14" s="14">
        <v>15276019.999999993</v>
      </c>
      <c r="L14" s="14">
        <f t="shared" si="0"/>
        <v>37231234</v>
      </c>
      <c r="M14" s="14">
        <v>20480295</v>
      </c>
      <c r="N14" s="14">
        <f t="shared" si="1"/>
        <v>57711529</v>
      </c>
      <c r="O14" s="14">
        <v>15938852.999999996</v>
      </c>
      <c r="P14" s="14">
        <f t="shared" si="2"/>
        <v>73650382</v>
      </c>
      <c r="Q14" s="14">
        <v>19574402</v>
      </c>
      <c r="R14" s="14">
        <v>10265746.999999998</v>
      </c>
      <c r="S14" s="14">
        <f t="shared" si="3"/>
        <v>29840149</v>
      </c>
      <c r="T14" s="14">
        <v>20941381.000000007</v>
      </c>
      <c r="U14" s="14">
        <f t="shared" si="4"/>
        <v>50781530.000000007</v>
      </c>
      <c r="V14" s="14">
        <v>15932654.999999994</v>
      </c>
      <c r="W14" s="14">
        <f t="shared" si="5"/>
        <v>66714185</v>
      </c>
      <c r="X14" s="14">
        <v>22702526.000000011</v>
      </c>
      <c r="Y14" s="14">
        <v>18441651.999999993</v>
      </c>
      <c r="Z14" s="14">
        <f t="shared" si="6"/>
        <v>41144178</v>
      </c>
      <c r="AA14" s="114">
        <f t="shared" si="7"/>
        <v>15.980687430451312</v>
      </c>
      <c r="AB14" s="114">
        <f t="shared" si="8"/>
        <v>37.881945562671291</v>
      </c>
      <c r="AC14" s="114"/>
      <c r="AD14" s="114"/>
      <c r="AE14" s="18"/>
    </row>
    <row r="15" spans="1:31" ht="15" customHeight="1" x14ac:dyDescent="0.3">
      <c r="A15" s="13" t="s">
        <v>27</v>
      </c>
      <c r="B15" s="14">
        <v>4758835.9999999991</v>
      </c>
      <c r="C15" s="14">
        <v>14260767.999999996</v>
      </c>
      <c r="D15" s="14">
        <v>24295493.999999993</v>
      </c>
      <c r="E15" s="14">
        <v>31988793.00000003</v>
      </c>
      <c r="F15" s="14">
        <v>4727080.9999999991</v>
      </c>
      <c r="G15" s="14">
        <v>10419847.999999993</v>
      </c>
      <c r="H15" s="14">
        <v>18301584.999999981</v>
      </c>
      <c r="I15" s="14">
        <v>26919759</v>
      </c>
      <c r="J15" s="14">
        <v>6169629.9999999944</v>
      </c>
      <c r="K15" s="14">
        <v>8318116.9999999944</v>
      </c>
      <c r="L15" s="14">
        <f t="shared" si="0"/>
        <v>14487746.999999989</v>
      </c>
      <c r="M15" s="14">
        <v>9853313.0000000056</v>
      </c>
      <c r="N15" s="14">
        <f t="shared" si="1"/>
        <v>24341059.999999993</v>
      </c>
      <c r="O15" s="14">
        <v>10338786.999999996</v>
      </c>
      <c r="P15" s="14">
        <f t="shared" si="2"/>
        <v>34679846.999999985</v>
      </c>
      <c r="Q15" s="14">
        <v>5160444</v>
      </c>
      <c r="R15" s="14">
        <v>2329806.0000000005</v>
      </c>
      <c r="S15" s="14">
        <f t="shared" si="3"/>
        <v>7490250</v>
      </c>
      <c r="T15" s="14">
        <v>6451598.9999999981</v>
      </c>
      <c r="U15" s="14">
        <f t="shared" si="4"/>
        <v>13941848.999999998</v>
      </c>
      <c r="V15" s="14">
        <v>7588662.0000000056</v>
      </c>
      <c r="W15" s="14">
        <f t="shared" si="5"/>
        <v>21530511.000000004</v>
      </c>
      <c r="X15" s="14">
        <v>3446273.0000000014</v>
      </c>
      <c r="Y15" s="14">
        <v>4744250.9999999981</v>
      </c>
      <c r="Z15" s="14">
        <f t="shared" si="6"/>
        <v>8190524</v>
      </c>
      <c r="AA15" s="114">
        <f t="shared" si="7"/>
        <v>-33.217509966196673</v>
      </c>
      <c r="AB15" s="114">
        <f t="shared" si="8"/>
        <v>9.3491405493808486</v>
      </c>
      <c r="AC15" s="114"/>
      <c r="AD15" s="114"/>
      <c r="AE15" s="18"/>
    </row>
    <row r="16" spans="1:31" ht="15" customHeight="1" x14ac:dyDescent="0.3">
      <c r="A16" s="13" t="s">
        <v>28</v>
      </c>
      <c r="B16" s="14">
        <v>3424725.0000000005</v>
      </c>
      <c r="C16" s="14">
        <v>8114932.9999999981</v>
      </c>
      <c r="D16" s="14">
        <v>12351905.999999998</v>
      </c>
      <c r="E16" s="14">
        <v>16595478.000000009</v>
      </c>
      <c r="F16" s="14">
        <v>4993511.0000000019</v>
      </c>
      <c r="G16" s="14">
        <v>9424251.9999999981</v>
      </c>
      <c r="H16" s="14">
        <v>13017885.000000002</v>
      </c>
      <c r="I16" s="14">
        <v>16958293.999999989</v>
      </c>
      <c r="J16" s="14">
        <v>4104637.9999999991</v>
      </c>
      <c r="K16" s="14">
        <v>4442340.9999999991</v>
      </c>
      <c r="L16" s="14">
        <f t="shared" si="0"/>
        <v>8546978.9999999981</v>
      </c>
      <c r="M16" s="14">
        <v>3882611.0000000023</v>
      </c>
      <c r="N16" s="14">
        <f t="shared" si="1"/>
        <v>12429590</v>
      </c>
      <c r="O16" s="14">
        <v>4227936.0000000028</v>
      </c>
      <c r="P16" s="14">
        <f t="shared" si="2"/>
        <v>16657526.000000004</v>
      </c>
      <c r="Q16" s="14">
        <v>4224404</v>
      </c>
      <c r="R16" s="14">
        <v>3320951.9999999991</v>
      </c>
      <c r="S16" s="14">
        <f t="shared" si="3"/>
        <v>7545355.9999999991</v>
      </c>
      <c r="T16" s="14">
        <v>3925848.0000000037</v>
      </c>
      <c r="U16" s="14">
        <f t="shared" si="4"/>
        <v>11471204.000000004</v>
      </c>
      <c r="V16" s="14">
        <v>5558408.9999999991</v>
      </c>
      <c r="W16" s="14">
        <f t="shared" si="5"/>
        <v>17029613.000000004</v>
      </c>
      <c r="X16" s="14">
        <v>5325712.9999999972</v>
      </c>
      <c r="Y16" s="14">
        <v>6147727.9999999963</v>
      </c>
      <c r="Z16" s="14">
        <f t="shared" si="6"/>
        <v>11473440.999999993</v>
      </c>
      <c r="AA16" s="114">
        <f t="shared" si="7"/>
        <v>26.070162796929395</v>
      </c>
      <c r="AB16" s="114">
        <f t="shared" si="8"/>
        <v>52.05963774273863</v>
      </c>
      <c r="AC16" s="114"/>
      <c r="AD16" s="114"/>
      <c r="AE16" s="18"/>
    </row>
    <row r="17" spans="1:31" ht="15" customHeight="1" x14ac:dyDescent="0.3">
      <c r="A17" s="13" t="s">
        <v>29</v>
      </c>
      <c r="B17" s="14">
        <v>5338049.0000000047</v>
      </c>
      <c r="C17" s="14">
        <v>10304776.000000009</v>
      </c>
      <c r="D17" s="14">
        <v>14537412.000000007</v>
      </c>
      <c r="E17" s="14">
        <v>18945547.000000011</v>
      </c>
      <c r="F17" s="14">
        <v>4850462.9999999991</v>
      </c>
      <c r="G17" s="14">
        <v>10063494.999999993</v>
      </c>
      <c r="H17" s="14">
        <v>14183180.999999978</v>
      </c>
      <c r="I17" s="14">
        <v>19593949.000000015</v>
      </c>
      <c r="J17" s="14">
        <v>4643229.9999999981</v>
      </c>
      <c r="K17" s="14">
        <v>4199476</v>
      </c>
      <c r="L17" s="14">
        <f t="shared" si="0"/>
        <v>8842705.9999999981</v>
      </c>
      <c r="M17" s="14">
        <v>4293778.9999999981</v>
      </c>
      <c r="N17" s="14">
        <f t="shared" si="1"/>
        <v>13136484.999999996</v>
      </c>
      <c r="O17" s="14">
        <v>5697981.0000000009</v>
      </c>
      <c r="P17" s="14">
        <f t="shared" si="2"/>
        <v>18834465.999999996</v>
      </c>
      <c r="Q17" s="14">
        <v>5074606</v>
      </c>
      <c r="R17" s="14">
        <v>3076672.9999999995</v>
      </c>
      <c r="S17" s="14">
        <f t="shared" si="3"/>
        <v>8151279</v>
      </c>
      <c r="T17" s="14">
        <v>4609339.0000000009</v>
      </c>
      <c r="U17" s="14">
        <f t="shared" si="4"/>
        <v>12760618</v>
      </c>
      <c r="V17" s="14">
        <v>4753121.0000000019</v>
      </c>
      <c r="W17" s="14">
        <f t="shared" si="5"/>
        <v>17513739</v>
      </c>
      <c r="X17" s="14">
        <v>5426430.0000000019</v>
      </c>
      <c r="Y17" s="14">
        <v>3893504</v>
      </c>
      <c r="Z17" s="14">
        <f t="shared" si="6"/>
        <v>9319934.0000000019</v>
      </c>
      <c r="AA17" s="114">
        <f>X17/Q17*100-100</f>
        <v>6.9330308599327992</v>
      </c>
      <c r="AB17" s="114">
        <f t="shared" si="8"/>
        <v>14.337075200100529</v>
      </c>
      <c r="AC17" s="114"/>
      <c r="AD17" s="114"/>
      <c r="AE17" s="18"/>
    </row>
    <row r="18" spans="1:31" ht="15" customHeight="1" x14ac:dyDescent="0.3">
      <c r="A18" s="13" t="s">
        <v>30</v>
      </c>
      <c r="B18" s="14">
        <v>10171459.000000006</v>
      </c>
      <c r="C18" s="14">
        <v>21156666.000000007</v>
      </c>
      <c r="D18" s="14">
        <v>29908196.000000015</v>
      </c>
      <c r="E18" s="14">
        <v>39817276.000000045</v>
      </c>
      <c r="F18" s="14">
        <v>11799545.999999998</v>
      </c>
      <c r="G18" s="14">
        <v>22311403.000000004</v>
      </c>
      <c r="H18" s="14">
        <v>33748224.999999948</v>
      </c>
      <c r="I18" s="14">
        <v>46175925.999999955</v>
      </c>
      <c r="J18" s="14">
        <v>10344035.000000004</v>
      </c>
      <c r="K18" s="14">
        <v>9781672.9999999944</v>
      </c>
      <c r="L18" s="14">
        <f t="shared" si="0"/>
        <v>20125708</v>
      </c>
      <c r="M18" s="14">
        <v>8838572.9999999981</v>
      </c>
      <c r="N18" s="14">
        <f t="shared" si="1"/>
        <v>28964281</v>
      </c>
      <c r="O18" s="14">
        <v>9702348.9999999981</v>
      </c>
      <c r="P18" s="14">
        <f t="shared" si="2"/>
        <v>38666630</v>
      </c>
      <c r="Q18" s="14">
        <v>10404056</v>
      </c>
      <c r="R18" s="14">
        <v>5918049.0000000009</v>
      </c>
      <c r="S18" s="14">
        <f t="shared" si="3"/>
        <v>16322105</v>
      </c>
      <c r="T18" s="14">
        <v>9977919.9999999963</v>
      </c>
      <c r="U18" s="14">
        <f t="shared" si="4"/>
        <v>26300024.999999996</v>
      </c>
      <c r="V18" s="14">
        <v>8787323.0000000093</v>
      </c>
      <c r="W18" s="14">
        <f t="shared" si="5"/>
        <v>35087348.000000007</v>
      </c>
      <c r="X18" s="14">
        <v>8847729.9999999907</v>
      </c>
      <c r="Y18" s="14">
        <v>12349470.000000002</v>
      </c>
      <c r="Z18" s="14">
        <f t="shared" si="6"/>
        <v>21197199.999999993</v>
      </c>
      <c r="AA18" s="114">
        <f t="shared" si="7"/>
        <v>-14.958839129662593</v>
      </c>
      <c r="AB18" s="114">
        <f t="shared" si="8"/>
        <v>29.868053170837925</v>
      </c>
      <c r="AC18" s="114"/>
      <c r="AD18" s="114"/>
      <c r="AE18" s="18"/>
    </row>
    <row r="19" spans="1:31" ht="15" customHeight="1" x14ac:dyDescent="0.3">
      <c r="A19" s="13" t="s">
        <v>31</v>
      </c>
      <c r="B19" s="14">
        <v>25548346.999999985</v>
      </c>
      <c r="C19" s="14">
        <v>52447939.999999985</v>
      </c>
      <c r="D19" s="14">
        <v>79586728.99999997</v>
      </c>
      <c r="E19" s="14">
        <v>108404472.99999997</v>
      </c>
      <c r="F19" s="14">
        <v>28182247.999999996</v>
      </c>
      <c r="G19" s="14">
        <v>58348955.999999888</v>
      </c>
      <c r="H19" s="14">
        <v>85137326.999999821</v>
      </c>
      <c r="I19" s="14">
        <v>114155211</v>
      </c>
      <c r="J19" s="14">
        <v>25010817.000000026</v>
      </c>
      <c r="K19" s="14">
        <v>26377811.000000007</v>
      </c>
      <c r="L19" s="14">
        <f t="shared" si="0"/>
        <v>51388628.00000003</v>
      </c>
      <c r="M19" s="14">
        <v>24683531.000000011</v>
      </c>
      <c r="N19" s="14">
        <f t="shared" si="1"/>
        <v>76072159.000000045</v>
      </c>
      <c r="O19" s="14">
        <v>26227836.000000034</v>
      </c>
      <c r="P19" s="14">
        <f t="shared" si="2"/>
        <v>102299995.00000007</v>
      </c>
      <c r="Q19" s="14">
        <v>49050576</v>
      </c>
      <c r="R19" s="14">
        <v>32360808.999999985</v>
      </c>
      <c r="S19" s="14">
        <f t="shared" si="3"/>
        <v>81411384.999999985</v>
      </c>
      <c r="T19" s="14">
        <v>39768181.000000007</v>
      </c>
      <c r="U19" s="14">
        <f t="shared" si="4"/>
        <v>121179566</v>
      </c>
      <c r="V19" s="14">
        <v>51958908.999999978</v>
      </c>
      <c r="W19" s="14">
        <f t="shared" si="5"/>
        <v>173138474.99999997</v>
      </c>
      <c r="X19" s="14">
        <v>47797338.000000007</v>
      </c>
      <c r="Y19" s="14">
        <v>52041180.00000006</v>
      </c>
      <c r="Z19" s="14">
        <f t="shared" si="6"/>
        <v>99838518.00000006</v>
      </c>
      <c r="AA19" s="114">
        <f t="shared" si="7"/>
        <v>-2.5549914031590504</v>
      </c>
      <c r="AB19" s="114">
        <f t="shared" si="8"/>
        <v>22.634589744419742</v>
      </c>
      <c r="AC19" s="114"/>
      <c r="AD19" s="114"/>
      <c r="AE19" s="18"/>
    </row>
    <row r="20" spans="1:31" ht="15" customHeight="1" x14ac:dyDescent="0.3">
      <c r="A20" s="13" t="s">
        <v>32</v>
      </c>
      <c r="B20" s="14">
        <v>166326998.99999976</v>
      </c>
      <c r="C20" s="14">
        <v>374195779.9999997</v>
      </c>
      <c r="D20" s="14">
        <v>526408246.99999994</v>
      </c>
      <c r="E20" s="14">
        <v>657594514.00000072</v>
      </c>
      <c r="F20" s="14">
        <v>174787344.99999982</v>
      </c>
      <c r="G20" s="14">
        <v>381885164.99999958</v>
      </c>
      <c r="H20" s="14">
        <v>571992069.00000024</v>
      </c>
      <c r="I20" s="14">
        <v>750075594.00000048</v>
      </c>
      <c r="J20" s="14">
        <v>188710907.00000039</v>
      </c>
      <c r="K20" s="14">
        <v>212039733.99999955</v>
      </c>
      <c r="L20" s="14">
        <f t="shared" si="0"/>
        <v>400750640.99999994</v>
      </c>
      <c r="M20" s="14">
        <v>173366983.00000006</v>
      </c>
      <c r="N20" s="14">
        <f t="shared" si="1"/>
        <v>574117624</v>
      </c>
      <c r="O20" s="14">
        <v>166830146.99999973</v>
      </c>
      <c r="P20" s="14">
        <f t="shared" si="2"/>
        <v>740947770.99999976</v>
      </c>
      <c r="Q20" s="14">
        <v>222179340</v>
      </c>
      <c r="R20" s="14">
        <v>152233607.99999985</v>
      </c>
      <c r="S20" s="14">
        <f t="shared" si="3"/>
        <v>374412947.99999988</v>
      </c>
      <c r="T20" s="14">
        <v>146460488.00000006</v>
      </c>
      <c r="U20" s="14">
        <f t="shared" si="4"/>
        <v>520873435.99999994</v>
      </c>
      <c r="V20" s="14">
        <v>190379255.00000015</v>
      </c>
      <c r="W20" s="14">
        <f t="shared" si="5"/>
        <v>711252691.00000012</v>
      </c>
      <c r="X20" s="14">
        <v>201946198.00000036</v>
      </c>
      <c r="Y20" s="14">
        <v>237670732.99999973</v>
      </c>
      <c r="Z20" s="14">
        <f t="shared" si="6"/>
        <v>439616931.00000012</v>
      </c>
      <c r="AA20" s="114">
        <f t="shared" si="7"/>
        <v>-9.1066712143440753</v>
      </c>
      <c r="AB20" s="114">
        <f t="shared" si="8"/>
        <v>17.414991481544661</v>
      </c>
      <c r="AC20" s="114"/>
      <c r="AD20" s="114"/>
      <c r="AE20" s="18"/>
    </row>
    <row r="21" spans="1:31" ht="15" customHeight="1" x14ac:dyDescent="0.3">
      <c r="A21" s="13" t="s">
        <v>33</v>
      </c>
      <c r="B21" s="14">
        <v>25551490.000000037</v>
      </c>
      <c r="C21" s="14">
        <v>54542181.000000045</v>
      </c>
      <c r="D21" s="14">
        <v>78867556.00000006</v>
      </c>
      <c r="E21" s="14">
        <v>105044714.99999994</v>
      </c>
      <c r="F21" s="14">
        <v>29196403.999999989</v>
      </c>
      <c r="G21" s="14">
        <v>57300065</v>
      </c>
      <c r="H21" s="14">
        <v>83998519.000000075</v>
      </c>
      <c r="I21" s="14">
        <v>113520148.99999997</v>
      </c>
      <c r="J21" s="14">
        <v>28730536.999999993</v>
      </c>
      <c r="K21" s="14">
        <v>30217597</v>
      </c>
      <c r="L21" s="14">
        <f t="shared" si="0"/>
        <v>58948133.999999993</v>
      </c>
      <c r="M21" s="14">
        <v>28950182.999999993</v>
      </c>
      <c r="N21" s="14">
        <f t="shared" si="1"/>
        <v>87898316.999999985</v>
      </c>
      <c r="O21" s="14">
        <v>27451398.999999989</v>
      </c>
      <c r="P21" s="14">
        <f t="shared" si="2"/>
        <v>115349715.99999997</v>
      </c>
      <c r="Q21" s="14">
        <v>30922020</v>
      </c>
      <c r="R21" s="14">
        <v>25513177</v>
      </c>
      <c r="S21" s="14">
        <f t="shared" si="3"/>
        <v>56435197</v>
      </c>
      <c r="T21" s="14">
        <v>32554649</v>
      </c>
      <c r="U21" s="14">
        <f t="shared" si="4"/>
        <v>88989846</v>
      </c>
      <c r="V21" s="14">
        <v>36823968.999999933</v>
      </c>
      <c r="W21" s="14">
        <f t="shared" si="5"/>
        <v>125813814.99999994</v>
      </c>
      <c r="X21" s="14">
        <v>43108156.00000003</v>
      </c>
      <c r="Y21" s="14">
        <v>41303498.99999994</v>
      </c>
      <c r="Z21" s="14">
        <f t="shared" si="6"/>
        <v>84411654.99999997</v>
      </c>
      <c r="AA21" s="114">
        <f t="shared" si="7"/>
        <v>39.409249460416959</v>
      </c>
      <c r="AB21" s="114">
        <f t="shared" si="8"/>
        <v>49.57271257509737</v>
      </c>
      <c r="AC21" s="114"/>
      <c r="AD21" s="114"/>
      <c r="AE21" s="18"/>
    </row>
    <row r="22" spans="1:31" ht="15" customHeight="1" x14ac:dyDescent="0.3">
      <c r="A22" s="13" t="s">
        <v>34</v>
      </c>
      <c r="B22" s="14">
        <v>12160665.000000009</v>
      </c>
      <c r="C22" s="14">
        <v>26580123.000000015</v>
      </c>
      <c r="D22" s="14">
        <v>38478999.000000015</v>
      </c>
      <c r="E22" s="14">
        <v>47903008.999999985</v>
      </c>
      <c r="F22" s="14">
        <v>9295358.9999999963</v>
      </c>
      <c r="G22" s="14">
        <v>20327691.000000004</v>
      </c>
      <c r="H22" s="14">
        <v>30051681.000000045</v>
      </c>
      <c r="I22" s="14">
        <v>39438119.000000075</v>
      </c>
      <c r="J22" s="14">
        <v>8704187.0000000019</v>
      </c>
      <c r="K22" s="14">
        <v>8780592</v>
      </c>
      <c r="L22" s="14">
        <f t="shared" si="0"/>
        <v>17484779</v>
      </c>
      <c r="M22" s="14">
        <v>9106768.0000000019</v>
      </c>
      <c r="N22" s="14">
        <f t="shared" si="1"/>
        <v>26591547</v>
      </c>
      <c r="O22" s="14">
        <v>7657361.9999999981</v>
      </c>
      <c r="P22" s="14">
        <f t="shared" si="2"/>
        <v>34248909</v>
      </c>
      <c r="Q22" s="14">
        <v>7913367</v>
      </c>
      <c r="R22" s="14">
        <v>5587550.9999999991</v>
      </c>
      <c r="S22" s="14">
        <f t="shared" si="3"/>
        <v>13500918</v>
      </c>
      <c r="T22" s="14">
        <v>9633951.0000000037</v>
      </c>
      <c r="U22" s="14">
        <f t="shared" si="4"/>
        <v>23134869.000000004</v>
      </c>
      <c r="V22" s="14">
        <v>6682322.0000000065</v>
      </c>
      <c r="W22" s="14">
        <f t="shared" si="5"/>
        <v>29817191.000000011</v>
      </c>
      <c r="X22" s="14">
        <v>8478725.0000000019</v>
      </c>
      <c r="Y22" s="14">
        <v>10386491.000000002</v>
      </c>
      <c r="Z22" s="14">
        <f t="shared" si="6"/>
        <v>18865216.000000004</v>
      </c>
      <c r="AA22" s="114">
        <f t="shared" si="7"/>
        <v>7.1443419722603778</v>
      </c>
      <c r="AB22" s="114">
        <f t="shared" si="8"/>
        <v>39.732838907695054</v>
      </c>
      <c r="AC22" s="114"/>
      <c r="AD22" s="114"/>
      <c r="AE22" s="18"/>
    </row>
    <row r="23" spans="1:31" ht="15" customHeight="1" x14ac:dyDescent="0.3">
      <c r="A23" s="13" t="s">
        <v>35</v>
      </c>
      <c r="B23" s="14">
        <v>144977</v>
      </c>
      <c r="C23" s="14">
        <v>407709.00000000006</v>
      </c>
      <c r="D23" s="14">
        <v>601718</v>
      </c>
      <c r="E23" s="14">
        <v>823549.00000000012</v>
      </c>
      <c r="F23" s="14">
        <v>224543</v>
      </c>
      <c r="G23" s="14">
        <v>387272.99999999988</v>
      </c>
      <c r="H23" s="14">
        <v>501087.99999999988</v>
      </c>
      <c r="I23" s="14">
        <v>821642.99999999953</v>
      </c>
      <c r="J23" s="14">
        <v>226728.00000000003</v>
      </c>
      <c r="K23" s="14">
        <v>168761</v>
      </c>
      <c r="L23" s="14">
        <f t="shared" si="0"/>
        <v>395489</v>
      </c>
      <c r="M23" s="14">
        <v>188296</v>
      </c>
      <c r="N23" s="14">
        <f t="shared" si="1"/>
        <v>583785</v>
      </c>
      <c r="O23" s="14">
        <v>210135.99999999994</v>
      </c>
      <c r="P23" s="14">
        <f t="shared" si="2"/>
        <v>793921</v>
      </c>
      <c r="Q23" s="14">
        <v>108129</v>
      </c>
      <c r="R23" s="14">
        <v>106312.99999999999</v>
      </c>
      <c r="S23" s="14">
        <f t="shared" si="3"/>
        <v>214442</v>
      </c>
      <c r="T23" s="14">
        <v>162721</v>
      </c>
      <c r="U23" s="14">
        <f t="shared" si="4"/>
        <v>377163</v>
      </c>
      <c r="V23" s="14">
        <v>211991</v>
      </c>
      <c r="W23" s="14">
        <f t="shared" si="5"/>
        <v>589154</v>
      </c>
      <c r="X23" s="14">
        <v>149140</v>
      </c>
      <c r="Y23" s="14">
        <v>106296</v>
      </c>
      <c r="Z23" s="14">
        <f t="shared" si="6"/>
        <v>255436</v>
      </c>
      <c r="AA23" s="114">
        <f t="shared" si="7"/>
        <v>37.927845443867966</v>
      </c>
      <c r="AB23" s="114">
        <f t="shared" si="8"/>
        <v>19.116590966321894</v>
      </c>
      <c r="AC23" s="114"/>
      <c r="AD23" s="114"/>
      <c r="AE23" s="18"/>
    </row>
    <row r="24" spans="1:31" ht="15" customHeight="1" x14ac:dyDescent="0.3">
      <c r="A24" s="13" t="s">
        <v>36</v>
      </c>
      <c r="B24" s="14">
        <v>89241453.00000006</v>
      </c>
      <c r="C24" s="14">
        <v>160638362.00000018</v>
      </c>
      <c r="D24" s="14">
        <v>269802891.00000036</v>
      </c>
      <c r="E24" s="14">
        <v>355370685.99999982</v>
      </c>
      <c r="F24" s="14">
        <v>107391091.00000006</v>
      </c>
      <c r="G24" s="14">
        <v>207278706.00000006</v>
      </c>
      <c r="H24" s="14">
        <v>319923523.00000083</v>
      </c>
      <c r="I24" s="14">
        <v>402461366.00000024</v>
      </c>
      <c r="J24" s="14">
        <v>93296182.999999911</v>
      </c>
      <c r="K24" s="14">
        <v>78322993.000000015</v>
      </c>
      <c r="L24" s="14">
        <f t="shared" si="0"/>
        <v>171619175.99999994</v>
      </c>
      <c r="M24" s="14">
        <v>84459367.999999985</v>
      </c>
      <c r="N24" s="14">
        <f t="shared" si="1"/>
        <v>256078543.99999994</v>
      </c>
      <c r="O24" s="14">
        <v>71488862.00000003</v>
      </c>
      <c r="P24" s="14">
        <f t="shared" si="2"/>
        <v>327567406</v>
      </c>
      <c r="Q24" s="14">
        <v>63396428</v>
      </c>
      <c r="R24" s="14">
        <v>59653232.999999978</v>
      </c>
      <c r="S24" s="14">
        <f t="shared" si="3"/>
        <v>123049660.99999997</v>
      </c>
      <c r="T24" s="14">
        <v>45050629</v>
      </c>
      <c r="U24" s="14">
        <f t="shared" si="4"/>
        <v>168100289.99999997</v>
      </c>
      <c r="V24" s="14">
        <v>47027559.000000007</v>
      </c>
      <c r="W24" s="14">
        <f t="shared" si="5"/>
        <v>215127848.99999997</v>
      </c>
      <c r="X24" s="14">
        <v>48346875.999999948</v>
      </c>
      <c r="Y24" s="14">
        <v>85514704.000000119</v>
      </c>
      <c r="Z24" s="14">
        <f t="shared" si="6"/>
        <v>133861580.00000006</v>
      </c>
      <c r="AA24" s="114">
        <f t="shared" si="7"/>
        <v>-23.738801182931084</v>
      </c>
      <c r="AB24" s="114">
        <f t="shared" si="8"/>
        <v>8.7866304645894928</v>
      </c>
      <c r="AC24" s="114"/>
      <c r="AD24" s="114"/>
      <c r="AE24" s="18"/>
    </row>
    <row r="25" spans="1:31" ht="15" customHeight="1" x14ac:dyDescent="0.3">
      <c r="A25" s="13" t="s">
        <v>37</v>
      </c>
      <c r="B25" s="14">
        <v>30686924.000000004</v>
      </c>
      <c r="C25" s="14">
        <v>67640053</v>
      </c>
      <c r="D25" s="14">
        <v>98606065.000000045</v>
      </c>
      <c r="E25" s="14">
        <v>144409286.9999997</v>
      </c>
      <c r="F25" s="14">
        <v>56288483.000000015</v>
      </c>
      <c r="G25" s="14">
        <v>86645890.000000045</v>
      </c>
      <c r="H25" s="14">
        <v>145686988.00000015</v>
      </c>
      <c r="I25" s="14">
        <v>176526162.99999964</v>
      </c>
      <c r="J25" s="14">
        <v>33110367.000000026</v>
      </c>
      <c r="K25" s="14">
        <v>31951722.000000007</v>
      </c>
      <c r="L25" s="14">
        <f t="shared" si="0"/>
        <v>65062089.00000003</v>
      </c>
      <c r="M25" s="14">
        <v>25367421.999999952</v>
      </c>
      <c r="N25" s="14">
        <f t="shared" si="1"/>
        <v>90429510.999999985</v>
      </c>
      <c r="O25" s="14">
        <v>27868297.000000004</v>
      </c>
      <c r="P25" s="14">
        <f t="shared" si="2"/>
        <v>118297807.99999999</v>
      </c>
      <c r="Q25" s="14">
        <v>26052567</v>
      </c>
      <c r="R25" s="14">
        <v>18352230.000000022</v>
      </c>
      <c r="S25" s="14">
        <f t="shared" si="3"/>
        <v>44404797.000000022</v>
      </c>
      <c r="T25" s="14">
        <v>22720793.999999981</v>
      </c>
      <c r="U25" s="14">
        <f t="shared" si="4"/>
        <v>67125591</v>
      </c>
      <c r="V25" s="14">
        <v>26351149.000000034</v>
      </c>
      <c r="W25" s="14">
        <f t="shared" si="5"/>
        <v>93476740.00000003</v>
      </c>
      <c r="X25" s="14">
        <v>31607458.000000048</v>
      </c>
      <c r="Y25" s="14">
        <v>31331582.99999997</v>
      </c>
      <c r="Z25" s="14">
        <f t="shared" si="6"/>
        <v>62939041.000000015</v>
      </c>
      <c r="AA25" s="114">
        <f t="shared" si="7"/>
        <v>21.321856690743928</v>
      </c>
      <c r="AB25" s="114">
        <f t="shared" si="8"/>
        <v>41.739283258067758</v>
      </c>
      <c r="AC25" s="114"/>
      <c r="AD25" s="114"/>
      <c r="AE25" s="18"/>
    </row>
    <row r="26" spans="1:31" ht="15" customHeight="1" x14ac:dyDescent="0.3">
      <c r="A26" s="13" t="s">
        <v>38</v>
      </c>
      <c r="B26" s="14">
        <v>18914481.999999996</v>
      </c>
      <c r="C26" s="14">
        <v>38616430.99999997</v>
      </c>
      <c r="D26" s="14">
        <v>63823853.999999993</v>
      </c>
      <c r="E26" s="14">
        <v>93240384.000000089</v>
      </c>
      <c r="F26" s="14">
        <v>20339235.000000011</v>
      </c>
      <c r="G26" s="14">
        <v>46533019.999999963</v>
      </c>
      <c r="H26" s="14">
        <v>71317247.999999866</v>
      </c>
      <c r="I26" s="14">
        <v>97697037.99999997</v>
      </c>
      <c r="J26" s="14">
        <v>25277820.999999989</v>
      </c>
      <c r="K26" s="14">
        <v>35007575</v>
      </c>
      <c r="L26" s="14">
        <f t="shared" si="0"/>
        <v>60285395.999999985</v>
      </c>
      <c r="M26" s="14">
        <v>35004057.000000022</v>
      </c>
      <c r="N26" s="14">
        <f t="shared" si="1"/>
        <v>95289453</v>
      </c>
      <c r="O26" s="14">
        <v>39447152</v>
      </c>
      <c r="P26" s="14">
        <f t="shared" si="2"/>
        <v>134736605</v>
      </c>
      <c r="Q26" s="14">
        <v>23307407</v>
      </c>
      <c r="R26" s="14">
        <v>23010123.999999989</v>
      </c>
      <c r="S26" s="14">
        <f t="shared" si="3"/>
        <v>46317530.999999985</v>
      </c>
      <c r="T26" s="14">
        <v>21756635</v>
      </c>
      <c r="U26" s="14">
        <f t="shared" si="4"/>
        <v>68074165.999999985</v>
      </c>
      <c r="V26" s="14">
        <v>38704228.000000007</v>
      </c>
      <c r="W26" s="14">
        <f t="shared" si="5"/>
        <v>106778394</v>
      </c>
      <c r="X26" s="14">
        <v>31555938.999999933</v>
      </c>
      <c r="Y26" s="14">
        <v>35712459.99999997</v>
      </c>
      <c r="Z26" s="14">
        <f t="shared" si="6"/>
        <v>67268398.999999911</v>
      </c>
      <c r="AA26" s="114">
        <f t="shared" si="7"/>
        <v>35.390174462564346</v>
      </c>
      <c r="AB26" s="114">
        <f t="shared" si="8"/>
        <v>45.233127819356213</v>
      </c>
      <c r="AC26" s="114"/>
      <c r="AD26" s="114"/>
      <c r="AE26" s="18"/>
    </row>
    <row r="27" spans="1:31" ht="15" customHeight="1" x14ac:dyDescent="0.3">
      <c r="A27" s="13" t="s">
        <v>39</v>
      </c>
      <c r="B27" s="14">
        <v>1157593.0000000002</v>
      </c>
      <c r="C27" s="14">
        <v>2683320.0000000005</v>
      </c>
      <c r="D27" s="14">
        <v>3571968.0000000009</v>
      </c>
      <c r="E27" s="14">
        <v>4598654.9999999944</v>
      </c>
      <c r="F27" s="14">
        <v>1480288.0000000007</v>
      </c>
      <c r="G27" s="14">
        <v>2430502.0000000009</v>
      </c>
      <c r="H27" s="14">
        <v>3128842.0000000009</v>
      </c>
      <c r="I27" s="14">
        <v>3876296.0000000005</v>
      </c>
      <c r="J27" s="14">
        <v>926137.99999999977</v>
      </c>
      <c r="K27" s="14">
        <v>933692</v>
      </c>
      <c r="L27" s="14">
        <f t="shared" si="0"/>
        <v>1859829.9999999998</v>
      </c>
      <c r="M27" s="14">
        <v>811864.99999999977</v>
      </c>
      <c r="N27" s="14">
        <f t="shared" si="1"/>
        <v>2671694.9999999995</v>
      </c>
      <c r="O27" s="14">
        <v>874922.99999999953</v>
      </c>
      <c r="P27" s="14">
        <f t="shared" si="2"/>
        <v>3546617.9999999991</v>
      </c>
      <c r="Q27" s="14">
        <v>854972</v>
      </c>
      <c r="R27" s="14">
        <v>1471859.0000000002</v>
      </c>
      <c r="S27" s="14">
        <f t="shared" si="3"/>
        <v>2326831</v>
      </c>
      <c r="T27" s="14">
        <v>4398633.9999999981</v>
      </c>
      <c r="U27" s="14">
        <f t="shared" si="4"/>
        <v>6725464.9999999981</v>
      </c>
      <c r="V27" s="14">
        <v>3395448.9999999995</v>
      </c>
      <c r="W27" s="14">
        <f t="shared" si="5"/>
        <v>10120913.999999998</v>
      </c>
      <c r="X27" s="14">
        <v>3097390.0000000005</v>
      </c>
      <c r="Y27" s="14">
        <v>3395735</v>
      </c>
      <c r="Z27" s="14">
        <f t="shared" si="6"/>
        <v>6493125</v>
      </c>
      <c r="AA27" s="114">
        <f t="shared" si="7"/>
        <v>262.279700387849</v>
      </c>
      <c r="AB27" s="114">
        <f t="shared" si="8"/>
        <v>179.05443068276122</v>
      </c>
      <c r="AC27" s="114"/>
      <c r="AD27" s="114"/>
      <c r="AE27" s="18"/>
    </row>
    <row r="28" spans="1:31" ht="15" customHeight="1" x14ac:dyDescent="0.3">
      <c r="A28" s="13" t="s">
        <v>40</v>
      </c>
      <c r="B28" s="14">
        <v>34128721.000000022</v>
      </c>
      <c r="C28" s="14">
        <v>61197935.000000015</v>
      </c>
      <c r="D28" s="14">
        <v>86575403.00000006</v>
      </c>
      <c r="E28" s="14">
        <v>115303583.99999994</v>
      </c>
      <c r="F28" s="14">
        <v>30716149.999999981</v>
      </c>
      <c r="G28" s="14">
        <v>66200462.000000067</v>
      </c>
      <c r="H28" s="14">
        <v>100389059.99999994</v>
      </c>
      <c r="I28" s="14">
        <v>149614894.99999982</v>
      </c>
      <c r="J28" s="14">
        <v>44641296.999999925</v>
      </c>
      <c r="K28" s="14">
        <v>38691777.000000037</v>
      </c>
      <c r="L28" s="14">
        <f t="shared" si="0"/>
        <v>83333073.99999997</v>
      </c>
      <c r="M28" s="14">
        <v>34233682.999999993</v>
      </c>
      <c r="N28" s="14">
        <f t="shared" si="1"/>
        <v>117566756.99999997</v>
      </c>
      <c r="O28" s="14">
        <v>26690763</v>
      </c>
      <c r="P28" s="14">
        <f t="shared" si="2"/>
        <v>144257519.99999997</v>
      </c>
      <c r="Q28" s="14">
        <v>44975236</v>
      </c>
      <c r="R28" s="14">
        <v>40046996.000000045</v>
      </c>
      <c r="S28" s="14">
        <f t="shared" si="3"/>
        <v>85022232.000000045</v>
      </c>
      <c r="T28" s="14">
        <v>23745195.000000019</v>
      </c>
      <c r="U28" s="14">
        <f t="shared" si="4"/>
        <v>108767427.00000006</v>
      </c>
      <c r="V28" s="14">
        <v>30367744.999999989</v>
      </c>
      <c r="W28" s="14">
        <f t="shared" si="5"/>
        <v>139135172.00000006</v>
      </c>
      <c r="X28" s="14">
        <v>35031707.999999918</v>
      </c>
      <c r="Y28" s="14">
        <v>34993986.999999978</v>
      </c>
      <c r="Z28" s="14">
        <f t="shared" si="6"/>
        <v>70025694.999999896</v>
      </c>
      <c r="AA28" s="114">
        <f t="shared" si="7"/>
        <v>-22.108895659825066</v>
      </c>
      <c r="AB28" s="114">
        <f t="shared" si="8"/>
        <v>-17.638371337981511</v>
      </c>
      <c r="AC28" s="114"/>
      <c r="AD28" s="114"/>
      <c r="AE28" s="18"/>
    </row>
    <row r="29" spans="1:31" ht="15" customHeight="1" x14ac:dyDescent="0.3">
      <c r="A29" s="13" t="s">
        <v>41</v>
      </c>
      <c r="B29" s="14">
        <v>51423117.999999948</v>
      </c>
      <c r="C29" s="14">
        <v>114914568.00000009</v>
      </c>
      <c r="D29" s="14">
        <v>181452760.00000003</v>
      </c>
      <c r="E29" s="14">
        <v>251233008.00000089</v>
      </c>
      <c r="F29" s="14">
        <v>71460718.00000006</v>
      </c>
      <c r="G29" s="14">
        <v>132321116.00000006</v>
      </c>
      <c r="H29" s="14">
        <v>183540195.99999982</v>
      </c>
      <c r="I29" s="14">
        <v>248296961.0000008</v>
      </c>
      <c r="J29" s="14">
        <v>80552055.999999791</v>
      </c>
      <c r="K29" s="14">
        <v>63619054.999999829</v>
      </c>
      <c r="L29" s="14">
        <f t="shared" si="0"/>
        <v>144171110.99999961</v>
      </c>
      <c r="M29" s="14">
        <v>54579323.999999993</v>
      </c>
      <c r="N29" s="14">
        <f t="shared" si="1"/>
        <v>198750434.99999961</v>
      </c>
      <c r="O29" s="14">
        <v>86494946.999999881</v>
      </c>
      <c r="P29" s="14">
        <f t="shared" si="2"/>
        <v>285245381.99999952</v>
      </c>
      <c r="Q29" s="14">
        <v>72088138</v>
      </c>
      <c r="R29" s="14">
        <v>42632811.000000022</v>
      </c>
      <c r="S29" s="14">
        <f t="shared" si="3"/>
        <v>114720949.00000003</v>
      </c>
      <c r="T29" s="14">
        <v>40778855.999999993</v>
      </c>
      <c r="U29" s="14">
        <f t="shared" si="4"/>
        <v>155499805.00000003</v>
      </c>
      <c r="V29" s="14">
        <v>53316601.00000003</v>
      </c>
      <c r="W29" s="14">
        <f t="shared" si="5"/>
        <v>208816406.00000006</v>
      </c>
      <c r="X29" s="14">
        <v>58071041.999999978</v>
      </c>
      <c r="Y29" s="14">
        <v>64244441.99999997</v>
      </c>
      <c r="Z29" s="14">
        <f t="shared" si="6"/>
        <v>122315483.99999994</v>
      </c>
      <c r="AA29" s="114">
        <f t="shared" si="7"/>
        <v>-19.444386259498089</v>
      </c>
      <c r="AB29" s="114">
        <f t="shared" si="8"/>
        <v>6.6200071270330056</v>
      </c>
      <c r="AC29" s="114"/>
      <c r="AD29" s="114"/>
      <c r="AE29" s="18"/>
    </row>
    <row r="30" spans="1:31" ht="15" customHeight="1" x14ac:dyDescent="0.3">
      <c r="A30" s="13" t="s">
        <v>42</v>
      </c>
      <c r="B30" s="14">
        <v>84685131.000000045</v>
      </c>
      <c r="C30" s="14">
        <v>146485518.00000006</v>
      </c>
      <c r="D30" s="14">
        <v>212714439.00000009</v>
      </c>
      <c r="E30" s="14">
        <v>303272866.99999946</v>
      </c>
      <c r="F30" s="14">
        <v>73750111.99999997</v>
      </c>
      <c r="G30" s="14">
        <v>144118028.99999997</v>
      </c>
      <c r="H30" s="14">
        <v>197317707.00000006</v>
      </c>
      <c r="I30" s="14">
        <v>260674746.00000003</v>
      </c>
      <c r="J30" s="14">
        <v>71069812.000000015</v>
      </c>
      <c r="K30" s="14">
        <v>55884136</v>
      </c>
      <c r="L30" s="14">
        <f t="shared" si="0"/>
        <v>126953948.00000001</v>
      </c>
      <c r="M30" s="14">
        <v>50375261.000000045</v>
      </c>
      <c r="N30" s="14">
        <f t="shared" si="1"/>
        <v>177329209.00000006</v>
      </c>
      <c r="O30" s="14">
        <v>52055332.000000022</v>
      </c>
      <c r="P30" s="14">
        <f t="shared" si="2"/>
        <v>229384541.00000009</v>
      </c>
      <c r="Q30" s="14">
        <v>54176576</v>
      </c>
      <c r="R30" s="14">
        <v>56325013.000000007</v>
      </c>
      <c r="S30" s="14">
        <f t="shared" si="3"/>
        <v>110501589</v>
      </c>
      <c r="T30" s="14">
        <v>57814249.000000015</v>
      </c>
      <c r="U30" s="14">
        <f t="shared" si="4"/>
        <v>168315838</v>
      </c>
      <c r="V30" s="14">
        <v>58519245.000000045</v>
      </c>
      <c r="W30" s="14">
        <f t="shared" si="5"/>
        <v>226835083.00000006</v>
      </c>
      <c r="X30" s="14">
        <v>62375298.000000045</v>
      </c>
      <c r="Y30" s="14">
        <v>68154544.000000015</v>
      </c>
      <c r="Z30" s="14">
        <f t="shared" si="6"/>
        <v>130529842.00000006</v>
      </c>
      <c r="AA30" s="114">
        <f t="shared" si="7"/>
        <v>15.133333638508347</v>
      </c>
      <c r="AB30" s="114">
        <f t="shared" si="8"/>
        <v>18.124855200046099</v>
      </c>
      <c r="AC30" s="114"/>
      <c r="AD30" s="114"/>
      <c r="AE30" s="18"/>
    </row>
    <row r="31" spans="1:31" ht="15" customHeight="1" x14ac:dyDescent="0.3">
      <c r="A31" s="13" t="s">
        <v>43</v>
      </c>
      <c r="B31" s="14">
        <v>24006699</v>
      </c>
      <c r="C31" s="14">
        <v>50154601.999999985</v>
      </c>
      <c r="D31" s="14">
        <v>74810859</v>
      </c>
      <c r="E31" s="14">
        <v>98376065.00000003</v>
      </c>
      <c r="F31" s="14">
        <v>22345337.999999981</v>
      </c>
      <c r="G31" s="14">
        <v>49252223.000000052</v>
      </c>
      <c r="H31" s="14">
        <v>75954173.000000194</v>
      </c>
      <c r="I31" s="14">
        <v>99171972.999999955</v>
      </c>
      <c r="J31" s="14">
        <v>23813675.000000019</v>
      </c>
      <c r="K31" s="14">
        <v>21974470.000000019</v>
      </c>
      <c r="L31" s="14">
        <f t="shared" si="0"/>
        <v>45788145.000000037</v>
      </c>
      <c r="M31" s="14">
        <v>24898864.000000004</v>
      </c>
      <c r="N31" s="14">
        <f t="shared" si="1"/>
        <v>70687009.000000045</v>
      </c>
      <c r="O31" s="14">
        <v>23274536.000000004</v>
      </c>
      <c r="P31" s="14">
        <f t="shared" si="2"/>
        <v>93961545.000000045</v>
      </c>
      <c r="Q31" s="14">
        <v>18523144</v>
      </c>
      <c r="R31" s="14">
        <v>19187536.999999996</v>
      </c>
      <c r="S31" s="14">
        <f t="shared" si="3"/>
        <v>37710681</v>
      </c>
      <c r="T31" s="14">
        <v>19415420.000000037</v>
      </c>
      <c r="U31" s="14">
        <f t="shared" si="4"/>
        <v>57126101.000000037</v>
      </c>
      <c r="V31" s="14">
        <v>19427938.000000004</v>
      </c>
      <c r="W31" s="14">
        <f t="shared" si="5"/>
        <v>76554039.000000045</v>
      </c>
      <c r="X31" s="14">
        <v>18194388</v>
      </c>
      <c r="Y31" s="14">
        <v>19635769</v>
      </c>
      <c r="Z31" s="14">
        <f t="shared" si="6"/>
        <v>37830157</v>
      </c>
      <c r="AA31" s="114">
        <f t="shared" si="7"/>
        <v>-1.7748390877920173</v>
      </c>
      <c r="AB31" s="114">
        <f t="shared" si="8"/>
        <v>0.31682270601265827</v>
      </c>
      <c r="AC31" s="114"/>
      <c r="AD31" s="114"/>
      <c r="AE31" s="18"/>
    </row>
    <row r="32" spans="1:31" ht="15" customHeight="1" x14ac:dyDescent="0.3">
      <c r="A32" s="13" t="s">
        <v>5</v>
      </c>
      <c r="B32" s="14">
        <v>17114505</v>
      </c>
      <c r="C32" s="14">
        <v>34482804</v>
      </c>
      <c r="D32" s="14">
        <v>54018024</v>
      </c>
      <c r="E32" s="14">
        <v>74417624.00000003</v>
      </c>
      <c r="F32" s="14">
        <v>28318121.000000011</v>
      </c>
      <c r="G32" s="14">
        <v>58118258.999999985</v>
      </c>
      <c r="H32" s="14">
        <v>86175007.000000015</v>
      </c>
      <c r="I32" s="14">
        <v>116674200.99999996</v>
      </c>
      <c r="J32" s="14">
        <v>21583790</v>
      </c>
      <c r="K32" s="14">
        <v>19744617.000000007</v>
      </c>
      <c r="L32" s="14">
        <f t="shared" si="0"/>
        <v>41328407.000000007</v>
      </c>
      <c r="M32" s="14">
        <v>19049726.999999985</v>
      </c>
      <c r="N32" s="14">
        <f t="shared" si="1"/>
        <v>60378133.999999993</v>
      </c>
      <c r="O32" s="14">
        <v>17620889.999999989</v>
      </c>
      <c r="P32" s="14">
        <f t="shared" si="2"/>
        <v>77999023.999999985</v>
      </c>
      <c r="Q32" s="14">
        <v>21431867</v>
      </c>
      <c r="R32" s="14">
        <v>17468308.000000004</v>
      </c>
      <c r="S32" s="14">
        <f t="shared" si="3"/>
        <v>38900175</v>
      </c>
      <c r="T32" s="14">
        <v>22698960.000000019</v>
      </c>
      <c r="U32" s="14">
        <f t="shared" si="4"/>
        <v>61599135.000000015</v>
      </c>
      <c r="V32" s="14">
        <v>25324106.000000004</v>
      </c>
      <c r="W32" s="14">
        <f t="shared" si="5"/>
        <v>86923241.000000015</v>
      </c>
      <c r="X32" s="14">
        <v>23310238.000000007</v>
      </c>
      <c r="Y32" s="14">
        <v>26736617.000000004</v>
      </c>
      <c r="Z32" s="14">
        <f t="shared" si="6"/>
        <v>50046855.000000015</v>
      </c>
      <c r="AA32" s="114">
        <f t="shared" si="7"/>
        <v>8.7643834295911205</v>
      </c>
      <c r="AB32" s="114">
        <f t="shared" si="8"/>
        <v>28.654575461421501</v>
      </c>
      <c r="AC32" s="114"/>
      <c r="AD32" s="114"/>
      <c r="AE32" s="18"/>
    </row>
    <row r="33" spans="1:30" ht="15" customHeight="1" x14ac:dyDescent="0.25">
      <c r="A33" s="241" t="s">
        <v>6</v>
      </c>
      <c r="B33" s="9">
        <f>SUM(B5:B32)</f>
        <v>1345003258.9999993</v>
      </c>
      <c r="C33" s="9">
        <f t="shared" ref="C33:I33" si="9">SUM(C5:C32)</f>
        <v>2795374682.9999995</v>
      </c>
      <c r="D33" s="9">
        <f t="shared" si="9"/>
        <v>4326498951</v>
      </c>
      <c r="E33" s="9">
        <f t="shared" si="9"/>
        <v>5695182932.0000029</v>
      </c>
      <c r="F33" s="9">
        <f t="shared" si="9"/>
        <v>1517145268.9999998</v>
      </c>
      <c r="G33" s="9">
        <f t="shared" si="9"/>
        <v>2999468082</v>
      </c>
      <c r="H33" s="9">
        <f t="shared" si="9"/>
        <v>4491519046</v>
      </c>
      <c r="I33" s="9">
        <f t="shared" si="9"/>
        <v>5905737246.999999</v>
      </c>
      <c r="J33" s="242">
        <f>SUM(J5:J32)</f>
        <v>1467654284.9999998</v>
      </c>
      <c r="K33" s="242">
        <f t="shared" ref="K33:Q33" si="10">SUM(K5:K32)</f>
        <v>1241166206.9999993</v>
      </c>
      <c r="L33" s="242">
        <f t="shared" si="10"/>
        <v>2708820491.9999995</v>
      </c>
      <c r="M33" s="242">
        <f t="shared" si="10"/>
        <v>1362534892.0000002</v>
      </c>
      <c r="N33" s="242">
        <f t="shared" si="10"/>
        <v>4071355383.9999995</v>
      </c>
      <c r="O33" s="242">
        <f t="shared" si="10"/>
        <v>1263769355.9999995</v>
      </c>
      <c r="P33" s="242">
        <f t="shared" si="10"/>
        <v>5335124739.9999981</v>
      </c>
      <c r="Q33" s="242">
        <f t="shared" si="10"/>
        <v>1188247189</v>
      </c>
      <c r="R33" s="242">
        <f t="shared" ref="R33:X33" si="11">SUM(R5:R32)</f>
        <v>840300352.99999976</v>
      </c>
      <c r="S33" s="242">
        <f t="shared" si="11"/>
        <v>2028547541.9999998</v>
      </c>
      <c r="T33" s="242">
        <f t="shared" si="11"/>
        <v>1086086439.0000002</v>
      </c>
      <c r="U33" s="242">
        <f t="shared" si="11"/>
        <v>3114633981</v>
      </c>
      <c r="V33" s="242">
        <f t="shared" si="11"/>
        <v>1200790044.0000005</v>
      </c>
      <c r="W33" s="242">
        <f t="shared" si="11"/>
        <v>4315424025</v>
      </c>
      <c r="X33" s="242">
        <f t="shared" si="11"/>
        <v>1301461278.0000002</v>
      </c>
      <c r="Y33" s="242">
        <f>SUM(Y5:Y32)</f>
        <v>1432833124.9999995</v>
      </c>
      <c r="Z33" s="242">
        <f>SUM(Z5:Z32)</f>
        <v>2734294403</v>
      </c>
      <c r="AA33" s="243">
        <f>X33/Q33*100-100</f>
        <v>9.5278230024914592</v>
      </c>
      <c r="AB33" s="243">
        <f>Z33/S33*100-100</f>
        <v>34.79074788181623</v>
      </c>
      <c r="AC33" s="243"/>
      <c r="AD33" s="243"/>
    </row>
    <row r="34" spans="1:30" ht="12.75" customHeight="1" x14ac:dyDescent="0.25">
      <c r="J34" s="189"/>
      <c r="K34" s="189"/>
      <c r="L34" s="189"/>
      <c r="M34" s="189"/>
      <c r="N34" s="189"/>
      <c r="O34" s="189"/>
      <c r="P34" s="189"/>
    </row>
    <row r="35" spans="1:30" ht="12.75" customHeight="1" x14ac:dyDescent="0.25">
      <c r="A35" s="10" t="s">
        <v>47</v>
      </c>
    </row>
    <row r="36" spans="1:30" ht="12.75" customHeight="1" x14ac:dyDescent="0.25">
      <c r="A36" s="10" t="s">
        <v>45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7"/>
      <c r="AB36" s="17"/>
      <c r="AC36" s="17"/>
      <c r="AD36" s="16"/>
    </row>
    <row r="37" spans="1:30" ht="12.7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7"/>
      <c r="AB37" s="17"/>
      <c r="AC37" s="17"/>
      <c r="AD37" s="16"/>
    </row>
    <row r="38" spans="1:30" ht="12.7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7"/>
      <c r="AB38" s="17"/>
      <c r="AC38" s="17"/>
      <c r="AD38" s="16"/>
    </row>
    <row r="39" spans="1:30" ht="12.7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7"/>
      <c r="AB39" s="17"/>
      <c r="AC39" s="17"/>
      <c r="AD39" s="16"/>
    </row>
    <row r="40" spans="1:30" ht="12.7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7"/>
      <c r="AB40" s="17"/>
      <c r="AC40" s="17"/>
      <c r="AD40" s="16"/>
    </row>
    <row r="41" spans="1:30" ht="12.7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7"/>
      <c r="AB41" s="17"/>
      <c r="AC41" s="17"/>
      <c r="AD41" s="16"/>
    </row>
    <row r="42" spans="1:30" ht="12.7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7"/>
      <c r="AB42" s="17"/>
      <c r="AC42" s="17"/>
      <c r="AD42" s="16"/>
    </row>
    <row r="43" spans="1:30" ht="12.7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7"/>
      <c r="AB43" s="17"/>
      <c r="AC43" s="17"/>
      <c r="AD43" s="16"/>
    </row>
    <row r="44" spans="1:30" ht="12.7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7"/>
      <c r="AB44" s="17"/>
      <c r="AC44" s="17"/>
      <c r="AD44" s="16"/>
    </row>
    <row r="45" spans="1:30" ht="12.7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7"/>
      <c r="AB45" s="17"/>
      <c r="AC45" s="17"/>
      <c r="AD45" s="16"/>
    </row>
    <row r="46" spans="1:30" ht="12.7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7"/>
      <c r="AB46" s="17"/>
      <c r="AC46" s="17"/>
      <c r="AD46" s="16"/>
    </row>
    <row r="47" spans="1:30" ht="12.7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7"/>
      <c r="AB47" s="17"/>
      <c r="AC47" s="17"/>
      <c r="AD47" s="16"/>
    </row>
    <row r="48" spans="1:30" ht="12.7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7"/>
      <c r="AB48" s="17"/>
      <c r="AC48" s="17"/>
      <c r="AD48" s="16"/>
    </row>
    <row r="49" spans="2:30" ht="12.7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7"/>
      <c r="AB49" s="17"/>
      <c r="AC49" s="17"/>
      <c r="AD49" s="16"/>
    </row>
    <row r="50" spans="2:30" ht="12.7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7"/>
      <c r="AB50" s="17"/>
      <c r="AC50" s="17"/>
      <c r="AD50" s="16"/>
    </row>
    <row r="51" spans="2:30" ht="12.7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7"/>
      <c r="AB51" s="17"/>
      <c r="AC51" s="17"/>
      <c r="AD51" s="16"/>
    </row>
    <row r="52" spans="2:30" ht="12.7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7"/>
      <c r="AB52" s="17"/>
      <c r="AC52" s="17"/>
      <c r="AD52" s="16"/>
    </row>
    <row r="53" spans="2:30" ht="12.7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7"/>
      <c r="AB53" s="17"/>
      <c r="AC53" s="17"/>
      <c r="AD53" s="16"/>
    </row>
    <row r="54" spans="2:30" ht="12.7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7"/>
      <c r="AB54" s="17"/>
      <c r="AC54" s="17"/>
      <c r="AD54" s="16"/>
    </row>
    <row r="55" spans="2:30" ht="12.7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7"/>
      <c r="AB55" s="17"/>
      <c r="AC55" s="17"/>
      <c r="AD55" s="16"/>
    </row>
    <row r="56" spans="2:30" ht="12.7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7"/>
      <c r="AB56" s="17"/>
      <c r="AC56" s="17"/>
      <c r="AD56" s="16"/>
    </row>
    <row r="57" spans="2:30" ht="12.7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7"/>
      <c r="AB57" s="17"/>
      <c r="AC57" s="17"/>
      <c r="AD57" s="16"/>
    </row>
    <row r="58" spans="2:30" ht="12.7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7"/>
      <c r="AB58" s="17"/>
      <c r="AC58" s="17"/>
      <c r="AD58" s="16"/>
    </row>
    <row r="59" spans="2:30" ht="12.7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7"/>
      <c r="AB59" s="17"/>
      <c r="AC59" s="17"/>
      <c r="AD59" s="16"/>
    </row>
    <row r="60" spans="2:30" ht="12.7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7"/>
      <c r="AB60" s="17"/>
      <c r="AC60" s="17"/>
      <c r="AD60" s="16"/>
    </row>
    <row r="61" spans="2:30" ht="12.7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7"/>
      <c r="AB61" s="17"/>
      <c r="AC61" s="17"/>
      <c r="AD61" s="16"/>
    </row>
    <row r="62" spans="2:30" ht="12.7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7"/>
      <c r="AB62" s="17"/>
      <c r="AC62" s="17"/>
      <c r="AD62" s="16"/>
    </row>
    <row r="63" spans="2:30" ht="12.7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7"/>
      <c r="AB63" s="17"/>
      <c r="AC63" s="17"/>
      <c r="AD63" s="16"/>
    </row>
    <row r="64" spans="2:30" ht="12.7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7"/>
      <c r="AB64" s="17"/>
      <c r="AC64" s="17"/>
      <c r="AD64" s="16"/>
    </row>
    <row r="65" spans="2:30" ht="12.7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7"/>
      <c r="AB65" s="17"/>
      <c r="AC65" s="17"/>
      <c r="AD65" s="16"/>
    </row>
    <row r="66" spans="2:30" ht="12.75" customHeight="1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7"/>
      <c r="AB66" s="17"/>
      <c r="AC66" s="17"/>
      <c r="AD66" s="16"/>
    </row>
    <row r="67" spans="2:30" ht="12.75" customHeight="1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7"/>
      <c r="AB67" s="17"/>
      <c r="AC67" s="17"/>
      <c r="AD67" s="16"/>
    </row>
    <row r="68" spans="2:30" ht="12.75" customHeight="1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7"/>
      <c r="AB68" s="17"/>
      <c r="AC68" s="17"/>
      <c r="AD68" s="16"/>
    </row>
    <row r="69" spans="2:30" ht="12.75" customHeight="1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7"/>
      <c r="AB69" s="17"/>
      <c r="AC69" s="17"/>
      <c r="AD69" s="16"/>
    </row>
    <row r="70" spans="2:30" ht="12.75" customHeight="1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7"/>
      <c r="AB70" s="17"/>
      <c r="AC70" s="17"/>
      <c r="AD70" s="16"/>
    </row>
    <row r="71" spans="2:30" ht="12.75" customHeight="1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7"/>
      <c r="AB71" s="17"/>
      <c r="AC71" s="17"/>
      <c r="AD71" s="16"/>
    </row>
    <row r="72" spans="2:30" ht="12.75" customHeight="1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7"/>
      <c r="AB72" s="17"/>
      <c r="AC72" s="17"/>
      <c r="AD72" s="16"/>
    </row>
    <row r="73" spans="2:30" ht="12.75" customHeight="1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7"/>
      <c r="AB73" s="17"/>
      <c r="AC73" s="17"/>
      <c r="AD73" s="16"/>
    </row>
    <row r="74" spans="2:30" ht="12.75" customHeight="1" x14ac:dyDescent="0.25"/>
  </sheetData>
  <mergeCells count="2">
    <mergeCell ref="A3:A4"/>
    <mergeCell ref="B3:AD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  <ignoredErrors>
    <ignoredError sqref="L5:L3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39997558519241921"/>
    <pageSetUpPr fitToPage="1"/>
  </sheetPr>
  <dimension ref="A1:AE49"/>
  <sheetViews>
    <sheetView zoomScale="80" zoomScaleNormal="80" workbookViewId="0">
      <selection activeCell="W23" sqref="W23"/>
    </sheetView>
  </sheetViews>
  <sheetFormatPr defaultRowHeight="15" customHeight="1" x14ac:dyDescent="0.25"/>
  <cols>
    <col min="1" max="1" width="41" style="10" customWidth="1"/>
    <col min="2" max="6" width="14.7109375" style="10" hidden="1" customWidth="1"/>
    <col min="7" max="7" width="15.7109375" style="10" hidden="1" customWidth="1"/>
    <col min="8" max="8" width="15.5703125" style="10" hidden="1" customWidth="1"/>
    <col min="9" max="9" width="15.28515625" style="10" hidden="1" customWidth="1"/>
    <col min="10" max="10" width="15.28515625" style="10" customWidth="1"/>
    <col min="11" max="11" width="15.28515625" style="10" hidden="1" customWidth="1"/>
    <col min="12" max="12" width="15.28515625" style="10" customWidth="1"/>
    <col min="13" max="13" width="15.28515625" style="10" hidden="1" customWidth="1"/>
    <col min="14" max="14" width="15.28515625" style="10" customWidth="1"/>
    <col min="15" max="15" width="15.28515625" style="10" hidden="1" customWidth="1"/>
    <col min="16" max="17" width="15.28515625" style="10" customWidth="1"/>
    <col min="18" max="18" width="15.28515625" style="10" hidden="1" customWidth="1"/>
    <col min="19" max="19" width="15.28515625" style="10" customWidth="1"/>
    <col min="20" max="20" width="15.28515625" style="10" hidden="1" customWidth="1"/>
    <col min="21" max="21" width="15.28515625" style="10" customWidth="1"/>
    <col min="22" max="22" width="15.28515625" style="10" hidden="1" customWidth="1"/>
    <col min="23" max="24" width="15.28515625" style="10" customWidth="1"/>
    <col min="25" max="25" width="15.28515625" style="10" hidden="1" customWidth="1"/>
    <col min="26" max="26" width="15.28515625" style="10" customWidth="1"/>
    <col min="27" max="30" width="8.5703125" style="10" customWidth="1"/>
    <col min="31" max="16384" width="9.140625" style="11"/>
  </cols>
  <sheetData>
    <row r="1" spans="1:31" ht="15" customHeight="1" x14ac:dyDescent="0.25">
      <c r="A1" s="1" t="str">
        <f>'Indice tavole'!C22</f>
        <v>Esportazioni cumulate per provincia e voce merceologica*. Anni 2017-2021. Valori in milioni di euro e variazioni percentuali rispetto all'anno precedente</v>
      </c>
    </row>
    <row r="2" spans="1:31" ht="15" customHeight="1" x14ac:dyDescent="0.25">
      <c r="A2" s="1"/>
      <c r="AA2" s="192"/>
      <c r="AB2" s="192"/>
      <c r="AC2" s="192"/>
      <c r="AD2" s="192"/>
    </row>
    <row r="3" spans="1:31" ht="15" customHeight="1" x14ac:dyDescent="0.25">
      <c r="A3" s="288" t="s">
        <v>4</v>
      </c>
      <c r="B3" s="286" t="s">
        <v>16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7"/>
    </row>
    <row r="4" spans="1:31" ht="61.5" customHeight="1" x14ac:dyDescent="0.25">
      <c r="A4" s="283"/>
      <c r="B4" s="66" t="s">
        <v>116</v>
      </c>
      <c r="C4" s="66" t="s">
        <v>117</v>
      </c>
      <c r="D4" s="66" t="s">
        <v>118</v>
      </c>
      <c r="E4" s="63" t="s">
        <v>556</v>
      </c>
      <c r="F4" s="56" t="s">
        <v>319</v>
      </c>
      <c r="G4" s="56" t="s">
        <v>320</v>
      </c>
      <c r="H4" s="56" t="s">
        <v>321</v>
      </c>
      <c r="I4" s="63" t="s">
        <v>557</v>
      </c>
      <c r="J4" s="239" t="s">
        <v>558</v>
      </c>
      <c r="K4" s="239" t="s">
        <v>579</v>
      </c>
      <c r="L4" s="239" t="s">
        <v>559</v>
      </c>
      <c r="M4" s="239" t="s">
        <v>567</v>
      </c>
      <c r="N4" s="239" t="s">
        <v>568</v>
      </c>
      <c r="O4" s="239" t="s">
        <v>571</v>
      </c>
      <c r="P4" s="239" t="s">
        <v>572</v>
      </c>
      <c r="Q4" s="239" t="s">
        <v>574</v>
      </c>
      <c r="R4" s="239" t="s">
        <v>577</v>
      </c>
      <c r="S4" s="239" t="s">
        <v>578</v>
      </c>
      <c r="T4" s="239" t="s">
        <v>581</v>
      </c>
      <c r="U4" s="239" t="s">
        <v>582</v>
      </c>
      <c r="V4" s="235" t="s">
        <v>596</v>
      </c>
      <c r="W4" s="235" t="s">
        <v>597</v>
      </c>
      <c r="X4" s="235" t="s">
        <v>599</v>
      </c>
      <c r="Y4" s="235" t="s">
        <v>609</v>
      </c>
      <c r="Z4" s="235" t="s">
        <v>610</v>
      </c>
      <c r="AA4" s="240" t="s">
        <v>120</v>
      </c>
      <c r="AB4" s="240" t="s">
        <v>121</v>
      </c>
      <c r="AC4" s="240" t="s">
        <v>569</v>
      </c>
      <c r="AD4" s="240" t="s">
        <v>573</v>
      </c>
    </row>
    <row r="5" spans="1:31" ht="15" customHeight="1" x14ac:dyDescent="0.25">
      <c r="A5" s="13" t="s">
        <v>17</v>
      </c>
      <c r="B5" s="14">
        <v>17408121.999999989</v>
      </c>
      <c r="C5" s="14">
        <v>37876416.999999993</v>
      </c>
      <c r="D5" s="14">
        <v>53630111.999999985</v>
      </c>
      <c r="E5" s="14">
        <v>68766432.999999955</v>
      </c>
      <c r="F5" s="14">
        <v>14322761.999999996</v>
      </c>
      <c r="G5" s="14">
        <v>37994388.000000022</v>
      </c>
      <c r="H5" s="14">
        <v>52229415.999999993</v>
      </c>
      <c r="I5" s="14">
        <v>67736887.99999997</v>
      </c>
      <c r="J5" s="14">
        <v>15870649.999999994</v>
      </c>
      <c r="K5" s="14">
        <v>24750098.00000003</v>
      </c>
      <c r="L5" s="14">
        <f>SUM(J5:K5)</f>
        <v>40620748.000000022</v>
      </c>
      <c r="M5" s="14">
        <v>17842495.999999989</v>
      </c>
      <c r="N5" s="14">
        <f>IF(SUM(L5:M5)=0," ",SUM(L5:M5))</f>
        <v>58463244.000000015</v>
      </c>
      <c r="O5" s="14">
        <v>17287403.000000007</v>
      </c>
      <c r="P5" s="14">
        <f>IF(SUM(N5:O5)=0," ",SUM(N5:O5))</f>
        <v>75750647.00000003</v>
      </c>
      <c r="Q5" s="14">
        <v>17000621</v>
      </c>
      <c r="R5" s="14">
        <v>20432308.000000015</v>
      </c>
      <c r="S5" s="14">
        <f>SUM(Q5:R5)</f>
        <v>37432929.000000015</v>
      </c>
      <c r="T5" s="14">
        <v>14996981.000000006</v>
      </c>
      <c r="U5" s="14">
        <f>T5+S5</f>
        <v>52429910.000000022</v>
      </c>
      <c r="V5" s="14">
        <v>12349519.999999998</v>
      </c>
      <c r="W5" s="14">
        <f>V5+U5</f>
        <v>64779430.000000022</v>
      </c>
      <c r="X5" s="14">
        <v>16077710.000000011</v>
      </c>
      <c r="Y5" s="14">
        <v>26608256.000000007</v>
      </c>
      <c r="Z5" s="14">
        <f>SUM(X5:Y5)</f>
        <v>42685966.000000015</v>
      </c>
      <c r="AA5" s="114">
        <f>X5/Q5*100-100</f>
        <v>-5.4286899284443138</v>
      </c>
      <c r="AB5" s="114">
        <f>Z5/S5*100-100</f>
        <v>14.033197883072404</v>
      </c>
      <c r="AC5" s="114"/>
      <c r="AD5" s="114"/>
    </row>
    <row r="6" spans="1:31" ht="15" customHeight="1" x14ac:dyDescent="0.25">
      <c r="A6" s="13" t="s">
        <v>18</v>
      </c>
      <c r="B6" s="14">
        <v>521286.00000000006</v>
      </c>
      <c r="C6" s="14">
        <v>1480590.0000000002</v>
      </c>
      <c r="D6" s="14">
        <v>2159546</v>
      </c>
      <c r="E6" s="14">
        <v>7943128</v>
      </c>
      <c r="F6" s="14">
        <v>464212</v>
      </c>
      <c r="G6" s="14">
        <v>1014659</v>
      </c>
      <c r="H6" s="14">
        <v>1282510.0000000002</v>
      </c>
      <c r="I6" s="14">
        <v>1800250.9999999991</v>
      </c>
      <c r="J6" s="14">
        <v>555784.00000000023</v>
      </c>
      <c r="K6" s="14">
        <v>676973.00000000012</v>
      </c>
      <c r="L6" s="14">
        <f t="shared" ref="L6:L32" si="0">SUM(J6:K6)</f>
        <v>1232757.0000000005</v>
      </c>
      <c r="M6" s="14">
        <v>938734.99999999988</v>
      </c>
      <c r="N6" s="14">
        <f t="shared" ref="N6:N32" si="1">IF(SUM(L6:M6)=0," ",SUM(L6:M6))</f>
        <v>2171492.0000000005</v>
      </c>
      <c r="O6" s="14">
        <v>1143276</v>
      </c>
      <c r="P6" s="14">
        <f t="shared" ref="P6:P32" si="2">IF(SUM(N6:O6)=0," ",SUM(N6:O6))</f>
        <v>3314768.0000000005</v>
      </c>
      <c r="Q6" s="14">
        <v>806015</v>
      </c>
      <c r="R6" s="14">
        <v>833244</v>
      </c>
      <c r="S6" s="14">
        <f t="shared" ref="S6:S32" si="3">SUM(Q6:R6)</f>
        <v>1639259</v>
      </c>
      <c r="T6" s="14">
        <v>1148292.0000000002</v>
      </c>
      <c r="U6" s="14">
        <f t="shared" ref="U6:U32" si="4">T6+S6</f>
        <v>2787551</v>
      </c>
      <c r="V6" s="14">
        <v>1179659.0000000002</v>
      </c>
      <c r="W6" s="14">
        <f t="shared" ref="W6:W32" si="5">V6+U6</f>
        <v>3967210</v>
      </c>
      <c r="X6" s="14">
        <v>952966.00000000012</v>
      </c>
      <c r="Y6" s="14">
        <v>1679717</v>
      </c>
      <c r="Z6" s="14">
        <f t="shared" ref="Z6:Z32" si="6">SUM(X6:Y6)</f>
        <v>2632683</v>
      </c>
      <c r="AA6" s="114">
        <f t="shared" ref="AA6:AA32" si="7">X6/Q6*100-100</f>
        <v>18.231794693647146</v>
      </c>
      <c r="AB6" s="114">
        <f t="shared" ref="AB6:AB32" si="8">Z6/S6*100-100</f>
        <v>60.602015910847541</v>
      </c>
      <c r="AC6" s="114"/>
      <c r="AD6" s="114"/>
    </row>
    <row r="7" spans="1:31" ht="15" customHeight="1" x14ac:dyDescent="0.25">
      <c r="A7" s="13" t="s">
        <v>19</v>
      </c>
      <c r="B7" s="14">
        <v>31996165</v>
      </c>
      <c r="C7" s="14">
        <v>71937508</v>
      </c>
      <c r="D7" s="14">
        <v>127940308.00000001</v>
      </c>
      <c r="E7" s="14">
        <v>178721573.00000006</v>
      </c>
      <c r="F7" s="14">
        <v>31095999</v>
      </c>
      <c r="G7" s="14">
        <v>86039005</v>
      </c>
      <c r="H7" s="14">
        <v>154434888.99999997</v>
      </c>
      <c r="I7" s="14">
        <v>229523237</v>
      </c>
      <c r="J7" s="14">
        <v>40975183.999999993</v>
      </c>
      <c r="K7" s="14">
        <v>59480804.999999993</v>
      </c>
      <c r="L7" s="14">
        <f t="shared" si="0"/>
        <v>100455988.99999999</v>
      </c>
      <c r="M7" s="14">
        <v>57270139.99999997</v>
      </c>
      <c r="N7" s="14">
        <f t="shared" si="1"/>
        <v>157726128.99999994</v>
      </c>
      <c r="O7" s="14">
        <v>50417507.000000022</v>
      </c>
      <c r="P7" s="14">
        <f t="shared" si="2"/>
        <v>208143635.99999997</v>
      </c>
      <c r="Q7" s="14">
        <v>34355448</v>
      </c>
      <c r="R7" s="14">
        <v>33417851.000000007</v>
      </c>
      <c r="S7" s="14">
        <f t="shared" si="3"/>
        <v>67773299</v>
      </c>
      <c r="T7" s="14">
        <v>66885063</v>
      </c>
      <c r="U7" s="14">
        <f t="shared" si="4"/>
        <v>134658362</v>
      </c>
      <c r="V7" s="14">
        <v>55121123.999999985</v>
      </c>
      <c r="W7" s="14">
        <f t="shared" si="5"/>
        <v>189779486</v>
      </c>
      <c r="X7" s="14">
        <v>19987328.999999996</v>
      </c>
      <c r="Y7" s="14">
        <v>43455156.000000007</v>
      </c>
      <c r="Z7" s="14">
        <f t="shared" si="6"/>
        <v>63442485</v>
      </c>
      <c r="AA7" s="114">
        <f t="shared" si="7"/>
        <v>-41.821952081661117</v>
      </c>
      <c r="AB7" s="114">
        <f t="shared" si="8"/>
        <v>-6.3901478368346858</v>
      </c>
      <c r="AC7" s="114"/>
      <c r="AD7" s="114"/>
    </row>
    <row r="8" spans="1:31" ht="15" customHeight="1" x14ac:dyDescent="0.3">
      <c r="A8" s="13" t="s">
        <v>20</v>
      </c>
      <c r="B8" s="14">
        <v>61025172.000000067</v>
      </c>
      <c r="C8" s="14">
        <v>121759053.00000013</v>
      </c>
      <c r="D8" s="14">
        <v>179408333.00000021</v>
      </c>
      <c r="E8" s="14">
        <v>237453720.99999985</v>
      </c>
      <c r="F8" s="14">
        <v>59815134</v>
      </c>
      <c r="G8" s="14">
        <v>118210332.99999991</v>
      </c>
      <c r="H8" s="14">
        <v>184095343.99999982</v>
      </c>
      <c r="I8" s="14">
        <v>254183820.00000033</v>
      </c>
      <c r="J8" s="14">
        <v>72043357.00000003</v>
      </c>
      <c r="K8" s="14">
        <v>67432947.000000104</v>
      </c>
      <c r="L8" s="14">
        <f t="shared" si="0"/>
        <v>139476304.00000012</v>
      </c>
      <c r="M8" s="14">
        <v>66795352.00000006</v>
      </c>
      <c r="N8" s="14">
        <f t="shared" si="1"/>
        <v>206271656.00000018</v>
      </c>
      <c r="O8" s="14">
        <v>70070709.00000003</v>
      </c>
      <c r="P8" s="14">
        <f t="shared" si="2"/>
        <v>276342365.00000024</v>
      </c>
      <c r="Q8" s="14">
        <v>70487233</v>
      </c>
      <c r="R8" s="14">
        <v>67963012</v>
      </c>
      <c r="S8" s="14">
        <f t="shared" si="3"/>
        <v>138450245</v>
      </c>
      <c r="T8" s="14">
        <v>68690571.99999997</v>
      </c>
      <c r="U8" s="14">
        <f t="shared" si="4"/>
        <v>207140816.99999997</v>
      </c>
      <c r="V8" s="14">
        <v>74817592</v>
      </c>
      <c r="W8" s="14">
        <f t="shared" si="5"/>
        <v>281958409</v>
      </c>
      <c r="X8" s="14">
        <v>71475958.000000075</v>
      </c>
      <c r="Y8" s="14">
        <v>71974897.999999925</v>
      </c>
      <c r="Z8" s="14">
        <f t="shared" si="6"/>
        <v>143450856</v>
      </c>
      <c r="AA8" s="114">
        <f t="shared" si="7"/>
        <v>1.4027008266874077</v>
      </c>
      <c r="AB8" s="114">
        <f t="shared" si="8"/>
        <v>3.6118469851750774</v>
      </c>
      <c r="AC8" s="114"/>
      <c r="AD8" s="114"/>
      <c r="AE8" s="18"/>
    </row>
    <row r="9" spans="1:31" ht="15" customHeight="1" x14ac:dyDescent="0.3">
      <c r="A9" s="13" t="s">
        <v>21</v>
      </c>
      <c r="B9" s="14">
        <v>81558314.99999997</v>
      </c>
      <c r="C9" s="14">
        <v>180112249.99999988</v>
      </c>
      <c r="D9" s="14">
        <v>267758015.99999988</v>
      </c>
      <c r="E9" s="14">
        <v>361075526.99999923</v>
      </c>
      <c r="F9" s="14">
        <v>90354827.000000104</v>
      </c>
      <c r="G9" s="14">
        <v>188813287.99999979</v>
      </c>
      <c r="H9" s="14">
        <v>286420936.9999997</v>
      </c>
      <c r="I9" s="14">
        <v>382682438.99999976</v>
      </c>
      <c r="J9" s="14">
        <v>80742164.999999955</v>
      </c>
      <c r="K9" s="14">
        <v>106037914.00000007</v>
      </c>
      <c r="L9" s="14">
        <f t="shared" si="0"/>
        <v>186780079.00000003</v>
      </c>
      <c r="M9" s="14">
        <v>104151844.99999984</v>
      </c>
      <c r="N9" s="14">
        <f t="shared" si="1"/>
        <v>290931923.99999988</v>
      </c>
      <c r="O9" s="14">
        <v>103260721.99999982</v>
      </c>
      <c r="P9" s="14">
        <f t="shared" si="2"/>
        <v>394192645.9999997</v>
      </c>
      <c r="Q9" s="14">
        <v>98959180</v>
      </c>
      <c r="R9" s="14">
        <v>84621716.00000003</v>
      </c>
      <c r="S9" s="14">
        <f t="shared" si="3"/>
        <v>183580896.00000003</v>
      </c>
      <c r="T9" s="14">
        <v>97038642.999999985</v>
      </c>
      <c r="U9" s="14">
        <f t="shared" si="4"/>
        <v>280619539</v>
      </c>
      <c r="V9" s="14">
        <v>104075635.99999987</v>
      </c>
      <c r="W9" s="14">
        <f t="shared" si="5"/>
        <v>384695174.99999988</v>
      </c>
      <c r="X9" s="14">
        <v>88279876.00000006</v>
      </c>
      <c r="Y9" s="14">
        <v>117044294</v>
      </c>
      <c r="Z9" s="14">
        <f t="shared" si="6"/>
        <v>205324170.00000006</v>
      </c>
      <c r="AA9" s="114">
        <f t="shared" si="7"/>
        <v>-10.791625395440761</v>
      </c>
      <c r="AB9" s="114">
        <f t="shared" si="8"/>
        <v>11.843974222677318</v>
      </c>
      <c r="AC9" s="114"/>
      <c r="AD9" s="114"/>
      <c r="AE9" s="18"/>
    </row>
    <row r="10" spans="1:31" ht="15" customHeight="1" x14ac:dyDescent="0.3">
      <c r="A10" s="13" t="s">
        <v>22</v>
      </c>
      <c r="B10" s="14">
        <v>21838946.999999993</v>
      </c>
      <c r="C10" s="14">
        <v>51092565.99999997</v>
      </c>
      <c r="D10" s="14">
        <v>75787886.99999997</v>
      </c>
      <c r="E10" s="14">
        <v>100694120.00000004</v>
      </c>
      <c r="F10" s="14">
        <v>25433318.999999993</v>
      </c>
      <c r="G10" s="14">
        <v>53496013.999999933</v>
      </c>
      <c r="H10" s="14">
        <v>77541453.999999896</v>
      </c>
      <c r="I10" s="14">
        <v>96687960.000000119</v>
      </c>
      <c r="J10" s="14">
        <v>20088530.999999996</v>
      </c>
      <c r="K10" s="14">
        <v>22414337.999999989</v>
      </c>
      <c r="L10" s="14">
        <f t="shared" si="0"/>
        <v>42502868.999999985</v>
      </c>
      <c r="M10" s="14">
        <v>18743439.999999989</v>
      </c>
      <c r="N10" s="14">
        <f t="shared" si="1"/>
        <v>61246308.99999997</v>
      </c>
      <c r="O10" s="14">
        <v>19137514.999999948</v>
      </c>
      <c r="P10" s="14">
        <f t="shared" si="2"/>
        <v>80383823.999999911</v>
      </c>
      <c r="Q10" s="14">
        <v>17754970</v>
      </c>
      <c r="R10" s="14">
        <v>20044248.000000007</v>
      </c>
      <c r="S10" s="14">
        <f t="shared" si="3"/>
        <v>37799218.000000007</v>
      </c>
      <c r="T10" s="14">
        <v>16676330.999999976</v>
      </c>
      <c r="U10" s="14">
        <f t="shared" si="4"/>
        <v>54475548.999999985</v>
      </c>
      <c r="V10" s="14">
        <v>19065106.000000015</v>
      </c>
      <c r="W10" s="14">
        <f t="shared" si="5"/>
        <v>73540655</v>
      </c>
      <c r="X10" s="14">
        <v>19302026.000000004</v>
      </c>
      <c r="Y10" s="14">
        <v>20827784.000000004</v>
      </c>
      <c r="Z10" s="14">
        <f t="shared" si="6"/>
        <v>40129810.000000007</v>
      </c>
      <c r="AA10" s="114">
        <f t="shared" si="7"/>
        <v>8.7133687074661452</v>
      </c>
      <c r="AB10" s="114">
        <f t="shared" si="8"/>
        <v>6.1657148568523326</v>
      </c>
      <c r="AC10" s="114"/>
      <c r="AD10" s="114"/>
      <c r="AE10" s="18"/>
    </row>
    <row r="11" spans="1:31" ht="15" customHeight="1" x14ac:dyDescent="0.3">
      <c r="A11" s="13" t="s">
        <v>23</v>
      </c>
      <c r="B11" s="14">
        <v>46341685.999999933</v>
      </c>
      <c r="C11" s="14">
        <v>80539821.99999997</v>
      </c>
      <c r="D11" s="14">
        <v>160278678.99999991</v>
      </c>
      <c r="E11" s="14">
        <v>204095712.00000027</v>
      </c>
      <c r="F11" s="14">
        <v>67023616.999999925</v>
      </c>
      <c r="G11" s="14">
        <v>115128743.99999999</v>
      </c>
      <c r="H11" s="14">
        <v>168758109.00000018</v>
      </c>
      <c r="I11" s="14">
        <v>220827737.99999976</v>
      </c>
      <c r="J11" s="14">
        <v>53916942.999999933</v>
      </c>
      <c r="K11" s="14">
        <v>44059575</v>
      </c>
      <c r="L11" s="14">
        <f t="shared" si="0"/>
        <v>97976517.99999994</v>
      </c>
      <c r="M11" s="14">
        <v>51518404.000000067</v>
      </c>
      <c r="N11" s="14">
        <f t="shared" si="1"/>
        <v>149494922</v>
      </c>
      <c r="O11" s="14">
        <v>43703248.999999955</v>
      </c>
      <c r="P11" s="14">
        <f t="shared" si="2"/>
        <v>193198170.99999994</v>
      </c>
      <c r="Q11" s="14">
        <v>40832504</v>
      </c>
      <c r="R11" s="14">
        <v>26921825.000000011</v>
      </c>
      <c r="S11" s="14">
        <f t="shared" si="3"/>
        <v>67754329.000000015</v>
      </c>
      <c r="T11" s="14">
        <v>44621081.000000067</v>
      </c>
      <c r="U11" s="14">
        <f t="shared" si="4"/>
        <v>112375410.00000009</v>
      </c>
      <c r="V11" s="14">
        <v>39213023.999999985</v>
      </c>
      <c r="W11" s="14">
        <f t="shared" si="5"/>
        <v>151588434.00000006</v>
      </c>
      <c r="X11" s="14">
        <v>46448495.999999911</v>
      </c>
      <c r="Y11" s="14">
        <v>38862758.999999955</v>
      </c>
      <c r="Z11" s="14">
        <f t="shared" si="6"/>
        <v>85311254.999999866</v>
      </c>
      <c r="AA11" s="114">
        <f t="shared" si="7"/>
        <v>13.753729136963798</v>
      </c>
      <c r="AB11" s="114">
        <f t="shared" si="8"/>
        <v>25.912626188062234</v>
      </c>
      <c r="AC11" s="114"/>
      <c r="AD11" s="114"/>
      <c r="AE11" s="18"/>
    </row>
    <row r="12" spans="1:31" ht="15" customHeight="1" x14ac:dyDescent="0.3">
      <c r="A12" s="13" t="s">
        <v>24</v>
      </c>
      <c r="B12" s="14">
        <v>3518376</v>
      </c>
      <c r="C12" s="14">
        <v>6498965</v>
      </c>
      <c r="D12" s="14">
        <v>21900166.000000007</v>
      </c>
      <c r="E12" s="14">
        <v>30857276.999999985</v>
      </c>
      <c r="F12" s="14">
        <v>7558996.0000000056</v>
      </c>
      <c r="G12" s="14">
        <v>12167814.000000006</v>
      </c>
      <c r="H12" s="14">
        <v>19545461</v>
      </c>
      <c r="I12" s="14">
        <v>26395865.999999985</v>
      </c>
      <c r="J12" s="14">
        <v>4891262</v>
      </c>
      <c r="K12" s="14">
        <v>4789705.0000000009</v>
      </c>
      <c r="L12" s="14">
        <f t="shared" si="0"/>
        <v>9680967</v>
      </c>
      <c r="M12" s="14">
        <v>7104315.9999999981</v>
      </c>
      <c r="N12" s="14">
        <f t="shared" si="1"/>
        <v>16785283</v>
      </c>
      <c r="O12" s="14">
        <v>5479826.9999999944</v>
      </c>
      <c r="P12" s="14">
        <f t="shared" si="2"/>
        <v>22265109.999999993</v>
      </c>
      <c r="Q12" s="14">
        <v>3504278</v>
      </c>
      <c r="R12" s="14">
        <v>3427612.9999999991</v>
      </c>
      <c r="S12" s="14">
        <f t="shared" si="3"/>
        <v>6931890.9999999991</v>
      </c>
      <c r="T12" s="14">
        <v>5809543.0000000037</v>
      </c>
      <c r="U12" s="14">
        <f t="shared" si="4"/>
        <v>12741434.000000004</v>
      </c>
      <c r="V12" s="14">
        <v>6180119.0000000019</v>
      </c>
      <c r="W12" s="14">
        <f t="shared" si="5"/>
        <v>18921553.000000007</v>
      </c>
      <c r="X12" s="14">
        <v>5925230.9999999953</v>
      </c>
      <c r="Y12" s="14">
        <v>5176950.0000000037</v>
      </c>
      <c r="Z12" s="14">
        <f t="shared" si="6"/>
        <v>11102181</v>
      </c>
      <c r="AA12" s="114">
        <f t="shared" si="7"/>
        <v>69.085643319394052</v>
      </c>
      <c r="AB12" s="114">
        <f t="shared" si="8"/>
        <v>60.160928670113265</v>
      </c>
      <c r="AC12" s="114"/>
      <c r="AD12" s="114"/>
      <c r="AE12" s="18"/>
    </row>
    <row r="13" spans="1:31" ht="15" customHeight="1" x14ac:dyDescent="0.3">
      <c r="A13" s="13" t="s">
        <v>25</v>
      </c>
      <c r="B13" s="14">
        <v>17132343.000000019</v>
      </c>
      <c r="C13" s="14">
        <v>32020239.999999993</v>
      </c>
      <c r="D13" s="14">
        <v>45663390.999999993</v>
      </c>
      <c r="E13" s="14">
        <v>61990972.999999978</v>
      </c>
      <c r="F13" s="14">
        <v>17283989.999999993</v>
      </c>
      <c r="G13" s="14">
        <v>34398394.000000037</v>
      </c>
      <c r="H13" s="14">
        <v>49819813.00000003</v>
      </c>
      <c r="I13" s="14">
        <v>65605287.999999948</v>
      </c>
      <c r="J13" s="14">
        <v>15653158.999999996</v>
      </c>
      <c r="K13" s="14">
        <v>19570119.000000007</v>
      </c>
      <c r="L13" s="14">
        <f t="shared" si="0"/>
        <v>35223278</v>
      </c>
      <c r="M13" s="14">
        <v>11608510.00000002</v>
      </c>
      <c r="N13" s="14">
        <f t="shared" si="1"/>
        <v>46831788.000000022</v>
      </c>
      <c r="O13" s="14">
        <v>17833896.000000004</v>
      </c>
      <c r="P13" s="14">
        <f t="shared" si="2"/>
        <v>64665684.00000003</v>
      </c>
      <c r="Q13" s="14">
        <v>12046242</v>
      </c>
      <c r="R13" s="14">
        <v>10562032.999999991</v>
      </c>
      <c r="S13" s="14">
        <f t="shared" si="3"/>
        <v>22608274.999999993</v>
      </c>
      <c r="T13" s="14">
        <v>12561906.999999998</v>
      </c>
      <c r="U13" s="14">
        <f t="shared" si="4"/>
        <v>35170181.999999993</v>
      </c>
      <c r="V13" s="14">
        <v>11135869.999999981</v>
      </c>
      <c r="W13" s="14">
        <f t="shared" si="5"/>
        <v>46306051.99999997</v>
      </c>
      <c r="X13" s="14">
        <v>12598976.000000007</v>
      </c>
      <c r="Y13" s="14">
        <v>17540817.999999989</v>
      </c>
      <c r="Z13" s="14">
        <f t="shared" si="6"/>
        <v>30139793.999999996</v>
      </c>
      <c r="AA13" s="114">
        <f t="shared" si="7"/>
        <v>4.5884351318860013</v>
      </c>
      <c r="AB13" s="114">
        <f t="shared" si="8"/>
        <v>33.313107700609635</v>
      </c>
      <c r="AC13" s="114"/>
      <c r="AD13" s="114"/>
      <c r="AE13" s="18"/>
    </row>
    <row r="14" spans="1:31" ht="15" customHeight="1" x14ac:dyDescent="0.3">
      <c r="A14" s="13" t="s">
        <v>26</v>
      </c>
      <c r="B14" s="14">
        <v>112501731.9999999</v>
      </c>
      <c r="C14" s="14">
        <v>229743274.99999991</v>
      </c>
      <c r="D14" s="14">
        <v>363611359</v>
      </c>
      <c r="E14" s="14">
        <v>478791690.00000006</v>
      </c>
      <c r="F14" s="14">
        <v>133855183.00000024</v>
      </c>
      <c r="G14" s="14">
        <v>265145940.00000033</v>
      </c>
      <c r="H14" s="14">
        <v>400662983.00000077</v>
      </c>
      <c r="I14" s="14">
        <v>540128937.9999994</v>
      </c>
      <c r="J14" s="14">
        <v>145751386.00000015</v>
      </c>
      <c r="K14" s="14">
        <v>139369677.00000003</v>
      </c>
      <c r="L14" s="14">
        <f t="shared" si="0"/>
        <v>285121063.00000018</v>
      </c>
      <c r="M14" s="14">
        <v>153424171.99999991</v>
      </c>
      <c r="N14" s="14">
        <f t="shared" si="1"/>
        <v>438545235.00000012</v>
      </c>
      <c r="O14" s="14">
        <v>163306611.00000006</v>
      </c>
      <c r="P14" s="14">
        <f t="shared" si="2"/>
        <v>601851846.00000024</v>
      </c>
      <c r="Q14" s="14">
        <v>122190824</v>
      </c>
      <c r="R14" s="14">
        <v>67366851.000000134</v>
      </c>
      <c r="S14" s="14">
        <f t="shared" si="3"/>
        <v>189557675.00000012</v>
      </c>
      <c r="T14" s="14">
        <v>119054652.99999993</v>
      </c>
      <c r="U14" s="14">
        <f t="shared" si="4"/>
        <v>308612328.00000006</v>
      </c>
      <c r="V14" s="14">
        <v>116007273.99999997</v>
      </c>
      <c r="W14" s="14">
        <f t="shared" si="5"/>
        <v>424619602</v>
      </c>
      <c r="X14" s="14">
        <v>118461182.9999999</v>
      </c>
      <c r="Y14" s="14">
        <v>136146676.00000003</v>
      </c>
      <c r="Z14" s="14">
        <f t="shared" si="6"/>
        <v>254607858.99999994</v>
      </c>
      <c r="AA14" s="114">
        <f t="shared" si="7"/>
        <v>-3.0523085759697466</v>
      </c>
      <c r="AB14" s="114">
        <f t="shared" si="8"/>
        <v>34.3168294293543</v>
      </c>
      <c r="AC14" s="114"/>
      <c r="AD14" s="114"/>
      <c r="AE14" s="18"/>
    </row>
    <row r="15" spans="1:31" ht="15" customHeight="1" x14ac:dyDescent="0.3">
      <c r="A15" s="13" t="s">
        <v>27</v>
      </c>
      <c r="B15" s="14">
        <v>6188719.0000000009</v>
      </c>
      <c r="C15" s="14">
        <v>13835844.000000004</v>
      </c>
      <c r="D15" s="14">
        <v>20304017.000000007</v>
      </c>
      <c r="E15" s="14">
        <v>30021495.000000019</v>
      </c>
      <c r="F15" s="14">
        <v>6353987.9999999944</v>
      </c>
      <c r="G15" s="14">
        <v>10292433.999999994</v>
      </c>
      <c r="H15" s="14">
        <v>16174689.999999976</v>
      </c>
      <c r="I15" s="14">
        <v>27683750.999999974</v>
      </c>
      <c r="J15" s="14">
        <v>6033458.9999999953</v>
      </c>
      <c r="K15" s="14">
        <v>4127240</v>
      </c>
      <c r="L15" s="14">
        <f t="shared" si="0"/>
        <v>10160698.999999996</v>
      </c>
      <c r="M15" s="14">
        <v>7862961.9999999963</v>
      </c>
      <c r="N15" s="14">
        <f t="shared" si="1"/>
        <v>18023660.999999993</v>
      </c>
      <c r="O15" s="14">
        <v>10766366.000000004</v>
      </c>
      <c r="P15" s="14">
        <f t="shared" si="2"/>
        <v>28790026.999999996</v>
      </c>
      <c r="Q15" s="14">
        <v>5176042</v>
      </c>
      <c r="R15" s="14">
        <v>4582415</v>
      </c>
      <c r="S15" s="14">
        <f t="shared" si="3"/>
        <v>9758457</v>
      </c>
      <c r="T15" s="14">
        <v>7179901.0000000009</v>
      </c>
      <c r="U15" s="14">
        <f t="shared" si="4"/>
        <v>16938358</v>
      </c>
      <c r="V15" s="14">
        <v>12406896.999999994</v>
      </c>
      <c r="W15" s="14">
        <f t="shared" si="5"/>
        <v>29345254.999999993</v>
      </c>
      <c r="X15" s="14">
        <v>5272014.0000000084</v>
      </c>
      <c r="Y15" s="14">
        <v>5826669.0000000009</v>
      </c>
      <c r="Z15" s="14">
        <f t="shared" si="6"/>
        <v>11098683.000000009</v>
      </c>
      <c r="AA15" s="114">
        <f t="shared" si="7"/>
        <v>1.8541580613141946</v>
      </c>
      <c r="AB15" s="114">
        <f t="shared" si="8"/>
        <v>13.733995036305529</v>
      </c>
      <c r="AC15" s="114"/>
      <c r="AD15" s="114"/>
      <c r="AE15" s="18"/>
    </row>
    <row r="16" spans="1:31" ht="15" customHeight="1" x14ac:dyDescent="0.3">
      <c r="A16" s="13" t="s">
        <v>28</v>
      </c>
      <c r="B16" s="14">
        <v>11403755.999999996</v>
      </c>
      <c r="C16" s="14">
        <v>18508015.000000007</v>
      </c>
      <c r="D16" s="14">
        <v>24506217.000000011</v>
      </c>
      <c r="E16" s="14">
        <v>30291628.000000011</v>
      </c>
      <c r="F16" s="14">
        <v>5581584.0000000047</v>
      </c>
      <c r="G16" s="14">
        <v>13063708.000000013</v>
      </c>
      <c r="H16" s="14">
        <v>19286153.000000007</v>
      </c>
      <c r="I16" s="14">
        <v>24906159.000000004</v>
      </c>
      <c r="J16" s="14">
        <v>4004972.9999999991</v>
      </c>
      <c r="K16" s="14">
        <v>5186853.9999999953</v>
      </c>
      <c r="L16" s="14">
        <f t="shared" si="0"/>
        <v>9191826.9999999944</v>
      </c>
      <c r="M16" s="14">
        <v>4232389</v>
      </c>
      <c r="N16" s="14">
        <f t="shared" si="1"/>
        <v>13424215.999999994</v>
      </c>
      <c r="O16" s="14">
        <v>4108522.0000000056</v>
      </c>
      <c r="P16" s="14">
        <f t="shared" si="2"/>
        <v>17532738</v>
      </c>
      <c r="Q16" s="14">
        <v>3357548</v>
      </c>
      <c r="R16" s="14">
        <v>2307636.9999999986</v>
      </c>
      <c r="S16" s="14">
        <f t="shared" si="3"/>
        <v>5665184.9999999981</v>
      </c>
      <c r="T16" s="14">
        <v>3763694.0000000019</v>
      </c>
      <c r="U16" s="14">
        <f t="shared" si="4"/>
        <v>9428879</v>
      </c>
      <c r="V16" s="14">
        <v>3928970.0000000009</v>
      </c>
      <c r="W16" s="14">
        <f t="shared" si="5"/>
        <v>13357849</v>
      </c>
      <c r="X16" s="14">
        <v>11276815.000000004</v>
      </c>
      <c r="Y16" s="14">
        <v>7092969.0000000047</v>
      </c>
      <c r="Z16" s="14">
        <f t="shared" si="6"/>
        <v>18369784.000000007</v>
      </c>
      <c r="AA16" s="114">
        <f t="shared" si="7"/>
        <v>235.86459523437952</v>
      </c>
      <c r="AB16" s="114">
        <f t="shared" si="8"/>
        <v>224.25744260778799</v>
      </c>
      <c r="AC16" s="114"/>
      <c r="AD16" s="114"/>
      <c r="AE16" s="18"/>
    </row>
    <row r="17" spans="1:31" ht="15" customHeight="1" x14ac:dyDescent="0.3">
      <c r="A17" s="13" t="s">
        <v>29</v>
      </c>
      <c r="B17" s="14">
        <v>33011172.000000022</v>
      </c>
      <c r="C17" s="14">
        <v>67766416.00000003</v>
      </c>
      <c r="D17" s="14">
        <v>98894043.00000003</v>
      </c>
      <c r="E17" s="14">
        <v>134583234.99999979</v>
      </c>
      <c r="F17" s="14">
        <v>33285908.000000052</v>
      </c>
      <c r="G17" s="14">
        <v>72547691.00000006</v>
      </c>
      <c r="H17" s="14">
        <v>109561318.00000028</v>
      </c>
      <c r="I17" s="14">
        <v>149788128.99999979</v>
      </c>
      <c r="J17" s="14">
        <v>35791610.99999997</v>
      </c>
      <c r="K17" s="14">
        <v>41788758.00000003</v>
      </c>
      <c r="L17" s="14">
        <f t="shared" si="0"/>
        <v>77580369</v>
      </c>
      <c r="M17" s="14">
        <v>35855763.000000052</v>
      </c>
      <c r="N17" s="14">
        <f t="shared" si="1"/>
        <v>113436132.00000006</v>
      </c>
      <c r="O17" s="14">
        <v>42213171.999999955</v>
      </c>
      <c r="P17" s="14">
        <f t="shared" si="2"/>
        <v>155649304</v>
      </c>
      <c r="Q17" s="14">
        <v>35201097</v>
      </c>
      <c r="R17" s="14">
        <v>24217731.00000003</v>
      </c>
      <c r="S17" s="14">
        <f t="shared" si="3"/>
        <v>59418828.00000003</v>
      </c>
      <c r="T17" s="14">
        <v>38098999.000000007</v>
      </c>
      <c r="U17" s="14">
        <f t="shared" si="4"/>
        <v>97517827.00000003</v>
      </c>
      <c r="V17" s="14">
        <v>41434805.00000003</v>
      </c>
      <c r="W17" s="14">
        <f t="shared" si="5"/>
        <v>138952632.00000006</v>
      </c>
      <c r="X17" s="14">
        <v>37652301.000000015</v>
      </c>
      <c r="Y17" s="14">
        <v>40243010.000000067</v>
      </c>
      <c r="Z17" s="14">
        <f t="shared" si="6"/>
        <v>77895311.000000089</v>
      </c>
      <c r="AA17" s="114">
        <f t="shared" si="7"/>
        <v>6.9634307135371785</v>
      </c>
      <c r="AB17" s="114">
        <f t="shared" si="8"/>
        <v>31.095333957108778</v>
      </c>
      <c r="AC17" s="114"/>
      <c r="AD17" s="114"/>
      <c r="AE17" s="18"/>
    </row>
    <row r="18" spans="1:31" ht="15" customHeight="1" x14ac:dyDescent="0.3">
      <c r="A18" s="13" t="s">
        <v>30</v>
      </c>
      <c r="B18" s="14">
        <v>7028100.9999999981</v>
      </c>
      <c r="C18" s="14">
        <v>14327809.999999998</v>
      </c>
      <c r="D18" s="14">
        <v>20765577.999999996</v>
      </c>
      <c r="E18" s="14">
        <v>27239237.999999963</v>
      </c>
      <c r="F18" s="14">
        <v>6801302.0000000019</v>
      </c>
      <c r="G18" s="14">
        <v>15429912.000000026</v>
      </c>
      <c r="H18" s="14">
        <v>22693423.000000007</v>
      </c>
      <c r="I18" s="14">
        <v>31324320.999999996</v>
      </c>
      <c r="J18" s="14">
        <v>8044782.9999999972</v>
      </c>
      <c r="K18" s="14">
        <v>9388712.0000000093</v>
      </c>
      <c r="L18" s="14">
        <f t="shared" si="0"/>
        <v>17433495.000000007</v>
      </c>
      <c r="M18" s="14">
        <v>8506677.0000000075</v>
      </c>
      <c r="N18" s="14">
        <f t="shared" si="1"/>
        <v>25940172.000000015</v>
      </c>
      <c r="O18" s="14">
        <v>7857415.0000000056</v>
      </c>
      <c r="P18" s="14">
        <f t="shared" si="2"/>
        <v>33797587.000000022</v>
      </c>
      <c r="Q18" s="14">
        <v>7330855</v>
      </c>
      <c r="R18" s="14">
        <v>3687602.0000000088</v>
      </c>
      <c r="S18" s="14">
        <f t="shared" si="3"/>
        <v>11018457.000000009</v>
      </c>
      <c r="T18" s="14">
        <v>3424601.9999999995</v>
      </c>
      <c r="U18" s="14">
        <f t="shared" si="4"/>
        <v>14443059.000000009</v>
      </c>
      <c r="V18" s="14">
        <v>4918533.0000000019</v>
      </c>
      <c r="W18" s="14">
        <f t="shared" si="5"/>
        <v>19361592.000000011</v>
      </c>
      <c r="X18" s="14">
        <v>3866196.9999999949</v>
      </c>
      <c r="Y18" s="14">
        <v>5804998.0000000037</v>
      </c>
      <c r="Z18" s="14">
        <f t="shared" si="6"/>
        <v>9671194.9999999981</v>
      </c>
      <c r="AA18" s="114">
        <f t="shared" si="7"/>
        <v>-47.261308537680868</v>
      </c>
      <c r="AB18" s="114">
        <f t="shared" si="8"/>
        <v>-12.227320032196971</v>
      </c>
      <c r="AC18" s="114"/>
      <c r="AD18" s="114"/>
      <c r="AE18" s="18"/>
    </row>
    <row r="19" spans="1:31" ht="15" customHeight="1" x14ac:dyDescent="0.3">
      <c r="A19" s="13" t="s">
        <v>31</v>
      </c>
      <c r="B19" s="14">
        <v>13288810.999999987</v>
      </c>
      <c r="C19" s="14">
        <v>27271401.99999997</v>
      </c>
      <c r="D19" s="14">
        <v>41325681.999999985</v>
      </c>
      <c r="E19" s="14">
        <v>56739121.999999963</v>
      </c>
      <c r="F19" s="14">
        <v>13374529.000000013</v>
      </c>
      <c r="G19" s="14">
        <v>26801205.000000015</v>
      </c>
      <c r="H19" s="14">
        <v>41355544.999999918</v>
      </c>
      <c r="I19" s="14">
        <v>57195379</v>
      </c>
      <c r="J19" s="14">
        <v>14739278.000000011</v>
      </c>
      <c r="K19" s="14">
        <v>17526443.999999989</v>
      </c>
      <c r="L19" s="14">
        <f t="shared" si="0"/>
        <v>32265722</v>
      </c>
      <c r="M19" s="14">
        <v>13425685.999999987</v>
      </c>
      <c r="N19" s="14">
        <f t="shared" si="1"/>
        <v>45691407.999999985</v>
      </c>
      <c r="O19" s="14">
        <v>14287767.000000004</v>
      </c>
      <c r="P19" s="14">
        <f t="shared" si="2"/>
        <v>59979174.999999985</v>
      </c>
      <c r="Q19" s="14">
        <v>13264559</v>
      </c>
      <c r="R19" s="14">
        <v>12034362.000000006</v>
      </c>
      <c r="S19" s="14">
        <f t="shared" si="3"/>
        <v>25298921.000000007</v>
      </c>
      <c r="T19" s="14">
        <v>15242614.000000007</v>
      </c>
      <c r="U19" s="14">
        <f t="shared" si="4"/>
        <v>40541535.000000015</v>
      </c>
      <c r="V19" s="14">
        <v>15920237.000000013</v>
      </c>
      <c r="W19" s="14">
        <f t="shared" si="5"/>
        <v>56461772.00000003</v>
      </c>
      <c r="X19" s="14">
        <v>14775098.000000017</v>
      </c>
      <c r="Y19" s="14">
        <v>17934694</v>
      </c>
      <c r="Z19" s="14">
        <f t="shared" si="6"/>
        <v>32709792.000000015</v>
      </c>
      <c r="AA19" s="114">
        <f t="shared" si="7"/>
        <v>11.387781531221776</v>
      </c>
      <c r="AB19" s="114">
        <f t="shared" si="8"/>
        <v>29.29322954129151</v>
      </c>
      <c r="AC19" s="114"/>
      <c r="AD19" s="114"/>
      <c r="AE19" s="18"/>
    </row>
    <row r="20" spans="1:31" ht="15" customHeight="1" x14ac:dyDescent="0.3">
      <c r="A20" s="13" t="s">
        <v>32</v>
      </c>
      <c r="B20" s="14">
        <v>63993769</v>
      </c>
      <c r="C20" s="14">
        <v>138961789</v>
      </c>
      <c r="D20" s="14">
        <v>205181779.99999994</v>
      </c>
      <c r="E20" s="14">
        <v>280185390.99999923</v>
      </c>
      <c r="F20" s="14">
        <v>56181968.99999997</v>
      </c>
      <c r="G20" s="14">
        <v>135484775.99999997</v>
      </c>
      <c r="H20" s="14">
        <v>221513850.00000018</v>
      </c>
      <c r="I20" s="14">
        <v>295919909.00000024</v>
      </c>
      <c r="J20" s="14">
        <v>56576096.000000052</v>
      </c>
      <c r="K20" s="14">
        <v>58059838.000000045</v>
      </c>
      <c r="L20" s="14">
        <f t="shared" si="0"/>
        <v>114635934.00000009</v>
      </c>
      <c r="M20" s="14">
        <v>61747729.999999903</v>
      </c>
      <c r="N20" s="14">
        <f t="shared" si="1"/>
        <v>176383664</v>
      </c>
      <c r="O20" s="14">
        <v>80269130.000000164</v>
      </c>
      <c r="P20" s="14">
        <f t="shared" si="2"/>
        <v>256652794.00000018</v>
      </c>
      <c r="Q20" s="14">
        <v>75829698</v>
      </c>
      <c r="R20" s="14">
        <v>68682304.999999955</v>
      </c>
      <c r="S20" s="14">
        <f t="shared" si="3"/>
        <v>144512002.99999994</v>
      </c>
      <c r="T20" s="14">
        <v>70139599.999999911</v>
      </c>
      <c r="U20" s="14">
        <f t="shared" si="4"/>
        <v>214651602.99999985</v>
      </c>
      <c r="V20" s="14">
        <v>75499635.00000006</v>
      </c>
      <c r="W20" s="14">
        <f t="shared" si="5"/>
        <v>290151237.99999988</v>
      </c>
      <c r="X20" s="14">
        <v>66185104.000000052</v>
      </c>
      <c r="Y20" s="14">
        <v>68694990.99999994</v>
      </c>
      <c r="Z20" s="14">
        <f t="shared" si="6"/>
        <v>134880095</v>
      </c>
      <c r="AA20" s="114">
        <f t="shared" si="7"/>
        <v>-12.718755651644486</v>
      </c>
      <c r="AB20" s="114">
        <f t="shared" si="8"/>
        <v>-6.6651266331142978</v>
      </c>
      <c r="AC20" s="114"/>
      <c r="AD20" s="114"/>
      <c r="AE20" s="18"/>
    </row>
    <row r="21" spans="1:31" ht="15" customHeight="1" x14ac:dyDescent="0.3">
      <c r="A21" s="13" t="s">
        <v>33</v>
      </c>
      <c r="B21" s="14">
        <v>35760165.00000003</v>
      </c>
      <c r="C21" s="14">
        <v>77105008.999999985</v>
      </c>
      <c r="D21" s="14">
        <v>114916525</v>
      </c>
      <c r="E21" s="14">
        <v>151632252.99999973</v>
      </c>
      <c r="F21" s="14">
        <v>39502173.999999993</v>
      </c>
      <c r="G21" s="14">
        <v>80614841.000000104</v>
      </c>
      <c r="H21" s="14">
        <v>115794561.99999991</v>
      </c>
      <c r="I21" s="14">
        <v>149654252.99999991</v>
      </c>
      <c r="J21" s="14">
        <v>33879779</v>
      </c>
      <c r="K21" s="14">
        <v>36099292.999999925</v>
      </c>
      <c r="L21" s="14">
        <f t="shared" si="0"/>
        <v>69979071.999999925</v>
      </c>
      <c r="M21" s="14">
        <v>33211075.999999993</v>
      </c>
      <c r="N21" s="14">
        <f t="shared" si="1"/>
        <v>103190147.99999991</v>
      </c>
      <c r="O21" s="14">
        <v>34254854.999999985</v>
      </c>
      <c r="P21" s="14">
        <f t="shared" si="2"/>
        <v>137445002.99999988</v>
      </c>
      <c r="Q21" s="14">
        <v>36995172</v>
      </c>
      <c r="R21" s="14">
        <v>33649564.000000037</v>
      </c>
      <c r="S21" s="14">
        <f t="shared" si="3"/>
        <v>70644736.00000003</v>
      </c>
      <c r="T21" s="14">
        <v>40517183.000000089</v>
      </c>
      <c r="U21" s="14">
        <f t="shared" si="4"/>
        <v>111161919.00000012</v>
      </c>
      <c r="V21" s="14">
        <v>41777701.999999925</v>
      </c>
      <c r="W21" s="14">
        <f t="shared" si="5"/>
        <v>152939621.00000006</v>
      </c>
      <c r="X21" s="14">
        <v>43271250.000000015</v>
      </c>
      <c r="Y21" s="14">
        <v>52721328</v>
      </c>
      <c r="Z21" s="14">
        <f t="shared" si="6"/>
        <v>95992578.000000015</v>
      </c>
      <c r="AA21" s="114">
        <f t="shared" si="7"/>
        <v>16.964586622276045</v>
      </c>
      <c r="AB21" s="114">
        <f t="shared" si="8"/>
        <v>35.880722945868143</v>
      </c>
      <c r="AC21" s="114"/>
      <c r="AD21" s="114"/>
      <c r="AE21" s="18"/>
    </row>
    <row r="22" spans="1:31" ht="15" customHeight="1" x14ac:dyDescent="0.3">
      <c r="A22" s="13" t="s">
        <v>34</v>
      </c>
      <c r="B22" s="14">
        <v>20908592.99999997</v>
      </c>
      <c r="C22" s="14">
        <v>47673718.99999994</v>
      </c>
      <c r="D22" s="14">
        <v>77503137.999999896</v>
      </c>
      <c r="E22" s="14">
        <v>108220901.99999967</v>
      </c>
      <c r="F22" s="14">
        <v>26443589.000000011</v>
      </c>
      <c r="G22" s="14">
        <v>59656750.000000052</v>
      </c>
      <c r="H22" s="14">
        <v>96451372.000000119</v>
      </c>
      <c r="I22" s="14">
        <v>134316451.99999985</v>
      </c>
      <c r="J22" s="14">
        <v>24791794.999999981</v>
      </c>
      <c r="K22" s="14">
        <v>29850659.999999978</v>
      </c>
      <c r="L22" s="14">
        <f t="shared" si="0"/>
        <v>54642454.999999955</v>
      </c>
      <c r="M22" s="14">
        <v>35543391.99999994</v>
      </c>
      <c r="N22" s="14">
        <f t="shared" si="1"/>
        <v>90185846.999999896</v>
      </c>
      <c r="O22" s="14">
        <v>33960737.999999978</v>
      </c>
      <c r="P22" s="14">
        <f t="shared" si="2"/>
        <v>124146584.99999988</v>
      </c>
      <c r="Q22" s="14">
        <v>21983222</v>
      </c>
      <c r="R22" s="14">
        <v>13082719.999999993</v>
      </c>
      <c r="S22" s="14">
        <f t="shared" si="3"/>
        <v>35065941.999999993</v>
      </c>
      <c r="T22" s="14">
        <v>17985758.000000011</v>
      </c>
      <c r="U22" s="14">
        <f t="shared" si="4"/>
        <v>53051700</v>
      </c>
      <c r="V22" s="14">
        <v>19917083.000000034</v>
      </c>
      <c r="W22" s="14">
        <f t="shared" si="5"/>
        <v>72968783.00000003</v>
      </c>
      <c r="X22" s="14">
        <v>19202129.00000003</v>
      </c>
      <c r="Y22" s="14">
        <v>21336665.00000003</v>
      </c>
      <c r="Z22" s="14">
        <f t="shared" si="6"/>
        <v>40538794.00000006</v>
      </c>
      <c r="AA22" s="114">
        <f t="shared" si="7"/>
        <v>-12.650979915500884</v>
      </c>
      <c r="AB22" s="114">
        <f t="shared" si="8"/>
        <v>15.607314926831478</v>
      </c>
      <c r="AC22" s="114"/>
      <c r="AD22" s="114"/>
      <c r="AE22" s="18"/>
    </row>
    <row r="23" spans="1:31" ht="15" customHeight="1" x14ac:dyDescent="0.3">
      <c r="A23" s="13" t="s">
        <v>35</v>
      </c>
      <c r="B23" s="14">
        <v>372564</v>
      </c>
      <c r="C23" s="14">
        <v>1343302</v>
      </c>
      <c r="D23" s="14">
        <v>1928088</v>
      </c>
      <c r="E23" s="14">
        <v>2850727.9999999995</v>
      </c>
      <c r="F23" s="14">
        <v>516443.00000000017</v>
      </c>
      <c r="G23" s="14">
        <v>1180210</v>
      </c>
      <c r="H23" s="14">
        <v>1789198</v>
      </c>
      <c r="I23" s="14">
        <v>2616974.0000000005</v>
      </c>
      <c r="J23" s="14">
        <v>319214.00000000006</v>
      </c>
      <c r="K23" s="14">
        <v>840752.99999999977</v>
      </c>
      <c r="L23" s="14">
        <f t="shared" si="0"/>
        <v>1159966.9999999998</v>
      </c>
      <c r="M23" s="14">
        <v>690523.99999999965</v>
      </c>
      <c r="N23" s="14">
        <f t="shared" si="1"/>
        <v>1850490.9999999995</v>
      </c>
      <c r="O23" s="14">
        <v>1065150.9999999998</v>
      </c>
      <c r="P23" s="14">
        <f t="shared" si="2"/>
        <v>2915641.9999999991</v>
      </c>
      <c r="Q23" s="14">
        <v>474543</v>
      </c>
      <c r="R23" s="14">
        <v>475510.00000000017</v>
      </c>
      <c r="S23" s="14">
        <f t="shared" si="3"/>
        <v>950053.00000000023</v>
      </c>
      <c r="T23" s="14">
        <v>472353.00000000006</v>
      </c>
      <c r="U23" s="14">
        <f t="shared" si="4"/>
        <v>1422406.0000000002</v>
      </c>
      <c r="V23" s="14">
        <v>429047</v>
      </c>
      <c r="W23" s="14">
        <f t="shared" si="5"/>
        <v>1851453.0000000002</v>
      </c>
      <c r="X23" s="14">
        <v>254801.99999999997</v>
      </c>
      <c r="Y23" s="14">
        <v>769616</v>
      </c>
      <c r="Z23" s="14">
        <f t="shared" si="6"/>
        <v>1024418</v>
      </c>
      <c r="AA23" s="114">
        <f t="shared" si="7"/>
        <v>-46.305814225475885</v>
      </c>
      <c r="AB23" s="114">
        <f t="shared" si="8"/>
        <v>7.8274580470773429</v>
      </c>
      <c r="AC23" s="114"/>
      <c r="AD23" s="114"/>
      <c r="AE23" s="18"/>
    </row>
    <row r="24" spans="1:31" ht="15" customHeight="1" x14ac:dyDescent="0.3">
      <c r="A24" s="13" t="s">
        <v>36</v>
      </c>
      <c r="B24" s="14">
        <v>77843390.000000104</v>
      </c>
      <c r="C24" s="14">
        <v>144210271.00000006</v>
      </c>
      <c r="D24" s="14">
        <v>216121314</v>
      </c>
      <c r="E24" s="14">
        <v>293694321.00000006</v>
      </c>
      <c r="F24" s="14">
        <v>86996669.00000006</v>
      </c>
      <c r="G24" s="14">
        <v>175957542.99999994</v>
      </c>
      <c r="H24" s="14">
        <v>263063635.99999973</v>
      </c>
      <c r="I24" s="14">
        <v>342296369</v>
      </c>
      <c r="J24" s="14">
        <v>82600881</v>
      </c>
      <c r="K24" s="14">
        <v>92790055.999999985</v>
      </c>
      <c r="L24" s="14">
        <f t="shared" si="0"/>
        <v>175390937</v>
      </c>
      <c r="M24" s="14">
        <v>79188429.99999994</v>
      </c>
      <c r="N24" s="14">
        <f t="shared" si="1"/>
        <v>254579366.99999994</v>
      </c>
      <c r="O24" s="14">
        <v>70287033</v>
      </c>
      <c r="P24" s="14">
        <f t="shared" si="2"/>
        <v>324866399.99999994</v>
      </c>
      <c r="Q24" s="14">
        <v>88239354</v>
      </c>
      <c r="R24" s="14">
        <v>65763181.000000015</v>
      </c>
      <c r="S24" s="14">
        <f t="shared" si="3"/>
        <v>154002535</v>
      </c>
      <c r="T24" s="14">
        <v>68260284.000000045</v>
      </c>
      <c r="U24" s="14">
        <f t="shared" si="4"/>
        <v>222262819.00000006</v>
      </c>
      <c r="V24" s="14">
        <v>71134789.999999955</v>
      </c>
      <c r="W24" s="14">
        <f t="shared" si="5"/>
        <v>293397609</v>
      </c>
      <c r="X24" s="14">
        <v>94554037.000000015</v>
      </c>
      <c r="Y24" s="14">
        <v>110680718.00000007</v>
      </c>
      <c r="Z24" s="14">
        <f t="shared" si="6"/>
        <v>205234755.00000009</v>
      </c>
      <c r="AA24" s="114">
        <f t="shared" si="7"/>
        <v>7.1563114571305846</v>
      </c>
      <c r="AB24" s="114">
        <f t="shared" si="8"/>
        <v>33.267127713189979</v>
      </c>
      <c r="AC24" s="114"/>
      <c r="AD24" s="114"/>
      <c r="AE24" s="18"/>
    </row>
    <row r="25" spans="1:31" ht="15" customHeight="1" x14ac:dyDescent="0.3">
      <c r="A25" s="13" t="s">
        <v>37</v>
      </c>
      <c r="B25" s="14">
        <v>63970096.000000089</v>
      </c>
      <c r="C25" s="14">
        <v>136274072</v>
      </c>
      <c r="D25" s="14">
        <v>223603980.00000006</v>
      </c>
      <c r="E25" s="14">
        <v>298126484.99999928</v>
      </c>
      <c r="F25" s="14">
        <v>62510214.999999985</v>
      </c>
      <c r="G25" s="14">
        <v>133186394.99999996</v>
      </c>
      <c r="H25" s="14">
        <v>194343592.99999958</v>
      </c>
      <c r="I25" s="14">
        <v>257543266.99999979</v>
      </c>
      <c r="J25" s="14">
        <v>60610185.999999985</v>
      </c>
      <c r="K25" s="14">
        <v>70042465.000000075</v>
      </c>
      <c r="L25" s="14">
        <f t="shared" si="0"/>
        <v>130652651.00000006</v>
      </c>
      <c r="M25" s="14">
        <v>58213504.000000045</v>
      </c>
      <c r="N25" s="14">
        <f t="shared" si="1"/>
        <v>188866155.00000012</v>
      </c>
      <c r="O25" s="14">
        <v>66207278.999999993</v>
      </c>
      <c r="P25" s="14">
        <f t="shared" si="2"/>
        <v>255073434.00000012</v>
      </c>
      <c r="Q25" s="14">
        <v>55656637</v>
      </c>
      <c r="R25" s="14">
        <v>47453993</v>
      </c>
      <c r="S25" s="14">
        <f t="shared" si="3"/>
        <v>103110630</v>
      </c>
      <c r="T25" s="14">
        <v>74299521.999999791</v>
      </c>
      <c r="U25" s="14">
        <f t="shared" si="4"/>
        <v>177410151.99999979</v>
      </c>
      <c r="V25" s="14">
        <v>70311363.00000003</v>
      </c>
      <c r="W25" s="14">
        <f t="shared" si="5"/>
        <v>247721514.99999982</v>
      </c>
      <c r="X25" s="14">
        <v>58465107.000000007</v>
      </c>
      <c r="Y25" s="14">
        <v>70859043</v>
      </c>
      <c r="Z25" s="14">
        <f t="shared" si="6"/>
        <v>129324150</v>
      </c>
      <c r="AA25" s="114">
        <f t="shared" si="7"/>
        <v>5.0460648565597239</v>
      </c>
      <c r="AB25" s="114">
        <f t="shared" si="8"/>
        <v>25.422713448652189</v>
      </c>
      <c r="AC25" s="114"/>
      <c r="AD25" s="114"/>
      <c r="AE25" s="18"/>
    </row>
    <row r="26" spans="1:31" ht="15" customHeight="1" x14ac:dyDescent="0.3">
      <c r="A26" s="13" t="s">
        <v>38</v>
      </c>
      <c r="B26" s="14">
        <v>14220302</v>
      </c>
      <c r="C26" s="14">
        <v>27607118.999999993</v>
      </c>
      <c r="D26" s="14">
        <v>38796541.999999993</v>
      </c>
      <c r="E26" s="14">
        <v>54742318.999999918</v>
      </c>
      <c r="F26" s="14">
        <v>14985882.00000002</v>
      </c>
      <c r="G26" s="14">
        <v>29429572.999999985</v>
      </c>
      <c r="H26" s="14">
        <v>41519055.000000037</v>
      </c>
      <c r="I26" s="14">
        <v>54751511.000000067</v>
      </c>
      <c r="J26" s="14">
        <v>14838868.000000002</v>
      </c>
      <c r="K26" s="14">
        <v>17334591.000000007</v>
      </c>
      <c r="L26" s="14">
        <f t="shared" si="0"/>
        <v>32173459.000000007</v>
      </c>
      <c r="M26" s="14">
        <v>17601613</v>
      </c>
      <c r="N26" s="14">
        <f t="shared" si="1"/>
        <v>49775072.000000007</v>
      </c>
      <c r="O26" s="14">
        <v>23150609.999999996</v>
      </c>
      <c r="P26" s="14">
        <f t="shared" si="2"/>
        <v>72925682</v>
      </c>
      <c r="Q26" s="14">
        <v>17361527</v>
      </c>
      <c r="R26" s="14">
        <v>16325192.999999974</v>
      </c>
      <c r="S26" s="14">
        <f t="shared" si="3"/>
        <v>33686719.99999997</v>
      </c>
      <c r="T26" s="14">
        <v>20993782.999999993</v>
      </c>
      <c r="U26" s="14">
        <f t="shared" si="4"/>
        <v>54680502.999999963</v>
      </c>
      <c r="V26" s="14">
        <v>22769634.000000007</v>
      </c>
      <c r="W26" s="14">
        <f t="shared" si="5"/>
        <v>77450136.99999997</v>
      </c>
      <c r="X26" s="14">
        <v>20762896.999999966</v>
      </c>
      <c r="Y26" s="14">
        <v>20227487.999999993</v>
      </c>
      <c r="Z26" s="14">
        <f t="shared" si="6"/>
        <v>40990384.999999955</v>
      </c>
      <c r="AA26" s="114">
        <f t="shared" si="7"/>
        <v>19.591421883570305</v>
      </c>
      <c r="AB26" s="114">
        <f t="shared" si="8"/>
        <v>21.681140223803297</v>
      </c>
      <c r="AC26" s="114"/>
      <c r="AD26" s="114"/>
      <c r="AE26" s="18"/>
    </row>
    <row r="27" spans="1:31" ht="15" customHeight="1" x14ac:dyDescent="0.3">
      <c r="A27" s="13" t="s">
        <v>39</v>
      </c>
      <c r="B27" s="14">
        <v>11674695</v>
      </c>
      <c r="C27" s="14">
        <v>19005079.999999996</v>
      </c>
      <c r="D27" s="14">
        <v>33653035</v>
      </c>
      <c r="E27" s="14">
        <v>44658623.999999993</v>
      </c>
      <c r="F27" s="14">
        <v>8978427.9999999963</v>
      </c>
      <c r="G27" s="14">
        <v>14389937.000000004</v>
      </c>
      <c r="H27" s="14">
        <v>30241203.000000019</v>
      </c>
      <c r="I27" s="14">
        <v>39769428.999999985</v>
      </c>
      <c r="J27" s="14">
        <v>8240974.000000014</v>
      </c>
      <c r="K27" s="14">
        <v>5191849</v>
      </c>
      <c r="L27" s="14">
        <f t="shared" si="0"/>
        <v>13432823.000000015</v>
      </c>
      <c r="M27" s="14">
        <v>17220509.999999989</v>
      </c>
      <c r="N27" s="14">
        <f t="shared" si="1"/>
        <v>30653333.000000004</v>
      </c>
      <c r="O27" s="14">
        <v>11683666.999999996</v>
      </c>
      <c r="P27" s="14">
        <f t="shared" si="2"/>
        <v>42337000</v>
      </c>
      <c r="Q27" s="14">
        <v>7152682</v>
      </c>
      <c r="R27" s="14">
        <v>5572360.0000000037</v>
      </c>
      <c r="S27" s="14">
        <f t="shared" si="3"/>
        <v>12725042.000000004</v>
      </c>
      <c r="T27" s="14">
        <v>11972719.000000002</v>
      </c>
      <c r="U27" s="14">
        <f t="shared" si="4"/>
        <v>24697761.000000007</v>
      </c>
      <c r="V27" s="14">
        <v>14549120.000000006</v>
      </c>
      <c r="W27" s="14">
        <f t="shared" si="5"/>
        <v>39246881.000000015</v>
      </c>
      <c r="X27" s="14">
        <v>9054217.0000000019</v>
      </c>
      <c r="Y27" s="14">
        <v>6319528.0000000028</v>
      </c>
      <c r="Z27" s="14">
        <f t="shared" si="6"/>
        <v>15373745.000000004</v>
      </c>
      <c r="AA27" s="114">
        <f t="shared" si="7"/>
        <v>26.584922970153045</v>
      </c>
      <c r="AB27" s="114">
        <f t="shared" si="8"/>
        <v>20.81488611196724</v>
      </c>
      <c r="AC27" s="114"/>
      <c r="AD27" s="114"/>
      <c r="AE27" s="18"/>
    </row>
    <row r="28" spans="1:31" ht="15" customHeight="1" x14ac:dyDescent="0.3">
      <c r="A28" s="13" t="s">
        <v>40</v>
      </c>
      <c r="B28" s="14">
        <v>89014636.000000209</v>
      </c>
      <c r="C28" s="14">
        <v>199598472.0000003</v>
      </c>
      <c r="D28" s="14">
        <v>278102391.00000024</v>
      </c>
      <c r="E28" s="14">
        <v>389924466.99999976</v>
      </c>
      <c r="F28" s="14">
        <v>93752558</v>
      </c>
      <c r="G28" s="14">
        <v>194001454.99999988</v>
      </c>
      <c r="H28" s="14">
        <v>317911623.99999988</v>
      </c>
      <c r="I28" s="14">
        <v>415082059.00000119</v>
      </c>
      <c r="J28" s="14">
        <v>81932099.99999997</v>
      </c>
      <c r="K28" s="14">
        <v>90643115.99999997</v>
      </c>
      <c r="L28" s="14">
        <f t="shared" si="0"/>
        <v>172575215.99999994</v>
      </c>
      <c r="M28" s="14">
        <v>81137497.999999866</v>
      </c>
      <c r="N28" s="14">
        <f t="shared" si="1"/>
        <v>253712713.99999982</v>
      </c>
      <c r="O28" s="14">
        <v>97860092.000000045</v>
      </c>
      <c r="P28" s="14">
        <f t="shared" si="2"/>
        <v>351572805.99999988</v>
      </c>
      <c r="Q28" s="14">
        <v>73260053</v>
      </c>
      <c r="R28" s="14">
        <v>82245603.000000015</v>
      </c>
      <c r="S28" s="14">
        <f t="shared" si="3"/>
        <v>155505656</v>
      </c>
      <c r="T28" s="14">
        <v>80394090.999999866</v>
      </c>
      <c r="U28" s="14">
        <f t="shared" si="4"/>
        <v>235899746.99999988</v>
      </c>
      <c r="V28" s="14">
        <v>89690376.000000134</v>
      </c>
      <c r="W28" s="14">
        <f t="shared" si="5"/>
        <v>325590123</v>
      </c>
      <c r="X28" s="14">
        <v>84234252.000000089</v>
      </c>
      <c r="Y28" s="14">
        <v>88202205.99999994</v>
      </c>
      <c r="Z28" s="14">
        <f t="shared" si="6"/>
        <v>172436458.00000003</v>
      </c>
      <c r="AA28" s="114">
        <f t="shared" si="7"/>
        <v>14.979785777659885</v>
      </c>
      <c r="AB28" s="114">
        <f t="shared" si="8"/>
        <v>10.887579548875067</v>
      </c>
      <c r="AC28" s="114"/>
      <c r="AD28" s="114"/>
      <c r="AE28" s="18"/>
    </row>
    <row r="29" spans="1:31" ht="15" customHeight="1" x14ac:dyDescent="0.3">
      <c r="A29" s="13" t="s">
        <v>41</v>
      </c>
      <c r="B29" s="14">
        <v>145185717.00000006</v>
      </c>
      <c r="C29" s="14">
        <v>297261621.00000006</v>
      </c>
      <c r="D29" s="14">
        <v>427591417.00000036</v>
      </c>
      <c r="E29" s="14">
        <v>610938413.00000048</v>
      </c>
      <c r="F29" s="14">
        <v>128763132.00000003</v>
      </c>
      <c r="G29" s="14">
        <v>295021068.9999994</v>
      </c>
      <c r="H29" s="14">
        <v>456001960.99999917</v>
      </c>
      <c r="I29" s="14">
        <v>645315338.9999975</v>
      </c>
      <c r="J29" s="14">
        <v>139000603.00000021</v>
      </c>
      <c r="K29" s="14">
        <v>201316147.99999958</v>
      </c>
      <c r="L29" s="14">
        <f t="shared" si="0"/>
        <v>340316750.99999976</v>
      </c>
      <c r="M29" s="14">
        <v>143455889.00000009</v>
      </c>
      <c r="N29" s="14">
        <f t="shared" si="1"/>
        <v>483772639.99999988</v>
      </c>
      <c r="O29" s="14">
        <v>171393350.00000015</v>
      </c>
      <c r="P29" s="14">
        <f t="shared" si="2"/>
        <v>655165990</v>
      </c>
      <c r="Q29" s="14">
        <v>132649289</v>
      </c>
      <c r="R29" s="14">
        <v>135941377.99999952</v>
      </c>
      <c r="S29" s="14">
        <f t="shared" si="3"/>
        <v>268590666.99999952</v>
      </c>
      <c r="T29" s="14">
        <v>211492664.99999955</v>
      </c>
      <c r="U29" s="14">
        <f t="shared" si="4"/>
        <v>480083331.99999905</v>
      </c>
      <c r="V29" s="14">
        <v>141609128.00000045</v>
      </c>
      <c r="W29" s="14">
        <f t="shared" si="5"/>
        <v>621692459.99999952</v>
      </c>
      <c r="X29" s="14">
        <v>122181125.99999972</v>
      </c>
      <c r="Y29" s="14">
        <v>159706202.00000018</v>
      </c>
      <c r="Z29" s="14">
        <f t="shared" si="6"/>
        <v>281887327.99999988</v>
      </c>
      <c r="AA29" s="114">
        <f t="shared" si="7"/>
        <v>-7.891608827243914</v>
      </c>
      <c r="AB29" s="114">
        <f t="shared" si="8"/>
        <v>4.9505297963314661</v>
      </c>
      <c r="AC29" s="114"/>
      <c r="AD29" s="114"/>
      <c r="AE29" s="18"/>
    </row>
    <row r="30" spans="1:31" ht="15" customHeight="1" x14ac:dyDescent="0.3">
      <c r="A30" s="13" t="s">
        <v>42</v>
      </c>
      <c r="B30" s="14">
        <v>84593942.000000089</v>
      </c>
      <c r="C30" s="14">
        <v>197327521</v>
      </c>
      <c r="D30" s="14">
        <v>244509922.99999991</v>
      </c>
      <c r="E30" s="14">
        <v>297346018.00000006</v>
      </c>
      <c r="F30" s="14">
        <v>66210356.999999978</v>
      </c>
      <c r="G30" s="14">
        <v>127820627.99999978</v>
      </c>
      <c r="H30" s="14">
        <v>193679482.99999973</v>
      </c>
      <c r="I30" s="14">
        <v>279705713.00000018</v>
      </c>
      <c r="J30" s="14">
        <v>67905601.000000089</v>
      </c>
      <c r="K30" s="14">
        <v>86775382.00000006</v>
      </c>
      <c r="L30" s="14">
        <f t="shared" si="0"/>
        <v>154680983.00000015</v>
      </c>
      <c r="M30" s="14">
        <v>72773225.000000015</v>
      </c>
      <c r="N30" s="14">
        <f t="shared" si="1"/>
        <v>227454208.00000018</v>
      </c>
      <c r="O30" s="14">
        <v>78751216.000000075</v>
      </c>
      <c r="P30" s="14">
        <f t="shared" si="2"/>
        <v>306205424.00000024</v>
      </c>
      <c r="Q30" s="14">
        <v>84406907</v>
      </c>
      <c r="R30" s="14">
        <v>49994153.000000015</v>
      </c>
      <c r="S30" s="14">
        <f t="shared" si="3"/>
        <v>134401060</v>
      </c>
      <c r="T30" s="14">
        <v>50253496.999999985</v>
      </c>
      <c r="U30" s="14">
        <f t="shared" si="4"/>
        <v>184654557</v>
      </c>
      <c r="V30" s="14">
        <v>56422795.000000007</v>
      </c>
      <c r="W30" s="14">
        <f t="shared" si="5"/>
        <v>241077352</v>
      </c>
      <c r="X30" s="14">
        <v>70542783.000000015</v>
      </c>
      <c r="Y30" s="14">
        <v>74286294.00000003</v>
      </c>
      <c r="Z30" s="14">
        <f t="shared" si="6"/>
        <v>144829077.00000006</v>
      </c>
      <c r="AA30" s="114">
        <f t="shared" si="7"/>
        <v>-16.425343011324884</v>
      </c>
      <c r="AB30" s="114">
        <f t="shared" si="8"/>
        <v>7.7588800266903206</v>
      </c>
      <c r="AC30" s="114"/>
      <c r="AD30" s="114"/>
      <c r="AE30" s="18"/>
    </row>
    <row r="31" spans="1:31" ht="15" customHeight="1" x14ac:dyDescent="0.3">
      <c r="A31" s="13" t="s">
        <v>43</v>
      </c>
      <c r="B31" s="14">
        <v>11529590.999999991</v>
      </c>
      <c r="C31" s="14">
        <v>24938771.999999985</v>
      </c>
      <c r="D31" s="14">
        <v>35787625.99999997</v>
      </c>
      <c r="E31" s="14">
        <v>49279778.000000075</v>
      </c>
      <c r="F31" s="14">
        <v>11774645.000000011</v>
      </c>
      <c r="G31" s="14">
        <v>25989995.999999959</v>
      </c>
      <c r="H31" s="14">
        <v>37540025.999999933</v>
      </c>
      <c r="I31" s="14">
        <v>50653557.000000075</v>
      </c>
      <c r="J31" s="14">
        <v>11561232.999999994</v>
      </c>
      <c r="K31" s="14">
        <v>13456871.999999985</v>
      </c>
      <c r="L31" s="14">
        <f t="shared" si="0"/>
        <v>25018104.999999978</v>
      </c>
      <c r="M31" s="14">
        <v>13575746</v>
      </c>
      <c r="N31" s="14">
        <f t="shared" si="1"/>
        <v>38593850.999999978</v>
      </c>
      <c r="O31" s="14">
        <v>12907398.999999996</v>
      </c>
      <c r="P31" s="14">
        <f t="shared" si="2"/>
        <v>51501249.99999997</v>
      </c>
      <c r="Q31" s="14">
        <v>11979385</v>
      </c>
      <c r="R31" s="14">
        <v>14383753.999999978</v>
      </c>
      <c r="S31" s="14">
        <f t="shared" si="3"/>
        <v>26363138.999999978</v>
      </c>
      <c r="T31" s="14">
        <v>15982376.999999985</v>
      </c>
      <c r="U31" s="14">
        <f t="shared" si="4"/>
        <v>42345515.999999963</v>
      </c>
      <c r="V31" s="14">
        <v>15758542.000000024</v>
      </c>
      <c r="W31" s="14">
        <f t="shared" si="5"/>
        <v>58104057.999999985</v>
      </c>
      <c r="X31" s="14">
        <v>15947117.000000007</v>
      </c>
      <c r="Y31" s="14">
        <v>16582946.999999987</v>
      </c>
      <c r="Z31" s="14">
        <f t="shared" si="6"/>
        <v>32530063.999999993</v>
      </c>
      <c r="AA31" s="114">
        <f t="shared" si="7"/>
        <v>33.121333023356442</v>
      </c>
      <c r="AB31" s="114">
        <f t="shared" si="8"/>
        <v>23.392225789197639</v>
      </c>
      <c r="AC31" s="114"/>
      <c r="AD31" s="114"/>
      <c r="AE31" s="18"/>
    </row>
    <row r="32" spans="1:31" ht="15" customHeight="1" x14ac:dyDescent="0.3">
      <c r="A32" s="13" t="s">
        <v>5</v>
      </c>
      <c r="B32" s="14">
        <v>20653214.000000004</v>
      </c>
      <c r="C32" s="14">
        <v>44911049</v>
      </c>
      <c r="D32" s="14">
        <v>82003543</v>
      </c>
      <c r="E32" s="14">
        <v>126942155.99999987</v>
      </c>
      <c r="F32" s="14">
        <v>41409877.000000007</v>
      </c>
      <c r="G32" s="14">
        <v>83348704.999999925</v>
      </c>
      <c r="H32" s="14">
        <v>135183430.99999991</v>
      </c>
      <c r="I32" s="14">
        <v>195306503.00000039</v>
      </c>
      <c r="J32" s="14">
        <v>37264986.000000022</v>
      </c>
      <c r="K32" s="14">
        <v>40998843.999999948</v>
      </c>
      <c r="L32" s="14">
        <f t="shared" si="0"/>
        <v>78263829.99999997</v>
      </c>
      <c r="M32" s="14">
        <v>42456146.999999985</v>
      </c>
      <c r="N32" s="14">
        <f t="shared" si="1"/>
        <v>120719976.99999996</v>
      </c>
      <c r="O32" s="14">
        <v>48830657.000000015</v>
      </c>
      <c r="P32" s="14">
        <f t="shared" si="2"/>
        <v>169550633.99999997</v>
      </c>
      <c r="Q32" s="14">
        <v>55367129</v>
      </c>
      <c r="R32" s="14">
        <v>29173140.999999993</v>
      </c>
      <c r="S32" s="14">
        <f t="shared" si="3"/>
        <v>84540270</v>
      </c>
      <c r="T32" s="14">
        <v>40554894.000000015</v>
      </c>
      <c r="U32" s="14">
        <f t="shared" si="4"/>
        <v>125095164.00000001</v>
      </c>
      <c r="V32" s="14">
        <v>52192657.999999993</v>
      </c>
      <c r="W32" s="14">
        <f t="shared" si="5"/>
        <v>177287822</v>
      </c>
      <c r="X32" s="14">
        <v>44349212.000000022</v>
      </c>
      <c r="Y32" s="14">
        <v>51814027.999999993</v>
      </c>
      <c r="Z32" s="14">
        <f t="shared" si="6"/>
        <v>96163240.000000015</v>
      </c>
      <c r="AA32" s="114">
        <f t="shared" si="7"/>
        <v>-19.899744124352154</v>
      </c>
      <c r="AB32" s="114">
        <f t="shared" si="8"/>
        <v>13.748442014675405</v>
      </c>
      <c r="AC32" s="114"/>
      <c r="AD32" s="114"/>
      <c r="AE32" s="18"/>
    </row>
    <row r="33" spans="1:30" ht="15" customHeight="1" x14ac:dyDescent="0.25">
      <c r="A33" s="241" t="s">
        <v>6</v>
      </c>
      <c r="B33" s="9">
        <f>SUM(B5:B32)</f>
        <v>1104483377.0000005</v>
      </c>
      <c r="C33" s="9">
        <f t="shared" ref="C33:L33" si="9">SUM(C5:C32)</f>
        <v>2310987969</v>
      </c>
      <c r="D33" s="9">
        <f t="shared" si="9"/>
        <v>3483632636.0000005</v>
      </c>
      <c r="E33" s="9">
        <f t="shared" si="9"/>
        <v>4717806726.9999971</v>
      </c>
      <c r="F33" s="9">
        <f t="shared" si="9"/>
        <v>1150631288.0000005</v>
      </c>
      <c r="G33" s="9">
        <f t="shared" si="9"/>
        <v>2406625406.9999995</v>
      </c>
      <c r="H33" s="9">
        <f t="shared" si="9"/>
        <v>3708895038.9999986</v>
      </c>
      <c r="I33" s="9">
        <f t="shared" si="9"/>
        <v>5039401498.9999971</v>
      </c>
      <c r="J33" s="242">
        <f t="shared" si="9"/>
        <v>1138624841.0000002</v>
      </c>
      <c r="K33" s="242">
        <f t="shared" si="9"/>
        <v>1310000025.9999998</v>
      </c>
      <c r="L33" s="242">
        <f t="shared" si="9"/>
        <v>2448624867</v>
      </c>
      <c r="M33" s="242">
        <f t="shared" ref="M33:R33" si="10">SUM(M5:M32)</f>
        <v>1216096170.9999995</v>
      </c>
      <c r="N33" s="242">
        <f t="shared" si="10"/>
        <v>3664721038</v>
      </c>
      <c r="O33" s="242">
        <f t="shared" si="10"/>
        <v>1301495134</v>
      </c>
      <c r="P33" s="242">
        <f t="shared" si="10"/>
        <v>4966216172</v>
      </c>
      <c r="Q33" s="242">
        <f t="shared" si="10"/>
        <v>1143623014</v>
      </c>
      <c r="R33" s="242">
        <f t="shared" si="10"/>
        <v>945163302.99999976</v>
      </c>
      <c r="S33" s="242">
        <f t="shared" ref="S33:X33" si="11">SUM(S5:S32)</f>
        <v>2088786316.9999995</v>
      </c>
      <c r="T33" s="242">
        <f t="shared" si="11"/>
        <v>1218511601.9999993</v>
      </c>
      <c r="U33" s="242">
        <f t="shared" si="11"/>
        <v>3307297918.999999</v>
      </c>
      <c r="V33" s="242">
        <f t="shared" si="11"/>
        <v>1189816239.0000005</v>
      </c>
      <c r="W33" s="242">
        <f t="shared" si="11"/>
        <v>4497114157.999999</v>
      </c>
      <c r="X33" s="242">
        <f t="shared" si="11"/>
        <v>1121356209</v>
      </c>
      <c r="Y33" s="242">
        <f>SUM(Y5:Y32)</f>
        <v>1298420702.0000002</v>
      </c>
      <c r="Z33" s="242">
        <f>SUM(Z5:Z32)</f>
        <v>2419776911</v>
      </c>
      <c r="AA33" s="243">
        <f>X33/Q33*100-100</f>
        <v>-1.9470406530311379</v>
      </c>
      <c r="AB33" s="243">
        <f>Z33/S33*100-100</f>
        <v>15.846072492249121</v>
      </c>
      <c r="AC33" s="243"/>
      <c r="AD33" s="243"/>
    </row>
    <row r="34" spans="1:30" ht="12.75" customHeight="1" x14ac:dyDescent="0.25">
      <c r="J34" s="189"/>
      <c r="K34" s="189"/>
      <c r="L34" s="189"/>
      <c r="M34" s="189"/>
      <c r="N34" s="189"/>
      <c r="O34" s="189"/>
      <c r="P34" s="189"/>
      <c r="S34" s="187"/>
      <c r="T34" s="187"/>
      <c r="U34" s="187"/>
      <c r="V34" s="187"/>
      <c r="W34" s="187"/>
      <c r="X34" s="187"/>
      <c r="Y34" s="187"/>
      <c r="Z34" s="187"/>
    </row>
    <row r="35" spans="1:30" ht="12.75" customHeight="1" x14ac:dyDescent="0.25">
      <c r="A35" s="10" t="s">
        <v>47</v>
      </c>
    </row>
    <row r="36" spans="1:30" ht="12.75" customHeight="1" x14ac:dyDescent="0.25">
      <c r="A36" s="10" t="s">
        <v>45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7"/>
      <c r="AB36" s="17"/>
      <c r="AC36" s="17"/>
      <c r="AD36" s="16"/>
    </row>
    <row r="37" spans="1:30" ht="12.75" customHeight="1" x14ac:dyDescent="0.25"/>
    <row r="38" spans="1:30" ht="12.75" customHeight="1" x14ac:dyDescent="0.25"/>
    <row r="39" spans="1:30" ht="12.75" customHeight="1" x14ac:dyDescent="0.25"/>
    <row r="40" spans="1:30" ht="12.75" customHeight="1" x14ac:dyDescent="0.25"/>
    <row r="41" spans="1:30" ht="12.75" customHeight="1" x14ac:dyDescent="0.25"/>
    <row r="42" spans="1:30" ht="12.75" customHeight="1" x14ac:dyDescent="0.25"/>
    <row r="43" spans="1:30" ht="12.75" customHeight="1" x14ac:dyDescent="0.25"/>
    <row r="44" spans="1:30" ht="12.75" customHeight="1" x14ac:dyDescent="0.25"/>
    <row r="45" spans="1:30" ht="12.75" customHeight="1" x14ac:dyDescent="0.25"/>
    <row r="46" spans="1:30" ht="12.75" customHeight="1" x14ac:dyDescent="0.25"/>
    <row r="47" spans="1:30" ht="12.75" customHeight="1" x14ac:dyDescent="0.25"/>
    <row r="48" spans="1:30" ht="12.75" customHeight="1" x14ac:dyDescent="0.25"/>
    <row r="49" ht="12.75" customHeight="1" x14ac:dyDescent="0.25"/>
  </sheetData>
  <mergeCells count="2">
    <mergeCell ref="A3:A4"/>
    <mergeCell ref="B3:AD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  <ignoredErrors>
    <ignoredError sqref="L5:L32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  <pageSetUpPr fitToPage="1"/>
  </sheetPr>
  <dimension ref="A1:AJ38"/>
  <sheetViews>
    <sheetView zoomScale="80" zoomScaleNormal="80" workbookViewId="0">
      <selection activeCell="A2" sqref="A2"/>
    </sheetView>
  </sheetViews>
  <sheetFormatPr defaultRowHeight="15" x14ac:dyDescent="0.3"/>
  <cols>
    <col min="1" max="1" width="26.85546875" style="18" customWidth="1"/>
    <col min="2" max="2" width="16.42578125" style="23" hidden="1" customWidth="1"/>
    <col min="3" max="3" width="16.42578125" style="24" hidden="1" customWidth="1"/>
    <col min="4" max="4" width="16.42578125" style="23" hidden="1" customWidth="1"/>
    <col min="5" max="5" width="16.42578125" style="24" hidden="1" customWidth="1"/>
    <col min="6" max="6" width="16.140625" style="23" hidden="1" customWidth="1"/>
    <col min="7" max="7" width="17.140625" style="24" hidden="1" customWidth="1"/>
    <col min="8" max="8" width="16.140625" style="23" hidden="1" customWidth="1"/>
    <col min="9" max="9" width="17.42578125" style="23" hidden="1" customWidth="1"/>
    <col min="10" max="10" width="16.140625" style="23" customWidth="1"/>
    <col min="11" max="11" width="16.42578125" style="23" hidden="1" customWidth="1"/>
    <col min="12" max="12" width="16.42578125" style="24" customWidth="1"/>
    <col min="13" max="13" width="16.42578125" style="24" hidden="1" customWidth="1"/>
    <col min="14" max="14" width="16.42578125" style="24" customWidth="1"/>
    <col min="15" max="15" width="16.42578125" style="24" hidden="1" customWidth="1"/>
    <col min="16" max="17" width="16.42578125" style="24" customWidth="1"/>
    <col min="18" max="18" width="16.42578125" style="24" hidden="1" customWidth="1"/>
    <col min="19" max="19" width="17.7109375" style="24" customWidth="1"/>
    <col min="20" max="20" width="17.7109375" style="24" hidden="1" customWidth="1"/>
    <col min="21" max="21" width="17.7109375" style="24" customWidth="1"/>
    <col min="22" max="22" width="17.7109375" style="24" hidden="1" customWidth="1"/>
    <col min="23" max="24" width="17.7109375" style="24" customWidth="1"/>
    <col min="25" max="25" width="17.7109375" style="24" hidden="1" customWidth="1"/>
    <col min="26" max="26" width="16.42578125" style="24" customWidth="1"/>
    <col min="27" max="29" width="10.140625" style="23" customWidth="1"/>
    <col min="30" max="30" width="10.140625" style="24" customWidth="1"/>
    <col min="31" max="31" width="15.7109375" style="23" customWidth="1"/>
    <col min="32" max="32" width="5.7109375" style="24" customWidth="1"/>
    <col min="33" max="33" width="15.7109375" style="23" customWidth="1"/>
    <col min="34" max="34" width="5.7109375" style="24" customWidth="1"/>
    <col min="35" max="35" width="15.7109375" style="23" customWidth="1"/>
    <col min="36" max="36" width="5.7109375" style="24" customWidth="1"/>
    <col min="37" max="16384" width="9.140625" style="18"/>
  </cols>
  <sheetData>
    <row r="1" spans="1:36" s="22" customFormat="1" ht="15" customHeight="1" x14ac:dyDescent="0.25">
      <c r="A1" s="19" t="str">
        <f>'Indice tavole'!C23</f>
        <v>Importazioni cumulate per provincia e area geografica di provenienza delle merci. Anni 2017-2021. Valori in milioni di euro e variazioni percentuali</v>
      </c>
      <c r="B1" s="20"/>
      <c r="C1" s="21"/>
      <c r="D1" s="20"/>
      <c r="E1" s="21"/>
      <c r="F1" s="20"/>
      <c r="G1" s="21"/>
      <c r="H1" s="20"/>
      <c r="I1" s="20"/>
      <c r="J1" s="20"/>
      <c r="K1" s="20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0"/>
      <c r="AB1" s="20"/>
      <c r="AC1" s="20"/>
      <c r="AE1" s="62" t="s">
        <v>111</v>
      </c>
      <c r="AF1" s="21"/>
      <c r="AG1" s="20"/>
      <c r="AH1" s="21"/>
      <c r="AI1" s="20"/>
      <c r="AJ1" s="21"/>
    </row>
    <row r="2" spans="1:36" s="22" customFormat="1" ht="15" customHeight="1" x14ac:dyDescent="0.25">
      <c r="A2" s="19"/>
      <c r="B2" s="20"/>
      <c r="C2" s="21"/>
      <c r="D2" s="20"/>
      <c r="E2" s="21"/>
      <c r="F2" s="20"/>
      <c r="G2" s="21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193"/>
      <c r="AB2" s="193"/>
      <c r="AC2" s="193"/>
      <c r="AD2" s="194"/>
      <c r="AE2" s="20"/>
      <c r="AF2" s="21"/>
      <c r="AG2" s="20"/>
      <c r="AH2" s="21"/>
      <c r="AI2" s="20"/>
      <c r="AJ2" s="21"/>
    </row>
    <row r="3" spans="1:36" s="22" customFormat="1" ht="15" customHeight="1" x14ac:dyDescent="0.25">
      <c r="A3" s="288" t="s">
        <v>115</v>
      </c>
      <c r="B3" s="272" t="s">
        <v>15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84"/>
      <c r="AE3" s="20"/>
      <c r="AF3" s="21"/>
      <c r="AG3" s="20"/>
      <c r="AH3" s="21"/>
      <c r="AI3" s="20"/>
      <c r="AJ3" s="21"/>
    </row>
    <row r="4" spans="1:36" s="11" customFormat="1" ht="45.75" customHeight="1" x14ac:dyDescent="0.25">
      <c r="A4" s="283"/>
      <c r="B4" s="66" t="s">
        <v>116</v>
      </c>
      <c r="C4" s="66" t="s">
        <v>117</v>
      </c>
      <c r="D4" s="66" t="s">
        <v>118</v>
      </c>
      <c r="E4" s="63" t="s">
        <v>556</v>
      </c>
      <c r="F4" s="56" t="s">
        <v>319</v>
      </c>
      <c r="G4" s="56" t="s">
        <v>320</v>
      </c>
      <c r="H4" s="56" t="s">
        <v>321</v>
      </c>
      <c r="I4" s="63" t="s">
        <v>557</v>
      </c>
      <c r="J4" s="239" t="s">
        <v>558</v>
      </c>
      <c r="K4" s="239" t="s">
        <v>579</v>
      </c>
      <c r="L4" s="239" t="s">
        <v>559</v>
      </c>
      <c r="M4" s="239" t="s">
        <v>567</v>
      </c>
      <c r="N4" s="239" t="s">
        <v>568</v>
      </c>
      <c r="O4" s="239" t="s">
        <v>571</v>
      </c>
      <c r="P4" s="239" t="s">
        <v>572</v>
      </c>
      <c r="Q4" s="239" t="s">
        <v>574</v>
      </c>
      <c r="R4" s="239" t="s">
        <v>577</v>
      </c>
      <c r="S4" s="239" t="s">
        <v>578</v>
      </c>
      <c r="T4" s="239" t="s">
        <v>581</v>
      </c>
      <c r="U4" s="239" t="s">
        <v>582</v>
      </c>
      <c r="V4" s="235" t="s">
        <v>596</v>
      </c>
      <c r="W4" s="235" t="s">
        <v>597</v>
      </c>
      <c r="X4" s="235" t="s">
        <v>599</v>
      </c>
      <c r="Y4" s="235" t="s">
        <v>611</v>
      </c>
      <c r="Z4" s="235" t="s">
        <v>610</v>
      </c>
      <c r="AA4" s="240" t="s">
        <v>120</v>
      </c>
      <c r="AB4" s="240" t="s">
        <v>121</v>
      </c>
      <c r="AC4" s="240" t="s">
        <v>569</v>
      </c>
      <c r="AD4" s="240" t="s">
        <v>573</v>
      </c>
    </row>
    <row r="5" spans="1:36" s="11" customFormat="1" x14ac:dyDescent="0.25">
      <c r="A5" s="13" t="s">
        <v>324</v>
      </c>
      <c r="B5" s="14">
        <v>471673905.99999923</v>
      </c>
      <c r="C5" s="14">
        <v>1042734272</v>
      </c>
      <c r="D5" s="14">
        <v>1644738539</v>
      </c>
      <c r="E5" s="14">
        <v>2187373938.9999914</v>
      </c>
      <c r="F5" s="14">
        <v>583768260.00000167</v>
      </c>
      <c r="G5" s="14">
        <v>1198991379.000006</v>
      </c>
      <c r="H5" s="14">
        <v>1827431558.0000131</v>
      </c>
      <c r="I5" s="14">
        <v>2435537105.9999804</v>
      </c>
      <c r="J5" s="14">
        <v>601764527.00000203</v>
      </c>
      <c r="K5" s="14">
        <v>634488743.00000465</v>
      </c>
      <c r="L5" s="14">
        <f>SUM(J5:K5)</f>
        <v>1236253270.0000067</v>
      </c>
      <c r="M5" s="14">
        <v>635855587.9999994</v>
      </c>
      <c r="N5" s="14">
        <f>SUM(L5:M5)</f>
        <v>1872108858.0000062</v>
      </c>
      <c r="O5" s="14">
        <v>647317057.99999821</v>
      </c>
      <c r="P5" s="14">
        <f>SUM(N5:O5)</f>
        <v>2519425916.0000043</v>
      </c>
      <c r="Q5" s="14">
        <v>582351135</v>
      </c>
      <c r="R5" s="14">
        <v>415036864.99999928</v>
      </c>
      <c r="S5" s="14">
        <f>SUM(Q5:R5)</f>
        <v>997387999.99999928</v>
      </c>
      <c r="T5" s="14">
        <v>544346122.99999928</v>
      </c>
      <c r="U5" s="14">
        <f>T5+S5</f>
        <v>1541734122.9999986</v>
      </c>
      <c r="V5" s="14">
        <v>608073555.00000167</v>
      </c>
      <c r="W5" s="14">
        <f>V5+U5</f>
        <v>2149807678</v>
      </c>
      <c r="X5" s="14">
        <v>646100139.9999994</v>
      </c>
      <c r="Y5" s="14">
        <v>719670836.99999809</v>
      </c>
      <c r="Z5" s="14">
        <f>SUM(X5:Y5)</f>
        <v>1365770976.9999976</v>
      </c>
      <c r="AA5" s="114">
        <f>IFERROR(X5/Q5*100-100,"")</f>
        <v>10.94683279015149</v>
      </c>
      <c r="AB5" s="114">
        <f>Z5/S5*100-100</f>
        <v>36.934771322694729</v>
      </c>
      <c r="AC5" s="114"/>
      <c r="AD5" s="114"/>
    </row>
    <row r="6" spans="1:36" x14ac:dyDescent="0.3">
      <c r="A6" s="13" t="s">
        <v>325</v>
      </c>
      <c r="B6" s="14">
        <v>149351380.00000015</v>
      </c>
      <c r="C6" s="14">
        <v>370290229.00000107</v>
      </c>
      <c r="D6" s="14">
        <v>521123283.00000119</v>
      </c>
      <c r="E6" s="14">
        <v>721943213.0000025</v>
      </c>
      <c r="F6" s="14">
        <v>181320630.99999982</v>
      </c>
      <c r="G6" s="14">
        <v>389453436.00000072</v>
      </c>
      <c r="H6" s="14">
        <v>582275294.0000006</v>
      </c>
      <c r="I6" s="14">
        <v>798203829.9999975</v>
      </c>
      <c r="J6" s="14">
        <v>244834164.99999964</v>
      </c>
      <c r="K6" s="14">
        <v>159758639.00000045</v>
      </c>
      <c r="L6" s="14">
        <f t="shared" ref="L6:L16" si="0">SUM(J6:K6)</f>
        <v>404592804.00000012</v>
      </c>
      <c r="M6" s="14">
        <v>159799784</v>
      </c>
      <c r="N6" s="14">
        <f t="shared" ref="N6:P16" si="1">SUM(L6:M6)</f>
        <v>564392588.00000012</v>
      </c>
      <c r="O6" s="14">
        <v>169287442.99999964</v>
      </c>
      <c r="P6" s="14">
        <f t="shared" si="1"/>
        <v>733680030.99999976</v>
      </c>
      <c r="Q6" s="14">
        <v>140673822</v>
      </c>
      <c r="R6" s="14">
        <v>127942075.00000034</v>
      </c>
      <c r="S6" s="14">
        <f t="shared" ref="S6:S16" si="2">SUM(Q6:R6)</f>
        <v>268615897.00000036</v>
      </c>
      <c r="T6" s="14">
        <v>158846741.9999997</v>
      </c>
      <c r="U6" s="14">
        <f t="shared" ref="U6:U16" si="3">T6+S6</f>
        <v>427462639.00000006</v>
      </c>
      <c r="V6" s="14">
        <v>165404922.99999982</v>
      </c>
      <c r="W6" s="14">
        <f t="shared" ref="W6:W16" si="4">V6+U6</f>
        <v>592867561.99999988</v>
      </c>
      <c r="X6" s="14">
        <v>144569930.00000021</v>
      </c>
      <c r="Y6" s="14">
        <v>183270388.00000012</v>
      </c>
      <c r="Z6" s="14">
        <f t="shared" ref="Z6:Z16" si="5">SUM(X6:Y6)</f>
        <v>327840318.00000036</v>
      </c>
      <c r="AA6" s="114">
        <f t="shared" ref="AA6:AA15" si="6">IFERROR(X6/Q6*100-100,"")</f>
        <v>2.7696041414160248</v>
      </c>
      <c r="AB6" s="114">
        <f t="shared" ref="AB6:AB16" si="7">Z6/S6*100-100</f>
        <v>22.047995543614434</v>
      </c>
      <c r="AC6" s="114"/>
      <c r="AD6" s="114"/>
    </row>
    <row r="7" spans="1:36" x14ac:dyDescent="0.3">
      <c r="A7" s="13" t="s">
        <v>124</v>
      </c>
      <c r="B7" s="14">
        <v>161882481.99999988</v>
      </c>
      <c r="C7" s="14">
        <v>301964593.99999988</v>
      </c>
      <c r="D7" s="14">
        <v>472402856.99999994</v>
      </c>
      <c r="E7" s="14">
        <v>620661331.99999917</v>
      </c>
      <c r="F7" s="14">
        <v>148599164.00000006</v>
      </c>
      <c r="G7" s="14">
        <v>262367892.99999997</v>
      </c>
      <c r="H7" s="14">
        <v>371697703.99999958</v>
      </c>
      <c r="I7" s="14">
        <v>461182264.9999997</v>
      </c>
      <c r="J7" s="14">
        <v>101709070.99999996</v>
      </c>
      <c r="K7" s="14">
        <v>97181871</v>
      </c>
      <c r="L7" s="14">
        <f t="shared" si="0"/>
        <v>198890941.99999994</v>
      </c>
      <c r="M7" s="14">
        <v>100184756.99999988</v>
      </c>
      <c r="N7" s="14">
        <f t="shared" si="1"/>
        <v>299075698.99999982</v>
      </c>
      <c r="O7" s="14">
        <v>78943770.999999985</v>
      </c>
      <c r="P7" s="14">
        <f t="shared" si="1"/>
        <v>378019469.99999982</v>
      </c>
      <c r="Q7" s="14">
        <v>82432876</v>
      </c>
      <c r="R7" s="14">
        <v>51588208.999999993</v>
      </c>
      <c r="S7" s="14">
        <f t="shared" si="2"/>
        <v>134021085</v>
      </c>
      <c r="T7" s="14">
        <v>40784951.000000007</v>
      </c>
      <c r="U7" s="14">
        <f t="shared" si="3"/>
        <v>174806036</v>
      </c>
      <c r="V7" s="14">
        <v>97676232.999999985</v>
      </c>
      <c r="W7" s="14">
        <f t="shared" si="4"/>
        <v>272482269</v>
      </c>
      <c r="X7" s="14">
        <v>149439996</v>
      </c>
      <c r="Y7" s="14">
        <v>147468485.00000006</v>
      </c>
      <c r="Z7" s="14">
        <f t="shared" si="5"/>
        <v>296908481.00000006</v>
      </c>
      <c r="AA7" s="114">
        <f t="shared" si="6"/>
        <v>81.286888498224897</v>
      </c>
      <c r="AB7" s="114">
        <f t="shared" si="7"/>
        <v>121.53863401419267</v>
      </c>
      <c r="AC7" s="114"/>
      <c r="AD7" s="114"/>
    </row>
    <row r="8" spans="1:36" x14ac:dyDescent="0.3">
      <c r="A8" s="13" t="s">
        <v>125</v>
      </c>
      <c r="B8" s="14">
        <v>91208623</v>
      </c>
      <c r="C8" s="14">
        <v>125561572.00000001</v>
      </c>
      <c r="D8" s="14">
        <v>213425565</v>
      </c>
      <c r="E8" s="14">
        <v>290608681.99999988</v>
      </c>
      <c r="F8" s="14">
        <v>78610298.999999985</v>
      </c>
      <c r="G8" s="14">
        <v>162853376</v>
      </c>
      <c r="H8" s="14">
        <v>189018321.00000009</v>
      </c>
      <c r="I8" s="14">
        <v>223221715.00000006</v>
      </c>
      <c r="J8" s="14">
        <v>31683463</v>
      </c>
      <c r="K8" s="14">
        <v>23855249.999999993</v>
      </c>
      <c r="L8" s="14">
        <f t="shared" si="0"/>
        <v>55538712.999999993</v>
      </c>
      <c r="M8" s="14">
        <v>59494247.999999993</v>
      </c>
      <c r="N8" s="14">
        <f t="shared" si="1"/>
        <v>115032960.99999999</v>
      </c>
      <c r="O8" s="14">
        <v>21175782.000000007</v>
      </c>
      <c r="P8" s="14">
        <f t="shared" si="1"/>
        <v>136208743</v>
      </c>
      <c r="Q8" s="14">
        <v>11677831</v>
      </c>
      <c r="R8" s="14">
        <v>12826856.999999996</v>
      </c>
      <c r="S8" s="14">
        <f t="shared" si="2"/>
        <v>24504687.999999996</v>
      </c>
      <c r="T8" s="14">
        <v>24592320.000000004</v>
      </c>
      <c r="U8" s="14">
        <f t="shared" si="3"/>
        <v>49097008</v>
      </c>
      <c r="V8" s="14">
        <v>21350383</v>
      </c>
      <c r="W8" s="14">
        <f t="shared" si="4"/>
        <v>70447391</v>
      </c>
      <c r="X8" s="14">
        <v>46310147.999999993</v>
      </c>
      <c r="Y8" s="14">
        <v>63700368.999999978</v>
      </c>
      <c r="Z8" s="14">
        <f t="shared" si="5"/>
        <v>110010516.99999997</v>
      </c>
      <c r="AA8" s="114">
        <f t="shared" si="6"/>
        <v>296.56463601845235</v>
      </c>
      <c r="AB8" s="114">
        <f t="shared" si="7"/>
        <v>348.93661572022455</v>
      </c>
      <c r="AC8" s="114"/>
      <c r="AD8" s="114"/>
    </row>
    <row r="9" spans="1:36" x14ac:dyDescent="0.3">
      <c r="A9" s="13" t="s">
        <v>126</v>
      </c>
      <c r="B9" s="14">
        <v>69294321.000000015</v>
      </c>
      <c r="C9" s="14">
        <v>153406788</v>
      </c>
      <c r="D9" s="14">
        <v>190084211</v>
      </c>
      <c r="E9" s="14">
        <v>224188804.00000018</v>
      </c>
      <c r="F9" s="14">
        <v>80647238.000000015</v>
      </c>
      <c r="G9" s="14">
        <v>189930615.99999997</v>
      </c>
      <c r="H9" s="14">
        <v>251558174.00000006</v>
      </c>
      <c r="I9" s="14">
        <v>344789304.00000024</v>
      </c>
      <c r="J9" s="14">
        <v>36680046</v>
      </c>
      <c r="K9" s="14">
        <v>24425468.999999993</v>
      </c>
      <c r="L9" s="14">
        <f t="shared" si="0"/>
        <v>61105514.999999993</v>
      </c>
      <c r="M9" s="14">
        <v>20027129.999999996</v>
      </c>
      <c r="N9" s="14">
        <f t="shared" si="1"/>
        <v>81132644.999999985</v>
      </c>
      <c r="O9" s="14">
        <v>39883272.999999993</v>
      </c>
      <c r="P9" s="14">
        <f t="shared" si="1"/>
        <v>121015917.99999997</v>
      </c>
      <c r="Q9" s="14">
        <v>16396100</v>
      </c>
      <c r="R9" s="14">
        <v>6065542</v>
      </c>
      <c r="S9" s="14">
        <f t="shared" si="2"/>
        <v>22461642</v>
      </c>
      <c r="T9" s="14">
        <v>13764215.999999998</v>
      </c>
      <c r="U9" s="14">
        <f t="shared" si="3"/>
        <v>36225858</v>
      </c>
      <c r="V9" s="14">
        <v>37729841.000000015</v>
      </c>
      <c r="W9" s="14">
        <f t="shared" si="4"/>
        <v>73955699.000000015</v>
      </c>
      <c r="X9" s="14">
        <v>15122011.999999994</v>
      </c>
      <c r="Y9" s="14">
        <v>42573667.999999993</v>
      </c>
      <c r="Z9" s="14">
        <f t="shared" si="5"/>
        <v>57695679.999999985</v>
      </c>
      <c r="AA9" s="114">
        <f t="shared" si="6"/>
        <v>-7.7706771732302542</v>
      </c>
      <c r="AB9" s="114">
        <f t="shared" si="7"/>
        <v>156.86314473358618</v>
      </c>
      <c r="AC9" s="114"/>
      <c r="AD9" s="114"/>
    </row>
    <row r="10" spans="1:36" x14ac:dyDescent="0.3">
      <c r="A10" s="13" t="s">
        <v>127</v>
      </c>
      <c r="B10" s="14">
        <v>19106339</v>
      </c>
      <c r="C10" s="14">
        <v>33324865</v>
      </c>
      <c r="D10" s="14">
        <v>39602020</v>
      </c>
      <c r="E10" s="14">
        <v>46557871.999999985</v>
      </c>
      <c r="F10" s="14">
        <v>12858761.000000007</v>
      </c>
      <c r="G10" s="14">
        <v>28876583.000000007</v>
      </c>
      <c r="H10" s="14">
        <v>38480021</v>
      </c>
      <c r="I10" s="14">
        <v>50803206.999999963</v>
      </c>
      <c r="J10" s="14">
        <v>9471502.0000000056</v>
      </c>
      <c r="K10" s="14">
        <v>9792892.9999999981</v>
      </c>
      <c r="L10" s="14">
        <f t="shared" si="0"/>
        <v>19264395.000000004</v>
      </c>
      <c r="M10" s="14">
        <v>5449331</v>
      </c>
      <c r="N10" s="14">
        <f t="shared" si="1"/>
        <v>24713726.000000004</v>
      </c>
      <c r="O10" s="14">
        <v>8249278.0000000019</v>
      </c>
      <c r="P10" s="14">
        <f t="shared" si="1"/>
        <v>32963004.000000007</v>
      </c>
      <c r="Q10" s="14">
        <v>13539604</v>
      </c>
      <c r="R10" s="14">
        <v>2372054</v>
      </c>
      <c r="S10" s="14">
        <f t="shared" si="2"/>
        <v>15911658</v>
      </c>
      <c r="T10" s="14">
        <v>4463637</v>
      </c>
      <c r="U10" s="14">
        <f t="shared" si="3"/>
        <v>20375295</v>
      </c>
      <c r="V10" s="14">
        <v>2186848</v>
      </c>
      <c r="W10" s="14">
        <f t="shared" si="4"/>
        <v>22562143</v>
      </c>
      <c r="X10" s="14">
        <v>6566836.9999999991</v>
      </c>
      <c r="Y10" s="14">
        <v>6345694.0000000028</v>
      </c>
      <c r="Z10" s="14">
        <f t="shared" si="5"/>
        <v>12912531.000000002</v>
      </c>
      <c r="AA10" s="114">
        <f t="shared" si="6"/>
        <v>-51.499046796346484</v>
      </c>
      <c r="AB10" s="114">
        <f t="shared" si="7"/>
        <v>-18.848614016213759</v>
      </c>
      <c r="AC10" s="114"/>
      <c r="AD10" s="114"/>
    </row>
    <row r="11" spans="1:36" x14ac:dyDescent="0.3">
      <c r="A11" s="13" t="s">
        <v>128</v>
      </c>
      <c r="B11" s="14">
        <v>44295400.000000007</v>
      </c>
      <c r="C11" s="14">
        <v>123616219.99999991</v>
      </c>
      <c r="D11" s="14">
        <v>180110659.99999997</v>
      </c>
      <c r="E11" s="14">
        <v>230104057</v>
      </c>
      <c r="F11" s="14">
        <v>49770554.999999993</v>
      </c>
      <c r="G11" s="14">
        <v>97331958.999999925</v>
      </c>
      <c r="H11" s="14">
        <v>166634603.99999994</v>
      </c>
      <c r="I11" s="14">
        <v>236284414.00000003</v>
      </c>
      <c r="J11" s="14">
        <v>50763986.000000007</v>
      </c>
      <c r="K11" s="14">
        <v>50984014.000000075</v>
      </c>
      <c r="L11" s="14">
        <f t="shared" si="0"/>
        <v>101748000.00000009</v>
      </c>
      <c r="M11" s="14">
        <v>30390165.000000007</v>
      </c>
      <c r="N11" s="14">
        <f t="shared" si="1"/>
        <v>132138165.00000009</v>
      </c>
      <c r="O11" s="14">
        <v>20397772.999999996</v>
      </c>
      <c r="P11" s="14">
        <f t="shared" si="1"/>
        <v>152535938.00000009</v>
      </c>
      <c r="Q11" s="14">
        <v>31664267</v>
      </c>
      <c r="R11" s="14">
        <v>23590409.000000015</v>
      </c>
      <c r="S11" s="14">
        <f t="shared" si="2"/>
        <v>55254676.000000015</v>
      </c>
      <c r="T11" s="14">
        <v>13839285.000000006</v>
      </c>
      <c r="U11" s="14">
        <f t="shared" si="3"/>
        <v>69093961.000000015</v>
      </c>
      <c r="V11" s="14">
        <v>13200924.000000004</v>
      </c>
      <c r="W11" s="14">
        <f t="shared" si="4"/>
        <v>82294885.000000015</v>
      </c>
      <c r="X11" s="14">
        <v>26963323</v>
      </c>
      <c r="Y11" s="14">
        <v>35646476</v>
      </c>
      <c r="Z11" s="14">
        <f t="shared" si="5"/>
        <v>62609799</v>
      </c>
      <c r="AA11" s="114">
        <f t="shared" si="6"/>
        <v>-14.846211346057686</v>
      </c>
      <c r="AB11" s="114">
        <f t="shared" si="7"/>
        <v>13.311313236186521</v>
      </c>
      <c r="AC11" s="114"/>
      <c r="AD11" s="114"/>
    </row>
    <row r="12" spans="1:36" x14ac:dyDescent="0.3">
      <c r="A12" s="13" t="s">
        <v>323</v>
      </c>
      <c r="B12" s="14">
        <v>49328078.000000015</v>
      </c>
      <c r="C12" s="14">
        <v>67152151.000000015</v>
      </c>
      <c r="D12" s="14">
        <v>104901746.00000001</v>
      </c>
      <c r="E12" s="14">
        <v>148630616.00000006</v>
      </c>
      <c r="F12" s="14">
        <v>37328674.000000015</v>
      </c>
      <c r="G12" s="14">
        <v>67678929</v>
      </c>
      <c r="H12" s="14">
        <v>109423949.00000001</v>
      </c>
      <c r="I12" s="14">
        <v>163884048.00000009</v>
      </c>
      <c r="J12" s="14">
        <v>40410405</v>
      </c>
      <c r="K12" s="14">
        <v>23553728.999999993</v>
      </c>
      <c r="L12" s="14">
        <f t="shared" si="0"/>
        <v>63964133.999999993</v>
      </c>
      <c r="M12" s="14">
        <v>18272730.999999996</v>
      </c>
      <c r="N12" s="14">
        <f t="shared" si="1"/>
        <v>82236864.999999985</v>
      </c>
      <c r="O12" s="14">
        <v>31253235</v>
      </c>
      <c r="P12" s="14">
        <f t="shared" si="1"/>
        <v>113490099.99999999</v>
      </c>
      <c r="Q12" s="14">
        <v>20477740</v>
      </c>
      <c r="R12" s="14">
        <v>23625195</v>
      </c>
      <c r="S12" s="14">
        <f t="shared" si="2"/>
        <v>44102935</v>
      </c>
      <c r="T12" s="14">
        <v>13837033</v>
      </c>
      <c r="U12" s="14">
        <f t="shared" si="3"/>
        <v>57939968</v>
      </c>
      <c r="V12" s="14">
        <v>18841649</v>
      </c>
      <c r="W12" s="14">
        <f t="shared" si="4"/>
        <v>76781617</v>
      </c>
      <c r="X12" s="14">
        <v>12504721.999999996</v>
      </c>
      <c r="Y12" s="14">
        <v>15001619.000000009</v>
      </c>
      <c r="Z12" s="14">
        <f t="shared" si="5"/>
        <v>27506341.000000007</v>
      </c>
      <c r="AA12" s="114">
        <f t="shared" si="6"/>
        <v>-38.935048496562629</v>
      </c>
      <c r="AB12" s="114">
        <f t="shared" si="7"/>
        <v>-37.631495500242764</v>
      </c>
      <c r="AC12" s="114"/>
      <c r="AD12" s="114"/>
    </row>
    <row r="13" spans="1:36" x14ac:dyDescent="0.3">
      <c r="A13" s="13" t="s">
        <v>129</v>
      </c>
      <c r="B13" s="14">
        <v>133476835.00000003</v>
      </c>
      <c r="C13" s="14">
        <v>232030430.00000003</v>
      </c>
      <c r="D13" s="14">
        <v>386411082.99999994</v>
      </c>
      <c r="E13" s="14">
        <v>475108071.00000036</v>
      </c>
      <c r="F13" s="14">
        <v>112778836.00000007</v>
      </c>
      <c r="G13" s="14">
        <v>204722485.99999985</v>
      </c>
      <c r="H13" s="14">
        <v>327786087.99999988</v>
      </c>
      <c r="I13" s="14">
        <v>422485887.00000018</v>
      </c>
      <c r="J13" s="14">
        <v>125143483</v>
      </c>
      <c r="K13" s="14">
        <v>69846184.000000015</v>
      </c>
      <c r="L13" s="14">
        <f t="shared" si="0"/>
        <v>194989667</v>
      </c>
      <c r="M13" s="14">
        <v>110899346.99999994</v>
      </c>
      <c r="N13" s="14">
        <f t="shared" si="1"/>
        <v>305889013.99999994</v>
      </c>
      <c r="O13" s="14">
        <v>77047954.000000045</v>
      </c>
      <c r="P13" s="14">
        <f t="shared" si="1"/>
        <v>382936968</v>
      </c>
      <c r="Q13" s="14">
        <v>110784529</v>
      </c>
      <c r="R13" s="14">
        <v>47271929.999999963</v>
      </c>
      <c r="S13" s="14">
        <f t="shared" si="2"/>
        <v>158056458.99999997</v>
      </c>
      <c r="T13" s="14">
        <v>100135489.99999991</v>
      </c>
      <c r="U13" s="14">
        <f t="shared" si="3"/>
        <v>258191948.99999988</v>
      </c>
      <c r="V13" s="14">
        <v>75121654.999999925</v>
      </c>
      <c r="W13" s="14">
        <f t="shared" si="4"/>
        <v>333313603.99999982</v>
      </c>
      <c r="X13" s="14">
        <v>74696070.99999994</v>
      </c>
      <c r="Y13" s="14">
        <v>78322835</v>
      </c>
      <c r="Z13" s="14">
        <f t="shared" si="5"/>
        <v>153018905.99999994</v>
      </c>
      <c r="AA13" s="114">
        <f t="shared" si="6"/>
        <v>-32.575358965510475</v>
      </c>
      <c r="AB13" s="114">
        <f t="shared" si="7"/>
        <v>-3.1871857890983364</v>
      </c>
      <c r="AC13" s="114"/>
      <c r="AD13" s="114"/>
    </row>
    <row r="14" spans="1:36" x14ac:dyDescent="0.3">
      <c r="A14" s="13" t="s">
        <v>130</v>
      </c>
      <c r="B14" s="14">
        <v>153837823.99999994</v>
      </c>
      <c r="C14" s="14">
        <v>340538284.9999994</v>
      </c>
      <c r="D14" s="14">
        <v>565853433.99999976</v>
      </c>
      <c r="E14" s="14">
        <v>739296359.99999797</v>
      </c>
      <c r="F14" s="14">
        <v>229979029.00000012</v>
      </c>
      <c r="G14" s="14">
        <v>393859160.00000012</v>
      </c>
      <c r="H14" s="14">
        <v>622158006.00000262</v>
      </c>
      <c r="I14" s="14">
        <v>763320982.9999994</v>
      </c>
      <c r="J14" s="14">
        <v>222990557.00000095</v>
      </c>
      <c r="K14" s="14">
        <v>139683227.99999994</v>
      </c>
      <c r="L14" s="14">
        <f t="shared" si="0"/>
        <v>362673785.00000089</v>
      </c>
      <c r="M14" s="14">
        <v>217412712.99999958</v>
      </c>
      <c r="N14" s="14">
        <f t="shared" si="1"/>
        <v>580086498.00000048</v>
      </c>
      <c r="O14" s="14">
        <v>164194225.00000036</v>
      </c>
      <c r="P14" s="14">
        <f t="shared" si="1"/>
        <v>744280723.00000083</v>
      </c>
      <c r="Q14" s="14">
        <v>173763141</v>
      </c>
      <c r="R14" s="14">
        <v>129720452.9999999</v>
      </c>
      <c r="S14" s="14">
        <f t="shared" si="2"/>
        <v>303483593.99999988</v>
      </c>
      <c r="T14" s="14">
        <v>170495858.99999985</v>
      </c>
      <c r="U14" s="14">
        <f t="shared" si="3"/>
        <v>473979452.99999976</v>
      </c>
      <c r="V14" s="14">
        <v>158912090.00000003</v>
      </c>
      <c r="W14" s="14">
        <f t="shared" si="4"/>
        <v>632891542.99999976</v>
      </c>
      <c r="X14" s="14">
        <v>178053392.99999997</v>
      </c>
      <c r="Y14" s="14">
        <v>138120304.99999997</v>
      </c>
      <c r="Z14" s="14">
        <f t="shared" si="5"/>
        <v>316173697.99999994</v>
      </c>
      <c r="AA14" s="114">
        <f t="shared" si="6"/>
        <v>2.4690230478741029</v>
      </c>
      <c r="AB14" s="114">
        <f t="shared" si="7"/>
        <v>4.1814794113714413</v>
      </c>
      <c r="AC14" s="114"/>
      <c r="AD14" s="114"/>
    </row>
    <row r="15" spans="1:36" x14ac:dyDescent="0.3">
      <c r="A15" s="64" t="s">
        <v>133</v>
      </c>
      <c r="B15" s="14">
        <v>827079.00000000012</v>
      </c>
      <c r="C15" s="14">
        <v>2285059</v>
      </c>
      <c r="D15" s="14">
        <v>3688562</v>
      </c>
      <c r="E15" s="14">
        <v>4726877.0000000009</v>
      </c>
      <c r="F15" s="14">
        <v>1207417</v>
      </c>
      <c r="G15" s="14">
        <v>3124757.9999999995</v>
      </c>
      <c r="H15" s="14">
        <v>4764451.9999999991</v>
      </c>
      <c r="I15" s="14">
        <v>5705799.0000000009</v>
      </c>
      <c r="J15" s="14">
        <v>1158606</v>
      </c>
      <c r="K15" s="14">
        <v>1150834.9999999998</v>
      </c>
      <c r="L15" s="14">
        <f t="shared" si="0"/>
        <v>2309441</v>
      </c>
      <c r="M15" s="14">
        <v>1332828.0000000002</v>
      </c>
      <c r="N15" s="14">
        <f t="shared" si="1"/>
        <v>3642269</v>
      </c>
      <c r="O15" s="14">
        <v>905727.99999999988</v>
      </c>
      <c r="P15" s="14">
        <f t="shared" si="1"/>
        <v>4547997</v>
      </c>
      <c r="Q15" s="14">
        <v>1040242</v>
      </c>
      <c r="R15" s="14">
        <v>260764</v>
      </c>
      <c r="S15" s="14">
        <f t="shared" si="2"/>
        <v>1301006</v>
      </c>
      <c r="T15" s="14">
        <v>822339.99999999988</v>
      </c>
      <c r="U15" s="14">
        <f t="shared" si="3"/>
        <v>2123346</v>
      </c>
      <c r="V15" s="14">
        <v>338011.99999999994</v>
      </c>
      <c r="W15" s="14">
        <f t="shared" si="4"/>
        <v>2461358</v>
      </c>
      <c r="X15" s="14">
        <v>568411</v>
      </c>
      <c r="Y15" s="14">
        <v>2023724</v>
      </c>
      <c r="Z15" s="14">
        <f t="shared" si="5"/>
        <v>2592135</v>
      </c>
      <c r="AA15" s="114">
        <f t="shared" si="6"/>
        <v>-45.357810970908695</v>
      </c>
      <c r="AB15" s="114">
        <f t="shared" si="7"/>
        <v>99.240818259101019</v>
      </c>
      <c r="AC15" s="114"/>
      <c r="AD15" s="114"/>
    </row>
    <row r="16" spans="1:36" s="11" customFormat="1" ht="15" customHeight="1" x14ac:dyDescent="0.25">
      <c r="A16" s="64" t="s">
        <v>132</v>
      </c>
      <c r="B16" s="14">
        <v>720992</v>
      </c>
      <c r="C16" s="14">
        <v>2470218</v>
      </c>
      <c r="D16" s="14">
        <v>4156991</v>
      </c>
      <c r="E16" s="14">
        <v>5983109</v>
      </c>
      <c r="F16" s="14">
        <v>276405</v>
      </c>
      <c r="G16" s="14">
        <v>277507</v>
      </c>
      <c r="H16" s="14">
        <v>290875</v>
      </c>
      <c r="I16" s="14">
        <v>318689</v>
      </c>
      <c r="J16" s="14">
        <v>1044474</v>
      </c>
      <c r="K16" s="14">
        <v>6445352</v>
      </c>
      <c r="L16" s="14">
        <f t="shared" si="0"/>
        <v>7489826</v>
      </c>
      <c r="M16" s="14">
        <v>3416270</v>
      </c>
      <c r="N16" s="14">
        <f t="shared" si="1"/>
        <v>10906096</v>
      </c>
      <c r="O16" s="14">
        <v>5113836</v>
      </c>
      <c r="P16" s="14">
        <f t="shared" si="1"/>
        <v>16019932</v>
      </c>
      <c r="Q16" s="14">
        <v>3445902</v>
      </c>
      <c r="R16" s="14"/>
      <c r="S16" s="14">
        <f t="shared" si="2"/>
        <v>3445902</v>
      </c>
      <c r="T16" s="14">
        <v>158443</v>
      </c>
      <c r="U16" s="14">
        <f t="shared" si="3"/>
        <v>3604345</v>
      </c>
      <c r="V16" s="14">
        <v>1953931.0000000005</v>
      </c>
      <c r="W16" s="14">
        <f t="shared" si="4"/>
        <v>5558276</v>
      </c>
      <c r="X16" s="14">
        <v>566295.00000000012</v>
      </c>
      <c r="Y16" s="14">
        <v>688725.00000000012</v>
      </c>
      <c r="Z16" s="14">
        <f t="shared" si="5"/>
        <v>1255020.0000000002</v>
      </c>
      <c r="AA16" s="114">
        <f>IFERROR(X16/Q16*100-100,"")</f>
        <v>-83.566131596313539</v>
      </c>
      <c r="AB16" s="114">
        <f t="shared" si="7"/>
        <v>-63.579347294264309</v>
      </c>
      <c r="AC16" s="114"/>
      <c r="AD16" s="114"/>
    </row>
    <row r="17" spans="1:36" x14ac:dyDescent="0.3">
      <c r="A17" s="245" t="s">
        <v>131</v>
      </c>
      <c r="B17" s="116">
        <f>SUM(B5:B16)</f>
        <v>1345003258.9999993</v>
      </c>
      <c r="C17" s="116">
        <f t="shared" ref="C17:I17" si="8">SUM(C5:C16)</f>
        <v>2795374683.0000005</v>
      </c>
      <c r="D17" s="116">
        <f t="shared" si="8"/>
        <v>4326498951.000001</v>
      </c>
      <c r="E17" s="116">
        <f t="shared" si="8"/>
        <v>5695182931.9999905</v>
      </c>
      <c r="F17" s="116">
        <f t="shared" si="8"/>
        <v>1517145269.0000014</v>
      </c>
      <c r="G17" s="116">
        <f t="shared" si="8"/>
        <v>2999468082.0000067</v>
      </c>
      <c r="H17" s="116">
        <f t="shared" si="8"/>
        <v>4491519046.0000162</v>
      </c>
      <c r="I17" s="116">
        <f t="shared" si="8"/>
        <v>5905737246.9999771</v>
      </c>
      <c r="J17" s="244">
        <f t="shared" ref="J17:Q17" si="9">SUM(J5:J16)</f>
        <v>1467654285.0000026</v>
      </c>
      <c r="K17" s="244">
        <f t="shared" si="9"/>
        <v>1241166207.0000052</v>
      </c>
      <c r="L17" s="244">
        <f t="shared" si="9"/>
        <v>2708820492.0000076</v>
      </c>
      <c r="M17" s="244">
        <f t="shared" si="9"/>
        <v>1362534891.9999988</v>
      </c>
      <c r="N17" s="244">
        <f t="shared" si="9"/>
        <v>4071355384.0000067</v>
      </c>
      <c r="O17" s="244">
        <f t="shared" si="9"/>
        <v>1263769355.9999981</v>
      </c>
      <c r="P17" s="244">
        <f t="shared" si="9"/>
        <v>5335124740.0000048</v>
      </c>
      <c r="Q17" s="244">
        <f t="shared" si="9"/>
        <v>1188247189</v>
      </c>
      <c r="R17" s="244">
        <f t="shared" ref="R17:X17" si="10">SUM(R5:R16)</f>
        <v>840300352.99999952</v>
      </c>
      <c r="S17" s="244">
        <f t="shared" si="10"/>
        <v>2028547541.9999995</v>
      </c>
      <c r="T17" s="244">
        <f t="shared" si="10"/>
        <v>1086086438.9999988</v>
      </c>
      <c r="U17" s="244">
        <f t="shared" si="10"/>
        <v>3114633980.9999981</v>
      </c>
      <c r="V17" s="244">
        <f t="shared" si="10"/>
        <v>1200790044.0000014</v>
      </c>
      <c r="W17" s="244">
        <f t="shared" si="10"/>
        <v>4315424025</v>
      </c>
      <c r="X17" s="244">
        <f t="shared" si="10"/>
        <v>1301461277.9999995</v>
      </c>
      <c r="Y17" s="244">
        <f>SUM(Y5:Y16)</f>
        <v>1432833124.9999983</v>
      </c>
      <c r="Z17" s="244">
        <f>SUM(Z5:Z16)</f>
        <v>2734294402.9999981</v>
      </c>
      <c r="AA17" s="243">
        <f>IFERROR(X17/Q17*100-100,"")</f>
        <v>9.5278230024914023</v>
      </c>
      <c r="AB17" s="243">
        <f>Z17/S17*100-100</f>
        <v>34.790747881816145</v>
      </c>
      <c r="AC17" s="243"/>
      <c r="AD17" s="243"/>
    </row>
    <row r="18" spans="1:36" x14ac:dyDescent="0.3">
      <c r="A18" s="10" t="s">
        <v>45</v>
      </c>
      <c r="J18" s="189"/>
      <c r="K18" s="189"/>
      <c r="L18" s="189"/>
      <c r="M18" s="189"/>
      <c r="N18" s="189"/>
      <c r="O18" s="189"/>
      <c r="P18" s="189"/>
      <c r="U18" s="224"/>
      <c r="V18" s="224"/>
      <c r="W18" s="225"/>
      <c r="X18" s="225"/>
      <c r="Y18" s="225"/>
      <c r="Z18" s="225"/>
      <c r="AA18" s="167"/>
      <c r="AB18" s="167"/>
      <c r="AC18" s="167"/>
      <c r="AD18" s="226"/>
      <c r="AE18" s="167"/>
    </row>
    <row r="20" spans="1:36" x14ac:dyDescent="0.3">
      <c r="A20" s="23"/>
      <c r="B20" s="24"/>
      <c r="C20" s="23"/>
      <c r="D20" s="24"/>
      <c r="E20" s="23"/>
      <c r="F20" s="24"/>
      <c r="G20" s="23"/>
      <c r="H20" s="24"/>
      <c r="I20" s="24"/>
      <c r="J20" s="24"/>
      <c r="K20" s="24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1:36" x14ac:dyDescent="0.3">
      <c r="A21" s="23"/>
      <c r="B21" s="24"/>
      <c r="C21" s="23"/>
      <c r="D21" s="24"/>
      <c r="E21" s="23"/>
      <c r="F21" s="24"/>
      <c r="G21" s="23"/>
      <c r="H21" s="24"/>
      <c r="I21" s="24"/>
      <c r="J21" s="24"/>
      <c r="K21" s="24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spans="1:36" x14ac:dyDescent="0.3">
      <c r="A22" s="23"/>
      <c r="B22" s="24"/>
      <c r="C22" s="23"/>
      <c r="D22" s="24"/>
      <c r="E22" s="23"/>
      <c r="F22" s="24"/>
      <c r="G22" s="23"/>
      <c r="H22" s="24"/>
      <c r="I22" s="24"/>
      <c r="J22" s="24"/>
      <c r="K22" s="24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36" x14ac:dyDescent="0.3">
      <c r="A23" s="23"/>
      <c r="B23" s="24"/>
      <c r="C23" s="23"/>
      <c r="D23" s="24"/>
      <c r="E23" s="23"/>
      <c r="F23" s="24"/>
      <c r="G23" s="23"/>
      <c r="H23" s="24"/>
      <c r="I23" s="24"/>
      <c r="J23" s="24"/>
      <c r="K23" s="24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</row>
    <row r="24" spans="1:36" x14ac:dyDescent="0.3">
      <c r="A24" s="23"/>
      <c r="B24" s="24"/>
      <c r="C24" s="23"/>
      <c r="D24" s="24"/>
      <c r="E24" s="23"/>
      <c r="F24" s="24"/>
      <c r="G24" s="23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</row>
    <row r="25" spans="1:36" x14ac:dyDescent="0.3">
      <c r="A25" s="23"/>
      <c r="B25" s="24"/>
      <c r="C25" s="23"/>
      <c r="D25" s="24"/>
      <c r="E25" s="23"/>
      <c r="F25" s="24"/>
      <c r="G25" s="23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</row>
    <row r="26" spans="1:36" x14ac:dyDescent="0.3">
      <c r="A26" s="23"/>
      <c r="B26" s="24"/>
      <c r="C26" s="23"/>
      <c r="D26" s="24"/>
      <c r="E26" s="23"/>
      <c r="F26" s="24"/>
      <c r="G26" s="23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</row>
    <row r="27" spans="1:36" x14ac:dyDescent="0.3">
      <c r="A27" s="23"/>
      <c r="B27" s="24"/>
      <c r="C27" s="23"/>
      <c r="D27" s="24"/>
      <c r="E27" s="23"/>
      <c r="F27" s="24"/>
      <c r="G27" s="23"/>
      <c r="H27" s="24"/>
      <c r="I27" s="24"/>
      <c r="J27" s="24"/>
      <c r="K27" s="24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</row>
    <row r="28" spans="1:36" x14ac:dyDescent="0.3">
      <c r="A28" s="23"/>
      <c r="B28" s="24"/>
      <c r="C28" s="23"/>
      <c r="D28" s="24"/>
      <c r="E28" s="23"/>
      <c r="F28" s="24"/>
      <c r="G28" s="23"/>
      <c r="H28" s="24"/>
      <c r="I28" s="24"/>
      <c r="J28" s="24"/>
      <c r="K28" s="24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</row>
    <row r="29" spans="1:36" x14ac:dyDescent="0.3">
      <c r="A29" s="23"/>
      <c r="B29" s="24"/>
      <c r="C29" s="23"/>
      <c r="D29" s="24"/>
      <c r="E29" s="23"/>
      <c r="F29" s="24"/>
      <c r="G29" s="23"/>
      <c r="H29" s="24"/>
      <c r="I29" s="24"/>
      <c r="J29" s="24"/>
      <c r="K29" s="24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6" x14ac:dyDescent="0.3">
      <c r="A30" s="23"/>
      <c r="B30" s="24"/>
      <c r="C30" s="23"/>
      <c r="D30" s="24"/>
      <c r="E30" s="23"/>
      <c r="F30" s="24"/>
      <c r="G30" s="23"/>
      <c r="H30" s="24"/>
      <c r="I30" s="24"/>
      <c r="J30" s="24"/>
      <c r="K30" s="24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</row>
    <row r="31" spans="1:36" x14ac:dyDescent="0.3">
      <c r="A31" s="23"/>
      <c r="B31" s="24"/>
      <c r="C31" s="23"/>
      <c r="D31" s="24"/>
      <c r="E31" s="23"/>
      <c r="F31" s="24"/>
      <c r="G31" s="23"/>
      <c r="H31" s="24"/>
      <c r="I31" s="24"/>
      <c r="J31" s="24"/>
      <c r="K31" s="24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</row>
    <row r="32" spans="1:36" x14ac:dyDescent="0.3">
      <c r="A32" s="23"/>
      <c r="B32" s="24"/>
      <c r="C32" s="23"/>
      <c r="D32" s="24"/>
      <c r="E32" s="23"/>
      <c r="F32" s="24"/>
      <c r="G32" s="23"/>
      <c r="H32" s="24"/>
      <c r="I32" s="24"/>
      <c r="J32" s="24"/>
      <c r="K32" s="24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</row>
    <row r="33" spans="1:36" x14ac:dyDescent="0.3">
      <c r="A33" s="23"/>
      <c r="B33" s="24"/>
      <c r="C33" s="23"/>
      <c r="D33" s="24"/>
      <c r="E33" s="23"/>
      <c r="F33" s="24"/>
      <c r="G33" s="23"/>
      <c r="H33" s="24"/>
      <c r="I33" s="24"/>
      <c r="J33" s="24"/>
      <c r="K33" s="24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</row>
    <row r="34" spans="1:36" x14ac:dyDescent="0.3">
      <c r="A34" s="23"/>
      <c r="B34" s="24"/>
      <c r="C34" s="23"/>
      <c r="D34" s="24"/>
      <c r="E34" s="23"/>
      <c r="F34" s="24"/>
      <c r="G34" s="23"/>
      <c r="H34" s="24"/>
      <c r="I34" s="24"/>
      <c r="J34" s="24"/>
      <c r="K34" s="24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x14ac:dyDescent="0.3">
      <c r="A35" s="23"/>
      <c r="B35" s="24"/>
      <c r="C35" s="23"/>
      <c r="D35" s="24"/>
      <c r="E35" s="23"/>
      <c r="F35" s="24"/>
      <c r="G35" s="23"/>
      <c r="H35" s="24"/>
      <c r="I35" s="24"/>
      <c r="J35" s="24"/>
      <c r="K35" s="24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  <row r="36" spans="1:36" x14ac:dyDescent="0.3">
      <c r="A36" s="23"/>
      <c r="B36" s="24"/>
      <c r="C36" s="23"/>
      <c r="D36" s="24"/>
      <c r="E36" s="23"/>
      <c r="F36" s="24"/>
      <c r="G36" s="23"/>
      <c r="H36" s="24"/>
      <c r="I36" s="24"/>
      <c r="J36" s="24"/>
      <c r="K36" s="24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</row>
    <row r="37" spans="1:36" x14ac:dyDescent="0.3">
      <c r="A37" s="23"/>
      <c r="B37" s="24"/>
      <c r="C37" s="23"/>
      <c r="D37" s="24"/>
      <c r="E37" s="23"/>
      <c r="F37" s="24"/>
      <c r="G37" s="23"/>
      <c r="H37" s="24"/>
      <c r="I37" s="24"/>
      <c r="J37" s="24"/>
      <c r="K37" s="24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</row>
    <row r="38" spans="1:36" x14ac:dyDescent="0.3">
      <c r="A38" s="23"/>
      <c r="B38" s="24"/>
      <c r="C38" s="23"/>
      <c r="D38" s="24"/>
      <c r="E38" s="23"/>
      <c r="F38" s="24"/>
      <c r="G38" s="23"/>
      <c r="H38" s="24"/>
      <c r="I38" s="24"/>
      <c r="J38" s="24"/>
      <c r="K38" s="24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</row>
  </sheetData>
  <mergeCells count="2">
    <mergeCell ref="A3:A4"/>
    <mergeCell ref="B3:AD3"/>
  </mergeCells>
  <phoneticPr fontId="23" type="noConversion"/>
  <hyperlinks>
    <hyperlink ref="AE1" location="'Indice tavole'!A1" display="torna all'indice 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  <pageSetUpPr fitToPage="1"/>
  </sheetPr>
  <dimension ref="A1:AJ18"/>
  <sheetViews>
    <sheetView zoomScale="80" zoomScaleNormal="80" workbookViewId="0">
      <selection activeCell="A2" sqref="A2"/>
    </sheetView>
  </sheetViews>
  <sheetFormatPr defaultRowHeight="15" x14ac:dyDescent="0.3"/>
  <cols>
    <col min="1" max="1" width="24" style="18" customWidth="1"/>
    <col min="2" max="2" width="16.140625" style="23" hidden="1" customWidth="1"/>
    <col min="3" max="3" width="16.140625" style="24" hidden="1" customWidth="1"/>
    <col min="4" max="4" width="16.140625" style="23" hidden="1" customWidth="1"/>
    <col min="5" max="5" width="16.140625" style="24" hidden="1" customWidth="1"/>
    <col min="6" max="6" width="16.140625" style="23" hidden="1" customWidth="1"/>
    <col min="7" max="7" width="17.5703125" style="24" hidden="1" customWidth="1"/>
    <col min="8" max="8" width="17.140625" style="23" hidden="1" customWidth="1"/>
    <col min="9" max="9" width="18" style="24" hidden="1" customWidth="1"/>
    <col min="10" max="10" width="16.85546875" style="24" customWidth="1"/>
    <col min="11" max="11" width="16.42578125" style="24" hidden="1" customWidth="1"/>
    <col min="12" max="12" width="16.42578125" style="24" customWidth="1"/>
    <col min="13" max="13" width="17.140625" style="24" hidden="1" customWidth="1"/>
    <col min="14" max="14" width="17" style="24" customWidth="1"/>
    <col min="15" max="15" width="16.5703125" style="24" hidden="1" customWidth="1"/>
    <col min="16" max="16" width="17.140625" style="24" customWidth="1"/>
    <col min="17" max="17" width="16.140625" style="24" customWidth="1"/>
    <col min="18" max="18" width="16.140625" style="24" hidden="1" customWidth="1"/>
    <col min="19" max="19" width="16.5703125" style="24" customWidth="1"/>
    <col min="20" max="20" width="16.5703125" style="24" hidden="1" customWidth="1"/>
    <col min="21" max="21" width="16.5703125" style="24" customWidth="1"/>
    <col min="22" max="22" width="16.5703125" style="24" hidden="1" customWidth="1"/>
    <col min="23" max="24" width="16.5703125" style="24" customWidth="1"/>
    <col min="25" max="25" width="16.5703125" style="24" hidden="1" customWidth="1"/>
    <col min="26" max="26" width="16.5703125" style="24" customWidth="1"/>
    <col min="27" max="29" width="9.42578125" style="23" customWidth="1"/>
    <col min="30" max="30" width="9.42578125" style="24" customWidth="1"/>
    <col min="31" max="31" width="15.7109375" style="23" customWidth="1"/>
    <col min="32" max="32" width="5.7109375" style="24" customWidth="1"/>
    <col min="33" max="16384" width="9.140625" style="18"/>
  </cols>
  <sheetData>
    <row r="1" spans="1:36" s="22" customFormat="1" ht="15" customHeight="1" x14ac:dyDescent="0.25">
      <c r="A1" s="19" t="str">
        <f>'Indice tavole'!C24</f>
        <v>Esportazioni cumulate per provincia e area geografica di destinazione delle merci. Anni 2017-2021. Valori in milioni di euro e variazioni percentuali rispetto all'anno precedente</v>
      </c>
      <c r="B1" s="20"/>
      <c r="C1" s="21"/>
      <c r="D1" s="20"/>
      <c r="E1" s="21"/>
      <c r="F1" s="20"/>
      <c r="G1" s="21"/>
      <c r="H1" s="20"/>
      <c r="AA1" s="20"/>
      <c r="AB1" s="20"/>
      <c r="AC1" s="20"/>
      <c r="AD1" s="21"/>
      <c r="AE1" s="20"/>
      <c r="AF1" s="21"/>
    </row>
    <row r="2" spans="1:36" s="22" customFormat="1" ht="15" customHeight="1" x14ac:dyDescent="0.25">
      <c r="A2" s="19"/>
      <c r="B2" s="20"/>
      <c r="C2" s="21"/>
      <c r="D2" s="20"/>
      <c r="E2" s="21"/>
      <c r="F2" s="20"/>
      <c r="G2" s="21"/>
      <c r="H2" s="20"/>
      <c r="AA2" s="193"/>
      <c r="AB2" s="193"/>
      <c r="AC2" s="193"/>
      <c r="AD2" s="195"/>
      <c r="AE2" s="20"/>
      <c r="AF2" s="21"/>
    </row>
    <row r="3" spans="1:36" s="22" customFormat="1" ht="15" customHeight="1" x14ac:dyDescent="0.25">
      <c r="A3" s="288" t="s">
        <v>115</v>
      </c>
      <c r="B3" s="285" t="s">
        <v>16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7"/>
      <c r="AE3" s="20"/>
      <c r="AF3" s="21"/>
      <c r="AG3" s="20"/>
      <c r="AH3" s="21"/>
      <c r="AI3" s="20"/>
      <c r="AJ3" s="21"/>
    </row>
    <row r="4" spans="1:36" s="11" customFormat="1" ht="57.75" customHeight="1" x14ac:dyDescent="0.25">
      <c r="A4" s="283"/>
      <c r="B4" s="66" t="s">
        <v>116</v>
      </c>
      <c r="C4" s="66" t="s">
        <v>117</v>
      </c>
      <c r="D4" s="66" t="s">
        <v>118</v>
      </c>
      <c r="E4" s="63" t="s">
        <v>556</v>
      </c>
      <c r="F4" s="56" t="s">
        <v>319</v>
      </c>
      <c r="G4" s="56" t="s">
        <v>320</v>
      </c>
      <c r="H4" s="56" t="s">
        <v>321</v>
      </c>
      <c r="I4" s="63" t="s">
        <v>557</v>
      </c>
      <c r="J4" s="239" t="s">
        <v>558</v>
      </c>
      <c r="K4" s="239" t="s">
        <v>579</v>
      </c>
      <c r="L4" s="239" t="s">
        <v>559</v>
      </c>
      <c r="M4" s="239" t="s">
        <v>567</v>
      </c>
      <c r="N4" s="239" t="s">
        <v>568</v>
      </c>
      <c r="O4" s="239" t="s">
        <v>571</v>
      </c>
      <c r="P4" s="239" t="s">
        <v>572</v>
      </c>
      <c r="Q4" s="239" t="s">
        <v>574</v>
      </c>
      <c r="R4" s="239" t="s">
        <v>577</v>
      </c>
      <c r="S4" s="239" t="s">
        <v>578</v>
      </c>
      <c r="T4" s="239" t="s">
        <v>581</v>
      </c>
      <c r="U4" s="239" t="s">
        <v>582</v>
      </c>
      <c r="V4" s="235" t="s">
        <v>596</v>
      </c>
      <c r="W4" s="235" t="s">
        <v>597</v>
      </c>
      <c r="X4" s="235" t="s">
        <v>599</v>
      </c>
      <c r="Y4" s="235" t="s">
        <v>611</v>
      </c>
      <c r="Z4" s="235" t="s">
        <v>610</v>
      </c>
      <c r="AA4" s="240" t="s">
        <v>120</v>
      </c>
      <c r="AB4" s="240" t="s">
        <v>121</v>
      </c>
      <c r="AC4" s="240" t="s">
        <v>569</v>
      </c>
      <c r="AD4" s="240" t="s">
        <v>573</v>
      </c>
    </row>
    <row r="5" spans="1:36" s="11" customFormat="1" x14ac:dyDescent="0.3">
      <c r="A5" s="13" t="s">
        <v>324</v>
      </c>
      <c r="B5" s="14">
        <v>526742433.00000137</v>
      </c>
      <c r="C5" s="14">
        <v>1110441866.0000012</v>
      </c>
      <c r="D5" s="14">
        <v>1673367068</v>
      </c>
      <c r="E5" s="14">
        <v>2232817626.0000091</v>
      </c>
      <c r="F5" s="14">
        <v>567652184.00000274</v>
      </c>
      <c r="G5" s="14">
        <v>1157141475.9999945</v>
      </c>
      <c r="H5" s="14">
        <v>1736586276.0000162</v>
      </c>
      <c r="I5" s="166">
        <v>2322048734.0000091</v>
      </c>
      <c r="J5" s="167">
        <v>580197706.9999969</v>
      </c>
      <c r="K5" s="166">
        <v>610697651.00000131</v>
      </c>
      <c r="L5" s="166">
        <f>SUM(J5:K5)</f>
        <v>1190895357.9999981</v>
      </c>
      <c r="M5" s="168">
        <v>570281236</v>
      </c>
      <c r="N5" s="168">
        <f>SUM(L5:M5)</f>
        <v>1761176593.9999981</v>
      </c>
      <c r="O5" s="168">
        <v>620862514.99999762</v>
      </c>
      <c r="P5" s="168">
        <f>SUM(N5:O5)</f>
        <v>2382039108.9999957</v>
      </c>
      <c r="Q5" s="168">
        <v>553485713</v>
      </c>
      <c r="R5" s="168">
        <v>450899765.00000232</v>
      </c>
      <c r="S5" s="168">
        <f>SUM(Q5:R5)</f>
        <v>1004385478.0000024</v>
      </c>
      <c r="T5" s="168">
        <v>579922632.99999797</v>
      </c>
      <c r="U5" s="168">
        <f>S5+T5</f>
        <v>1584308111.0000005</v>
      </c>
      <c r="V5" s="168">
        <v>598178628.99999917</v>
      </c>
      <c r="W5" s="168">
        <f>V5+U5</f>
        <v>2182486739.9999995</v>
      </c>
      <c r="X5" s="168">
        <v>545482584.99999928</v>
      </c>
      <c r="Y5" s="168">
        <v>632262551.99999964</v>
      </c>
      <c r="Z5" s="168">
        <f>SUM(X5:Y5)</f>
        <v>1177745136.999999</v>
      </c>
      <c r="AA5" s="114">
        <f>IFERROR(X5/Q5*100-100,"")</f>
        <v>-1.4459502408151081</v>
      </c>
      <c r="AB5" s="114">
        <f>Z5/S5*100-100</f>
        <v>17.260271359677731</v>
      </c>
      <c r="AC5" s="114"/>
      <c r="AD5" s="114"/>
    </row>
    <row r="6" spans="1:36" x14ac:dyDescent="0.3">
      <c r="A6" s="13" t="s">
        <v>325</v>
      </c>
      <c r="B6" s="14">
        <v>153212886.00000033</v>
      </c>
      <c r="C6" s="14">
        <v>330418826.00000036</v>
      </c>
      <c r="D6" s="14">
        <v>496276025.00000089</v>
      </c>
      <c r="E6" s="14">
        <v>682667896.00000036</v>
      </c>
      <c r="F6" s="14">
        <v>170063559.99999973</v>
      </c>
      <c r="G6" s="14">
        <v>389256031.99999934</v>
      </c>
      <c r="H6" s="14">
        <v>602300674.99999785</v>
      </c>
      <c r="I6" s="168">
        <v>808792444.99999976</v>
      </c>
      <c r="J6" s="167">
        <v>188509960.99999997</v>
      </c>
      <c r="K6" s="168">
        <v>218989710.00000072</v>
      </c>
      <c r="L6" s="168">
        <f t="shared" ref="L6:L16" si="0">SUM(J6:K6)</f>
        <v>407499671.00000072</v>
      </c>
      <c r="M6" s="168">
        <v>205183612.99999988</v>
      </c>
      <c r="N6" s="168">
        <f t="shared" ref="N6:P16" si="1">SUM(L6:M6)</f>
        <v>612683284.0000006</v>
      </c>
      <c r="O6" s="168">
        <v>206585045.00000006</v>
      </c>
      <c r="P6" s="168">
        <f t="shared" si="1"/>
        <v>819268329.00000072</v>
      </c>
      <c r="Q6" s="168">
        <v>173927092</v>
      </c>
      <c r="R6" s="168">
        <v>162073800.99999985</v>
      </c>
      <c r="S6" s="168">
        <f t="shared" ref="S6:S16" si="2">SUM(Q6:R6)</f>
        <v>336000892.99999988</v>
      </c>
      <c r="T6" s="168">
        <v>169549290.99999949</v>
      </c>
      <c r="U6" s="168">
        <f t="shared" ref="U6:U16" si="3">S6+T6</f>
        <v>505550183.9999994</v>
      </c>
      <c r="V6" s="168">
        <v>187009140.00000006</v>
      </c>
      <c r="W6" s="168">
        <f t="shared" ref="W6:W16" si="4">V6+U6</f>
        <v>692559323.99999952</v>
      </c>
      <c r="X6" s="168">
        <v>175964800</v>
      </c>
      <c r="Y6" s="168">
        <v>206295051.99999964</v>
      </c>
      <c r="Z6" s="168">
        <f t="shared" ref="Z6:Z16" si="5">SUM(X6:Y6)</f>
        <v>382259851.99999964</v>
      </c>
      <c r="AA6" s="114">
        <f>IFERROR(X6/Q6*100-100,"")</f>
        <v>1.1715874603365393</v>
      </c>
      <c r="AB6" s="114">
        <f t="shared" ref="AB6:AB16" si="6">Z6/S6*100-100</f>
        <v>13.767510730990765</v>
      </c>
      <c r="AC6" s="114"/>
      <c r="AD6" s="114"/>
      <c r="AG6" s="23"/>
      <c r="AH6" s="24"/>
      <c r="AI6" s="23"/>
      <c r="AJ6" s="24"/>
    </row>
    <row r="7" spans="1:36" x14ac:dyDescent="0.3">
      <c r="A7" s="13" t="s">
        <v>124</v>
      </c>
      <c r="B7" s="14">
        <v>92747932.99999994</v>
      </c>
      <c r="C7" s="14">
        <v>194456663.00000012</v>
      </c>
      <c r="D7" s="14">
        <v>283597695.0000003</v>
      </c>
      <c r="E7" s="14">
        <v>394455954.00000107</v>
      </c>
      <c r="F7" s="14">
        <v>105213850.99999988</v>
      </c>
      <c r="G7" s="14">
        <v>198576702.00000045</v>
      </c>
      <c r="H7" s="14">
        <v>290893374.0000003</v>
      </c>
      <c r="I7" s="168">
        <v>414868011.99999791</v>
      </c>
      <c r="J7" s="167">
        <v>75114711.999999955</v>
      </c>
      <c r="K7" s="168">
        <v>121672957</v>
      </c>
      <c r="L7" s="168">
        <f t="shared" si="0"/>
        <v>196787668.99999994</v>
      </c>
      <c r="M7" s="168">
        <v>99904552.000000164</v>
      </c>
      <c r="N7" s="168">
        <f t="shared" si="1"/>
        <v>296692221.00000012</v>
      </c>
      <c r="O7" s="168">
        <v>101944033.00000022</v>
      </c>
      <c r="P7" s="168">
        <f t="shared" si="1"/>
        <v>398636254.00000036</v>
      </c>
      <c r="Q7" s="168">
        <v>109383531</v>
      </c>
      <c r="R7" s="168">
        <v>82390318.000000045</v>
      </c>
      <c r="S7" s="168">
        <f t="shared" si="2"/>
        <v>191773849.00000006</v>
      </c>
      <c r="T7" s="168">
        <v>89484827.000000104</v>
      </c>
      <c r="U7" s="168">
        <f t="shared" si="3"/>
        <v>281258676.00000018</v>
      </c>
      <c r="V7" s="168">
        <v>79988025.000000015</v>
      </c>
      <c r="W7" s="168">
        <f t="shared" si="4"/>
        <v>361246701.00000018</v>
      </c>
      <c r="X7" s="168">
        <v>100620046.99999994</v>
      </c>
      <c r="Y7" s="168">
        <v>101065982.99999997</v>
      </c>
      <c r="Z7" s="168">
        <f t="shared" si="5"/>
        <v>201686029.99999991</v>
      </c>
      <c r="AA7" s="114">
        <f t="shared" ref="AA7:AA16" si="7">IFERROR(X7/Q7*100-100,"")</f>
        <v>-8.0117033340238919</v>
      </c>
      <c r="AB7" s="114">
        <f t="shared" si="6"/>
        <v>5.1686823055837152</v>
      </c>
      <c r="AC7" s="114"/>
      <c r="AD7" s="114"/>
      <c r="AG7" s="23"/>
      <c r="AH7" s="24"/>
      <c r="AI7" s="23"/>
      <c r="AJ7" s="24"/>
    </row>
    <row r="8" spans="1:36" x14ac:dyDescent="0.3">
      <c r="A8" s="13" t="s">
        <v>125</v>
      </c>
      <c r="B8" s="14">
        <v>47125239.99999997</v>
      </c>
      <c r="C8" s="14">
        <v>101865503.00000001</v>
      </c>
      <c r="D8" s="14">
        <v>176721008.99999988</v>
      </c>
      <c r="E8" s="14">
        <v>221939700.00000042</v>
      </c>
      <c r="F8" s="14">
        <v>39148552.00000003</v>
      </c>
      <c r="G8" s="14">
        <v>91252780.999999896</v>
      </c>
      <c r="H8" s="14">
        <v>129427650.99999969</v>
      </c>
      <c r="I8" s="168">
        <v>171057746.00000012</v>
      </c>
      <c r="J8" s="167">
        <v>37333224</v>
      </c>
      <c r="K8" s="168">
        <v>41198303.999999933</v>
      </c>
      <c r="L8" s="168">
        <f t="shared" si="0"/>
        <v>78531527.99999994</v>
      </c>
      <c r="M8" s="168">
        <v>37653766.000000104</v>
      </c>
      <c r="N8" s="168">
        <f t="shared" si="1"/>
        <v>116185294.00000004</v>
      </c>
      <c r="O8" s="168">
        <v>38476073.999999985</v>
      </c>
      <c r="P8" s="168">
        <f t="shared" si="1"/>
        <v>154661368.00000003</v>
      </c>
      <c r="Q8" s="168">
        <v>45917705</v>
      </c>
      <c r="R8" s="168">
        <v>37127322.000000007</v>
      </c>
      <c r="S8" s="168">
        <f t="shared" si="2"/>
        <v>83045027</v>
      </c>
      <c r="T8" s="168">
        <v>47653723.999999993</v>
      </c>
      <c r="U8" s="168">
        <f t="shared" si="3"/>
        <v>130698751</v>
      </c>
      <c r="V8" s="168">
        <v>38062421.999999948</v>
      </c>
      <c r="W8" s="168">
        <f t="shared" si="4"/>
        <v>168761172.99999994</v>
      </c>
      <c r="X8" s="168">
        <v>40298328.00000003</v>
      </c>
      <c r="Y8" s="168">
        <v>45257163.999999918</v>
      </c>
      <c r="Z8" s="168">
        <f t="shared" si="5"/>
        <v>85555491.99999994</v>
      </c>
      <c r="AA8" s="114">
        <f t="shared" si="7"/>
        <v>-12.237930880909602</v>
      </c>
      <c r="AB8" s="114">
        <f t="shared" si="6"/>
        <v>3.0230166581798272</v>
      </c>
      <c r="AC8" s="114"/>
      <c r="AD8" s="114"/>
      <c r="AG8" s="23"/>
      <c r="AH8" s="24"/>
      <c r="AI8" s="23"/>
      <c r="AJ8" s="24"/>
    </row>
    <row r="9" spans="1:36" x14ac:dyDescent="0.3">
      <c r="A9" s="13" t="s">
        <v>126</v>
      </c>
      <c r="B9" s="14">
        <v>14048457</v>
      </c>
      <c r="C9" s="14">
        <v>25510335.999999996</v>
      </c>
      <c r="D9" s="14">
        <v>34646865.999999985</v>
      </c>
      <c r="E9" s="14">
        <v>48480975.000000052</v>
      </c>
      <c r="F9" s="14">
        <v>8869068.0000000019</v>
      </c>
      <c r="G9" s="14">
        <v>21593245.000000007</v>
      </c>
      <c r="H9" s="14">
        <v>33572499.000000045</v>
      </c>
      <c r="I9" s="168">
        <v>50261137.000000015</v>
      </c>
      <c r="J9" s="167">
        <v>8047642.0000000019</v>
      </c>
      <c r="K9" s="168">
        <v>10499122.999999998</v>
      </c>
      <c r="L9" s="168">
        <f t="shared" si="0"/>
        <v>18546765</v>
      </c>
      <c r="M9" s="168">
        <v>8633118.9999999963</v>
      </c>
      <c r="N9" s="168">
        <f t="shared" si="1"/>
        <v>27179883.999999996</v>
      </c>
      <c r="O9" s="168">
        <v>9840414.9999999944</v>
      </c>
      <c r="P9" s="168">
        <f t="shared" si="1"/>
        <v>37020298.999999993</v>
      </c>
      <c r="Q9" s="168">
        <v>10628834</v>
      </c>
      <c r="R9" s="168">
        <v>7041361.0000000028</v>
      </c>
      <c r="S9" s="168">
        <f t="shared" si="2"/>
        <v>17670195.000000004</v>
      </c>
      <c r="T9" s="168">
        <v>8266425.9999999963</v>
      </c>
      <c r="U9" s="168">
        <f t="shared" si="3"/>
        <v>25936621</v>
      </c>
      <c r="V9" s="168">
        <v>9546177.0000000037</v>
      </c>
      <c r="W9" s="168">
        <f t="shared" si="4"/>
        <v>35482798</v>
      </c>
      <c r="X9" s="168">
        <v>9712454.9999999963</v>
      </c>
      <c r="Y9" s="168">
        <v>7858101.0000000028</v>
      </c>
      <c r="Z9" s="168">
        <f t="shared" si="5"/>
        <v>17570556</v>
      </c>
      <c r="AA9" s="114">
        <f t="shared" si="7"/>
        <v>-8.6216324387040402</v>
      </c>
      <c r="AB9" s="114">
        <f t="shared" si="6"/>
        <v>-0.5638817228672508</v>
      </c>
      <c r="AC9" s="114"/>
      <c r="AD9" s="114"/>
      <c r="AG9" s="23"/>
      <c r="AH9" s="24"/>
      <c r="AI9" s="23"/>
      <c r="AJ9" s="24"/>
    </row>
    <row r="10" spans="1:36" x14ac:dyDescent="0.3">
      <c r="A10" s="13" t="s">
        <v>127</v>
      </c>
      <c r="B10" s="14">
        <v>9996897.0000000019</v>
      </c>
      <c r="C10" s="14">
        <v>19975003.999999996</v>
      </c>
      <c r="D10" s="14">
        <v>28949034.999999996</v>
      </c>
      <c r="E10" s="14">
        <v>38629623.999999993</v>
      </c>
      <c r="F10" s="14">
        <v>6810841.9999999981</v>
      </c>
      <c r="G10" s="14">
        <v>15300521.99999998</v>
      </c>
      <c r="H10" s="14">
        <v>24369865.999999966</v>
      </c>
      <c r="I10" s="168">
        <v>55216596.999999948</v>
      </c>
      <c r="J10" s="167">
        <v>6482245.0000000037</v>
      </c>
      <c r="K10" s="168">
        <v>12758310.999999998</v>
      </c>
      <c r="L10" s="168">
        <f t="shared" si="0"/>
        <v>19240556</v>
      </c>
      <c r="M10" s="168">
        <v>8071652</v>
      </c>
      <c r="N10" s="168">
        <f t="shared" si="1"/>
        <v>27312208</v>
      </c>
      <c r="O10" s="168">
        <v>13079928.999999987</v>
      </c>
      <c r="P10" s="168">
        <f t="shared" si="1"/>
        <v>40392136.999999985</v>
      </c>
      <c r="Q10" s="168">
        <v>7955368</v>
      </c>
      <c r="R10" s="168">
        <v>6306977.9999999963</v>
      </c>
      <c r="S10" s="168">
        <f t="shared" si="2"/>
        <v>14262345.999999996</v>
      </c>
      <c r="T10" s="168">
        <v>13262851</v>
      </c>
      <c r="U10" s="168">
        <f t="shared" si="3"/>
        <v>27525196.999999996</v>
      </c>
      <c r="V10" s="168">
        <v>10945647.000000002</v>
      </c>
      <c r="W10" s="168">
        <f t="shared" si="4"/>
        <v>38470844</v>
      </c>
      <c r="X10" s="168">
        <v>10968263.999999996</v>
      </c>
      <c r="Y10" s="168">
        <v>8297542.0000000056</v>
      </c>
      <c r="Z10" s="168">
        <f t="shared" si="5"/>
        <v>19265806</v>
      </c>
      <c r="AA10" s="114">
        <f t="shared" si="7"/>
        <v>37.872490625197941</v>
      </c>
      <c r="AB10" s="114">
        <f t="shared" si="6"/>
        <v>35.081605789117759</v>
      </c>
      <c r="AC10" s="114"/>
      <c r="AD10" s="114"/>
      <c r="AG10" s="23"/>
      <c r="AH10" s="24"/>
      <c r="AI10" s="23"/>
      <c r="AJ10" s="24"/>
    </row>
    <row r="11" spans="1:36" x14ac:dyDescent="0.3">
      <c r="A11" s="13" t="s">
        <v>128</v>
      </c>
      <c r="B11" s="14">
        <v>98451492.999999657</v>
      </c>
      <c r="C11" s="14">
        <v>201670818.9999994</v>
      </c>
      <c r="D11" s="14">
        <v>321722383.99999946</v>
      </c>
      <c r="E11" s="14">
        <v>436756448.99999917</v>
      </c>
      <c r="F11" s="14">
        <v>103688370.99999997</v>
      </c>
      <c r="G11" s="14">
        <v>221655473.00000006</v>
      </c>
      <c r="H11" s="14">
        <v>349825817.99999964</v>
      </c>
      <c r="I11" s="168">
        <v>480625373.9999994</v>
      </c>
      <c r="J11" s="167">
        <v>98266818.000000134</v>
      </c>
      <c r="K11" s="168">
        <v>107249496</v>
      </c>
      <c r="L11" s="168">
        <f t="shared" si="0"/>
        <v>205516314.00000012</v>
      </c>
      <c r="M11" s="168">
        <v>136467298.99999973</v>
      </c>
      <c r="N11" s="168">
        <f t="shared" si="1"/>
        <v>341983612.99999988</v>
      </c>
      <c r="O11" s="168">
        <v>146015873.99999982</v>
      </c>
      <c r="P11" s="168">
        <f t="shared" si="1"/>
        <v>487999486.9999997</v>
      </c>
      <c r="Q11" s="168">
        <v>119182269</v>
      </c>
      <c r="R11" s="168">
        <v>82068805.00000003</v>
      </c>
      <c r="S11" s="168">
        <f t="shared" si="2"/>
        <v>201251074.00000003</v>
      </c>
      <c r="T11" s="168">
        <v>128785831.99999975</v>
      </c>
      <c r="U11" s="168">
        <f t="shared" si="3"/>
        <v>330036905.99999976</v>
      </c>
      <c r="V11" s="168">
        <v>133645792.99999997</v>
      </c>
      <c r="W11" s="168">
        <f t="shared" si="4"/>
        <v>463682698.99999976</v>
      </c>
      <c r="X11" s="168">
        <v>115861417.00000016</v>
      </c>
      <c r="Y11" s="168">
        <v>145814893.99999976</v>
      </c>
      <c r="Z11" s="168">
        <f t="shared" si="5"/>
        <v>261676310.99999994</v>
      </c>
      <c r="AA11" s="114">
        <f t="shared" si="7"/>
        <v>-2.7863641360946332</v>
      </c>
      <c r="AB11" s="114">
        <f t="shared" si="6"/>
        <v>30.024802252732286</v>
      </c>
      <c r="AC11" s="114"/>
      <c r="AD11" s="114"/>
      <c r="AG11" s="23"/>
      <c r="AH11" s="24"/>
      <c r="AI11" s="23"/>
      <c r="AJ11" s="24"/>
    </row>
    <row r="12" spans="1:36" x14ac:dyDescent="0.3">
      <c r="A12" s="13" t="s">
        <v>323</v>
      </c>
      <c r="B12" s="14">
        <v>19426636.000000015</v>
      </c>
      <c r="C12" s="14">
        <v>40699033.00000003</v>
      </c>
      <c r="D12" s="14">
        <v>63338928.00000003</v>
      </c>
      <c r="E12" s="14">
        <v>98054849.999999881</v>
      </c>
      <c r="F12" s="14">
        <v>20561365.000000011</v>
      </c>
      <c r="G12" s="14">
        <v>41821196.000000007</v>
      </c>
      <c r="H12" s="14">
        <v>66710931</v>
      </c>
      <c r="I12" s="168">
        <v>90917628.000000045</v>
      </c>
      <c r="J12" s="167">
        <v>19706632.999999989</v>
      </c>
      <c r="K12" s="168">
        <v>22502394.000000019</v>
      </c>
      <c r="L12" s="168">
        <f t="shared" si="0"/>
        <v>42209027.000000007</v>
      </c>
      <c r="M12" s="168">
        <v>20119431.000000022</v>
      </c>
      <c r="N12" s="168">
        <f t="shared" si="1"/>
        <v>62328458.00000003</v>
      </c>
      <c r="O12" s="168">
        <v>24152226</v>
      </c>
      <c r="P12" s="168">
        <f t="shared" si="1"/>
        <v>86480684.00000003</v>
      </c>
      <c r="Q12" s="168">
        <v>17324642</v>
      </c>
      <c r="R12" s="168">
        <v>21698635.999999985</v>
      </c>
      <c r="S12" s="168">
        <f t="shared" si="2"/>
        <v>39023277.999999985</v>
      </c>
      <c r="T12" s="168">
        <v>15998459.999999987</v>
      </c>
      <c r="U12" s="168">
        <f t="shared" si="3"/>
        <v>55021737.99999997</v>
      </c>
      <c r="V12" s="168">
        <v>15198068.999999996</v>
      </c>
      <c r="W12" s="168">
        <f t="shared" si="4"/>
        <v>70219806.99999997</v>
      </c>
      <c r="X12" s="168">
        <v>15158182.000000013</v>
      </c>
      <c r="Y12" s="168">
        <v>18534352.999999989</v>
      </c>
      <c r="Z12" s="168">
        <f t="shared" si="5"/>
        <v>33692535</v>
      </c>
      <c r="AA12" s="114">
        <f t="shared" si="7"/>
        <v>-12.505078027009091</v>
      </c>
      <c r="AB12" s="114">
        <f t="shared" si="6"/>
        <v>-13.660418276496372</v>
      </c>
      <c r="AC12" s="114"/>
      <c r="AD12" s="114"/>
      <c r="AG12" s="23"/>
      <c r="AH12" s="24"/>
      <c r="AI12" s="23"/>
      <c r="AJ12" s="24"/>
    </row>
    <row r="13" spans="1:36" x14ac:dyDescent="0.3">
      <c r="A13" s="13" t="s">
        <v>129</v>
      </c>
      <c r="B13" s="14">
        <v>14202276.000000006</v>
      </c>
      <c r="C13" s="14">
        <v>48360204.000000045</v>
      </c>
      <c r="D13" s="14">
        <v>62357075.000000045</v>
      </c>
      <c r="E13" s="14">
        <v>74999863.000000134</v>
      </c>
      <c r="F13" s="14">
        <v>27427034.999999974</v>
      </c>
      <c r="G13" s="14">
        <v>51643361.999999963</v>
      </c>
      <c r="H13" s="14">
        <v>109573097.00000007</v>
      </c>
      <c r="I13" s="168">
        <v>132896862.99999993</v>
      </c>
      <c r="J13" s="167">
        <v>15504198.000000015</v>
      </c>
      <c r="K13" s="168">
        <v>30550118</v>
      </c>
      <c r="L13" s="168">
        <f t="shared" si="0"/>
        <v>46054316.000000015</v>
      </c>
      <c r="M13" s="168">
        <v>9461210.0000000019</v>
      </c>
      <c r="N13" s="168">
        <f t="shared" si="1"/>
        <v>55515526.000000015</v>
      </c>
      <c r="O13" s="168">
        <v>12917683.999999989</v>
      </c>
      <c r="P13" s="168">
        <f t="shared" si="1"/>
        <v>68433210</v>
      </c>
      <c r="Q13" s="168">
        <v>9664955</v>
      </c>
      <c r="R13" s="168">
        <v>6021386.0000000009</v>
      </c>
      <c r="S13" s="168">
        <f t="shared" si="2"/>
        <v>15686341</v>
      </c>
      <c r="T13" s="168">
        <v>28066288.000000011</v>
      </c>
      <c r="U13" s="168">
        <f t="shared" si="3"/>
        <v>43752629.000000015</v>
      </c>
      <c r="V13" s="168">
        <v>12226482.999999996</v>
      </c>
      <c r="W13" s="168">
        <f t="shared" si="4"/>
        <v>55979112.000000015</v>
      </c>
      <c r="X13" s="168">
        <v>10869542.999999998</v>
      </c>
      <c r="Y13" s="168">
        <v>19537672</v>
      </c>
      <c r="Z13" s="168">
        <f t="shared" si="5"/>
        <v>30407215</v>
      </c>
      <c r="AA13" s="114">
        <f t="shared" si="7"/>
        <v>12.463462064748327</v>
      </c>
      <c r="AB13" s="114">
        <f t="shared" si="6"/>
        <v>93.845173963768843</v>
      </c>
      <c r="AC13" s="114"/>
      <c r="AD13" s="114"/>
      <c r="AG13" s="23"/>
      <c r="AH13" s="24"/>
      <c r="AI13" s="23"/>
      <c r="AJ13" s="24"/>
    </row>
    <row r="14" spans="1:36" x14ac:dyDescent="0.3">
      <c r="A14" s="13" t="s">
        <v>130</v>
      </c>
      <c r="B14" s="14">
        <v>115739155.99999993</v>
      </c>
      <c r="C14" s="14">
        <v>205151764.99999973</v>
      </c>
      <c r="D14" s="14">
        <v>284898330.99999982</v>
      </c>
      <c r="E14" s="14">
        <v>409174791.00000149</v>
      </c>
      <c r="F14" s="14">
        <v>84776959.000000015</v>
      </c>
      <c r="G14" s="14">
        <v>182561154.00000012</v>
      </c>
      <c r="H14" s="14">
        <v>310895887.00000024</v>
      </c>
      <c r="I14" s="168">
        <v>429487511.99999923</v>
      </c>
      <c r="J14" s="167">
        <v>87211428.000000015</v>
      </c>
      <c r="K14" s="168">
        <v>111906907.00000006</v>
      </c>
      <c r="L14" s="168">
        <f t="shared" si="0"/>
        <v>199118335.00000006</v>
      </c>
      <c r="M14" s="168">
        <v>96440439.000000015</v>
      </c>
      <c r="N14" s="168">
        <f t="shared" si="1"/>
        <v>295558774.00000006</v>
      </c>
      <c r="O14" s="168">
        <v>104615671.99999987</v>
      </c>
      <c r="P14" s="168">
        <f t="shared" si="1"/>
        <v>400174445.99999994</v>
      </c>
      <c r="Q14" s="168">
        <v>74284954</v>
      </c>
      <c r="R14" s="168">
        <v>76307134.99999997</v>
      </c>
      <c r="S14" s="168">
        <f t="shared" si="2"/>
        <v>150592088.99999997</v>
      </c>
      <c r="T14" s="168">
        <v>123280276.99999994</v>
      </c>
      <c r="U14" s="168">
        <f t="shared" si="3"/>
        <v>273872365.99999988</v>
      </c>
      <c r="V14" s="168">
        <v>90881137.999999866</v>
      </c>
      <c r="W14" s="168">
        <f t="shared" si="4"/>
        <v>364753503.99999976</v>
      </c>
      <c r="X14" s="168">
        <v>83802058.999999985</v>
      </c>
      <c r="Y14" s="168">
        <v>96295418.00000003</v>
      </c>
      <c r="Z14" s="168">
        <f t="shared" si="5"/>
        <v>180097477</v>
      </c>
      <c r="AA14" s="114">
        <f t="shared" si="7"/>
        <v>12.811618621989027</v>
      </c>
      <c r="AB14" s="114">
        <f t="shared" si="6"/>
        <v>19.59292031602007</v>
      </c>
      <c r="AC14" s="114"/>
      <c r="AD14" s="114"/>
      <c r="AG14" s="23"/>
      <c r="AH14" s="24"/>
      <c r="AI14" s="23"/>
      <c r="AJ14" s="24"/>
    </row>
    <row r="15" spans="1:36" x14ac:dyDescent="0.3">
      <c r="A15" s="13" t="s">
        <v>133</v>
      </c>
      <c r="B15" s="231">
        <v>9795661.0000000019</v>
      </c>
      <c r="C15" s="231">
        <v>23833392.000000007</v>
      </c>
      <c r="D15" s="231">
        <v>39674466</v>
      </c>
      <c r="E15" s="231">
        <v>58129243.000000045</v>
      </c>
      <c r="F15" s="231">
        <v>14672774.000000011</v>
      </c>
      <c r="G15" s="231">
        <v>31426905.999999985</v>
      </c>
      <c r="H15" s="231">
        <v>47894814.999999955</v>
      </c>
      <c r="I15" s="168">
        <v>65565788.999999985</v>
      </c>
      <c r="J15" s="168">
        <v>14317341.000000002</v>
      </c>
      <c r="K15" s="168">
        <v>14729601.000000004</v>
      </c>
      <c r="L15" s="168">
        <f t="shared" si="0"/>
        <v>29046942.000000007</v>
      </c>
      <c r="M15" s="168">
        <v>17592827.000000022</v>
      </c>
      <c r="N15" s="168">
        <f t="shared" si="1"/>
        <v>46639769.00000003</v>
      </c>
      <c r="O15" s="168">
        <v>18163632.999999985</v>
      </c>
      <c r="P15" s="168">
        <f t="shared" si="1"/>
        <v>64803402.000000015</v>
      </c>
      <c r="Q15" s="168">
        <v>12479775</v>
      </c>
      <c r="R15" s="168">
        <v>12994531.999999998</v>
      </c>
      <c r="S15" s="168">
        <f t="shared" si="2"/>
        <v>25474307</v>
      </c>
      <c r="T15" s="168">
        <v>13735149.999999991</v>
      </c>
      <c r="U15" s="168">
        <f t="shared" si="3"/>
        <v>39209456.999999993</v>
      </c>
      <c r="V15" s="168">
        <v>13880887.000000004</v>
      </c>
      <c r="W15" s="168">
        <f t="shared" si="4"/>
        <v>53090344</v>
      </c>
      <c r="X15" s="168">
        <v>12178056.999999996</v>
      </c>
      <c r="Y15" s="168">
        <v>16786185.999999989</v>
      </c>
      <c r="Z15" s="168">
        <f t="shared" si="5"/>
        <v>28964242.999999985</v>
      </c>
      <c r="AA15" s="114">
        <f t="shared" si="7"/>
        <v>-2.4176557670310928</v>
      </c>
      <c r="AB15" s="114">
        <f t="shared" si="6"/>
        <v>13.699827045344094</v>
      </c>
      <c r="AC15" s="114"/>
      <c r="AD15" s="114"/>
      <c r="AG15" s="23"/>
      <c r="AH15" s="24"/>
      <c r="AI15" s="23"/>
      <c r="AJ15" s="24"/>
    </row>
    <row r="16" spans="1:36" s="11" customFormat="1" ht="15" customHeight="1" x14ac:dyDescent="0.3">
      <c r="A16" s="13" t="s">
        <v>132</v>
      </c>
      <c r="B16" s="231">
        <v>2994309.0000000005</v>
      </c>
      <c r="C16" s="231">
        <v>8604557.9999999981</v>
      </c>
      <c r="D16" s="231">
        <v>18083753.999999996</v>
      </c>
      <c r="E16" s="231">
        <v>21699756</v>
      </c>
      <c r="F16" s="231">
        <v>1746726.9999999998</v>
      </c>
      <c r="G16" s="231">
        <v>4396558.0000000009</v>
      </c>
      <c r="H16" s="231">
        <v>6844150.0000000019</v>
      </c>
      <c r="I16" s="151">
        <v>17663661.999999996</v>
      </c>
      <c r="J16" s="230">
        <v>7932932</v>
      </c>
      <c r="K16" s="230">
        <v>7245454</v>
      </c>
      <c r="L16" s="168">
        <f t="shared" si="0"/>
        <v>15178386</v>
      </c>
      <c r="M16" s="168">
        <v>6287026.9999999981</v>
      </c>
      <c r="N16" s="168">
        <f t="shared" si="1"/>
        <v>21465413</v>
      </c>
      <c r="O16" s="168">
        <v>4842033.9999999991</v>
      </c>
      <c r="P16" s="168">
        <f t="shared" si="1"/>
        <v>26307447</v>
      </c>
      <c r="Q16" s="168">
        <v>9388176</v>
      </c>
      <c r="R16" s="168">
        <v>233264.00000000003</v>
      </c>
      <c r="S16" s="168">
        <f t="shared" si="2"/>
        <v>9621440</v>
      </c>
      <c r="T16" s="168">
        <v>505843</v>
      </c>
      <c r="U16" s="168">
        <f t="shared" si="3"/>
        <v>10127283</v>
      </c>
      <c r="V16" s="168">
        <v>253829</v>
      </c>
      <c r="W16" s="168">
        <f t="shared" si="4"/>
        <v>10381112</v>
      </c>
      <c r="X16" s="168">
        <v>440472</v>
      </c>
      <c r="Y16" s="168">
        <v>415785</v>
      </c>
      <c r="Z16" s="168">
        <f t="shared" si="5"/>
        <v>856257</v>
      </c>
      <c r="AA16" s="114">
        <f t="shared" si="7"/>
        <v>-95.30822600684094</v>
      </c>
      <c r="AB16" s="114">
        <f t="shared" si="6"/>
        <v>-91.100531729138254</v>
      </c>
      <c r="AC16" s="114"/>
      <c r="AD16" s="114"/>
    </row>
    <row r="17" spans="1:30" x14ac:dyDescent="0.3">
      <c r="A17" s="245" t="s">
        <v>131</v>
      </c>
      <c r="B17" s="100">
        <f t="shared" ref="B17:J17" si="8">SUM(B5:B16)</f>
        <v>1104483377.0000012</v>
      </c>
      <c r="C17" s="100">
        <f t="shared" si="8"/>
        <v>2310987969.0000005</v>
      </c>
      <c r="D17" s="100">
        <f t="shared" si="8"/>
        <v>3483632636.000001</v>
      </c>
      <c r="E17" s="100">
        <f t="shared" si="8"/>
        <v>4717806727.0000114</v>
      </c>
      <c r="F17" s="100">
        <f t="shared" si="8"/>
        <v>1150631288.0000024</v>
      </c>
      <c r="G17" s="100">
        <f t="shared" si="8"/>
        <v>2406625406.9999943</v>
      </c>
      <c r="H17" s="100">
        <f t="shared" si="8"/>
        <v>3708895039.0000143</v>
      </c>
      <c r="I17" s="100">
        <f t="shared" si="8"/>
        <v>5039401499.0000048</v>
      </c>
      <c r="J17" s="246">
        <f t="shared" si="8"/>
        <v>1138624840.9999971</v>
      </c>
      <c r="K17" s="246">
        <f t="shared" ref="K17:Q17" si="9">SUM(K5:K16)</f>
        <v>1310000026.0000019</v>
      </c>
      <c r="L17" s="246">
        <f t="shared" si="9"/>
        <v>2448624866.999999</v>
      </c>
      <c r="M17" s="246">
        <f t="shared" si="9"/>
        <v>1216096171</v>
      </c>
      <c r="N17" s="246">
        <f t="shared" si="9"/>
        <v>3664721037.9999986</v>
      </c>
      <c r="O17" s="246">
        <f t="shared" si="9"/>
        <v>1301495133.9999974</v>
      </c>
      <c r="P17" s="246">
        <f t="shared" si="9"/>
        <v>4966216171.9999962</v>
      </c>
      <c r="Q17" s="246">
        <f t="shared" si="9"/>
        <v>1143623014</v>
      </c>
      <c r="R17" s="246">
        <f t="shared" ref="R17:X17" si="10">SUM(R5:R16)</f>
        <v>945163303.00000215</v>
      </c>
      <c r="S17" s="246">
        <f t="shared" si="10"/>
        <v>2088786317.0000024</v>
      </c>
      <c r="T17" s="246">
        <f t="shared" si="10"/>
        <v>1218511601.9999974</v>
      </c>
      <c r="U17" s="246">
        <f t="shared" si="10"/>
        <v>3307297919</v>
      </c>
      <c r="V17" s="246">
        <f t="shared" si="10"/>
        <v>1189816238.999999</v>
      </c>
      <c r="W17" s="246">
        <f t="shared" si="10"/>
        <v>4497114157.999999</v>
      </c>
      <c r="X17" s="246">
        <f t="shared" si="10"/>
        <v>1121356208.9999993</v>
      </c>
      <c r="Y17" s="246">
        <f>SUM(Y5:Y16)</f>
        <v>1298420701.999999</v>
      </c>
      <c r="Z17" s="246">
        <f>SUM(Z5:Z16)</f>
        <v>2419776910.9999986</v>
      </c>
      <c r="AA17" s="243">
        <f>IFERROR(X17/Q17*100-100,"")</f>
        <v>-1.947040653031209</v>
      </c>
      <c r="AB17" s="243">
        <f>Z17/S17*100-100</f>
        <v>15.846072492248894</v>
      </c>
      <c r="AC17" s="243"/>
      <c r="AD17" s="243"/>
    </row>
    <row r="18" spans="1:30" x14ac:dyDescent="0.3">
      <c r="A18" s="10" t="s">
        <v>45</v>
      </c>
      <c r="J18" s="189"/>
      <c r="K18" s="189"/>
      <c r="L18" s="189"/>
      <c r="M18" s="189"/>
      <c r="N18" s="189"/>
      <c r="O18" s="189"/>
      <c r="P18" s="189"/>
      <c r="U18" s="227"/>
      <c r="V18" s="227"/>
      <c r="W18" s="228"/>
      <c r="X18" s="228"/>
      <c r="Y18" s="228"/>
      <c r="Z18" s="228"/>
      <c r="AA18" s="228"/>
      <c r="AB18" s="228"/>
      <c r="AC18" s="228"/>
      <c r="AD18" s="229"/>
    </row>
  </sheetData>
  <mergeCells count="2">
    <mergeCell ref="A3:A4"/>
    <mergeCell ref="B3:AD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51" orientation="landscape" r:id="rId1"/>
  <ignoredErrors>
    <ignoredError sqref="L5:L1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  <pageSetUpPr fitToPage="1"/>
  </sheetPr>
  <dimension ref="A1:BL248"/>
  <sheetViews>
    <sheetView zoomScale="85" zoomScaleNormal="85" workbookViewId="0">
      <selection activeCell="AQ1" sqref="AQ1:BG1048576"/>
    </sheetView>
  </sheetViews>
  <sheetFormatPr defaultRowHeight="14.25" customHeight="1" x14ac:dyDescent="0.3"/>
  <cols>
    <col min="1" max="1" width="6.85546875" style="50" customWidth="1"/>
    <col min="2" max="2" width="25.42578125" style="41" customWidth="1"/>
    <col min="3" max="6" width="16.140625" style="41" hidden="1" customWidth="1"/>
    <col min="7" max="8" width="16.5703125" style="41" hidden="1" customWidth="1"/>
    <col min="9" max="9" width="17.5703125" style="51" hidden="1" customWidth="1"/>
    <col min="10" max="10" width="17.85546875" style="51" hidden="1" customWidth="1"/>
    <col min="11" max="11" width="14.28515625" style="51" bestFit="1" customWidth="1"/>
    <col min="12" max="12" width="16.5703125" style="51" hidden="1" customWidth="1"/>
    <col min="13" max="13" width="16.5703125" style="51" customWidth="1"/>
    <col min="14" max="14" width="16.5703125" style="51" hidden="1" customWidth="1"/>
    <col min="15" max="15" width="17.5703125" style="51" customWidth="1"/>
    <col min="16" max="16" width="19.7109375" style="51" hidden="1" customWidth="1"/>
    <col min="17" max="17" width="17.85546875" style="51" customWidth="1"/>
    <col min="18" max="18" width="16.5703125" style="51" customWidth="1"/>
    <col min="19" max="19" width="16.5703125" style="51" hidden="1" customWidth="1"/>
    <col min="20" max="20" width="16.5703125" style="51" customWidth="1"/>
    <col min="21" max="21" width="16.5703125" style="51" hidden="1" customWidth="1"/>
    <col min="22" max="22" width="16.5703125" style="51" customWidth="1"/>
    <col min="23" max="23" width="16.5703125" style="51" hidden="1" customWidth="1"/>
    <col min="24" max="25" width="16.5703125" style="51" customWidth="1"/>
    <col min="26" max="26" width="16.5703125" style="51" hidden="1" customWidth="1"/>
    <col min="27" max="27" width="16.5703125" style="51" customWidth="1"/>
    <col min="28" max="28" width="9" style="51" bestFit="1" customWidth="1"/>
    <col min="29" max="29" width="10.28515625" style="51" customWidth="1"/>
    <col min="30" max="30" width="9" style="51" customWidth="1"/>
    <col min="31" max="31" width="10" style="51" bestFit="1" customWidth="1"/>
    <col min="32" max="32" width="6.85546875" style="98" customWidth="1"/>
    <col min="33" max="33" width="5.28515625" style="50" bestFit="1" customWidth="1"/>
    <col min="34" max="34" width="20.42578125" style="41" customWidth="1"/>
    <col min="35" max="42" width="15.7109375" style="41" hidden="1" customWidth="1"/>
    <col min="43" max="43" width="15.7109375" style="41" customWidth="1"/>
    <col min="44" max="44" width="15.7109375" style="41" hidden="1" customWidth="1"/>
    <col min="45" max="45" width="15.7109375" style="41" customWidth="1"/>
    <col min="46" max="46" width="15.7109375" style="41" hidden="1" customWidth="1"/>
    <col min="47" max="47" width="15.7109375" style="41" customWidth="1"/>
    <col min="48" max="48" width="15.7109375" style="41" hidden="1" customWidth="1"/>
    <col min="49" max="50" width="15.7109375" style="41" customWidth="1"/>
    <col min="51" max="51" width="15.7109375" style="41" hidden="1" customWidth="1"/>
    <col min="52" max="52" width="15.7109375" style="41" customWidth="1"/>
    <col min="53" max="53" width="15.7109375" style="41" hidden="1" customWidth="1"/>
    <col min="54" max="54" width="17.5703125" style="41" customWidth="1"/>
    <col min="55" max="55" width="17.5703125" style="41" hidden="1" customWidth="1"/>
    <col min="56" max="57" width="17.5703125" style="41" customWidth="1"/>
    <col min="58" max="58" width="17.5703125" style="41" hidden="1" customWidth="1"/>
    <col min="59" max="59" width="17.5703125" style="41" customWidth="1"/>
    <col min="60" max="63" width="9.140625" style="41" customWidth="1"/>
    <col min="64" max="64" width="17.85546875" style="41" customWidth="1"/>
    <col min="65" max="16384" width="9.140625" style="41"/>
  </cols>
  <sheetData>
    <row r="1" spans="1:63" s="31" customFormat="1" ht="14.25" customHeight="1" x14ac:dyDescent="0.25">
      <c r="A1" s="25" t="str">
        <f>'Indice tavole'!C25</f>
        <v>Paesi per valore delle importazioni e delle esportazioni per provincia. Anni 2017-2021. Valori in milioni di euro e variazioni percentuali rispetto all'anno precedente</v>
      </c>
      <c r="B1" s="26"/>
      <c r="C1" s="26"/>
      <c r="D1" s="26"/>
      <c r="E1" s="26"/>
      <c r="F1" s="26"/>
      <c r="G1" s="26"/>
      <c r="H1" s="26"/>
      <c r="I1" s="27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152"/>
      <c r="AG1" s="30"/>
      <c r="AN1" s="62" t="s">
        <v>111</v>
      </c>
    </row>
    <row r="2" spans="1:63" s="31" customFormat="1" ht="14.25" customHeight="1" x14ac:dyDescent="0.25">
      <c r="A2" s="25"/>
      <c r="B2" s="26"/>
      <c r="C2" s="26"/>
      <c r="D2" s="26"/>
      <c r="E2" s="26"/>
      <c r="F2" s="26"/>
      <c r="G2" s="26"/>
      <c r="H2" s="26"/>
      <c r="I2" s="27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152"/>
      <c r="AG2" s="30"/>
    </row>
    <row r="3" spans="1:63" s="31" customFormat="1" ht="14.25" customHeight="1" x14ac:dyDescent="0.25">
      <c r="A3" s="69" t="s">
        <v>87</v>
      </c>
      <c r="B3" s="70"/>
      <c r="C3" s="70"/>
      <c r="D3" s="70"/>
      <c r="E3" s="70"/>
      <c r="F3" s="70"/>
      <c r="G3" s="70"/>
      <c r="H3" s="70"/>
      <c r="I3" s="27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152"/>
      <c r="AG3" s="30"/>
      <c r="BH3" s="102"/>
      <c r="BI3" s="102"/>
      <c r="BJ3" s="102"/>
      <c r="BK3" s="102"/>
    </row>
    <row r="4" spans="1:63" s="31" customFormat="1" ht="14.25" customHeight="1" x14ac:dyDescent="0.25">
      <c r="A4" s="291" t="s">
        <v>86</v>
      </c>
      <c r="B4" s="291" t="s">
        <v>48</v>
      </c>
      <c r="C4" s="293" t="s">
        <v>15</v>
      </c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4"/>
      <c r="AF4" s="153"/>
      <c r="AG4" s="291" t="s">
        <v>86</v>
      </c>
      <c r="AH4" s="291" t="s">
        <v>48</v>
      </c>
      <c r="AI4" s="289" t="s">
        <v>16</v>
      </c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90"/>
    </row>
    <row r="5" spans="1:63" s="31" customFormat="1" ht="61.5" customHeight="1" x14ac:dyDescent="0.25">
      <c r="A5" s="292"/>
      <c r="B5" s="292"/>
      <c r="C5" s="71" t="s">
        <v>116</v>
      </c>
      <c r="D5" s="71" t="s">
        <v>117</v>
      </c>
      <c r="E5" s="71" t="s">
        <v>118</v>
      </c>
      <c r="F5" s="71" t="s">
        <v>556</v>
      </c>
      <c r="G5" s="56" t="s">
        <v>319</v>
      </c>
      <c r="H5" s="56" t="s">
        <v>320</v>
      </c>
      <c r="I5" s="56" t="s">
        <v>321</v>
      </c>
      <c r="J5" s="56" t="s">
        <v>557</v>
      </c>
      <c r="K5" s="56" t="s">
        <v>558</v>
      </c>
      <c r="L5" s="56" t="s">
        <v>579</v>
      </c>
      <c r="M5" s="56" t="s">
        <v>559</v>
      </c>
      <c r="N5" s="56" t="s">
        <v>567</v>
      </c>
      <c r="O5" s="56" t="s">
        <v>568</v>
      </c>
      <c r="P5" s="56" t="s">
        <v>571</v>
      </c>
      <c r="Q5" s="56" t="s">
        <v>572</v>
      </c>
      <c r="R5" s="56" t="s">
        <v>574</v>
      </c>
      <c r="S5" s="71" t="s">
        <v>577</v>
      </c>
      <c r="T5" s="56" t="s">
        <v>578</v>
      </c>
      <c r="U5" s="56" t="s">
        <v>581</v>
      </c>
      <c r="V5" s="56" t="s">
        <v>582</v>
      </c>
      <c r="W5" s="197" t="s">
        <v>596</v>
      </c>
      <c r="X5" s="197" t="s">
        <v>597</v>
      </c>
      <c r="Y5" s="197" t="s">
        <v>599</v>
      </c>
      <c r="Z5" s="197" t="s">
        <v>611</v>
      </c>
      <c r="AA5" s="197" t="s">
        <v>610</v>
      </c>
      <c r="AB5" s="63" t="s">
        <v>120</v>
      </c>
      <c r="AC5" s="63" t="s">
        <v>121</v>
      </c>
      <c r="AD5" s="63" t="s">
        <v>569</v>
      </c>
      <c r="AE5" s="63" t="s">
        <v>573</v>
      </c>
      <c r="AF5" s="154"/>
      <c r="AG5" s="292"/>
      <c r="AH5" s="292"/>
      <c r="AI5" s="71" t="s">
        <v>116</v>
      </c>
      <c r="AJ5" s="71" t="s">
        <v>117</v>
      </c>
      <c r="AK5" s="71" t="s">
        <v>118</v>
      </c>
      <c r="AL5" s="71" t="s">
        <v>556</v>
      </c>
      <c r="AM5" s="71" t="s">
        <v>319</v>
      </c>
      <c r="AN5" s="71" t="s">
        <v>320</v>
      </c>
      <c r="AO5" s="71" t="s">
        <v>321</v>
      </c>
      <c r="AP5" s="71" t="s">
        <v>557</v>
      </c>
      <c r="AQ5" s="248" t="s">
        <v>558</v>
      </c>
      <c r="AR5" s="248" t="s">
        <v>579</v>
      </c>
      <c r="AS5" s="248" t="s">
        <v>559</v>
      </c>
      <c r="AT5" s="248" t="s">
        <v>567</v>
      </c>
      <c r="AU5" s="248" t="s">
        <v>568</v>
      </c>
      <c r="AV5" s="248" t="s">
        <v>571</v>
      </c>
      <c r="AW5" s="248" t="s">
        <v>572</v>
      </c>
      <c r="AX5" s="248" t="s">
        <v>574</v>
      </c>
      <c r="AY5" s="248" t="s">
        <v>577</v>
      </c>
      <c r="AZ5" s="248" t="s">
        <v>578</v>
      </c>
      <c r="BA5" s="237" t="s">
        <v>581</v>
      </c>
      <c r="BB5" s="237" t="s">
        <v>582</v>
      </c>
      <c r="BC5" s="234" t="s">
        <v>596</v>
      </c>
      <c r="BD5" s="234" t="s">
        <v>597</v>
      </c>
      <c r="BE5" s="234" t="s">
        <v>599</v>
      </c>
      <c r="BF5" s="234" t="s">
        <v>611</v>
      </c>
      <c r="BG5" s="234" t="s">
        <v>610</v>
      </c>
      <c r="BH5" s="238" t="s">
        <v>120</v>
      </c>
      <c r="BI5" s="238" t="s">
        <v>121</v>
      </c>
      <c r="BJ5" s="238" t="s">
        <v>569</v>
      </c>
      <c r="BK5" s="238" t="s">
        <v>573</v>
      </c>
    </row>
    <row r="6" spans="1:63" ht="14.25" customHeight="1" x14ac:dyDescent="0.3">
      <c r="A6" s="35">
        <v>1</v>
      </c>
      <c r="B6" s="36" t="s">
        <v>51</v>
      </c>
      <c r="C6" s="45">
        <v>81762448.000000238</v>
      </c>
      <c r="D6" s="45">
        <v>193531044.00000042</v>
      </c>
      <c r="E6" s="45">
        <v>295847224.00000042</v>
      </c>
      <c r="F6" s="45">
        <v>397497131.99999928</v>
      </c>
      <c r="G6" s="45">
        <v>102819479</v>
      </c>
      <c r="H6" s="45">
        <v>222015866.00000006</v>
      </c>
      <c r="I6" s="37">
        <v>361650737.99999946</v>
      </c>
      <c r="J6" s="45">
        <v>479764061</v>
      </c>
      <c r="K6" s="45">
        <v>114922710.99999982</v>
      </c>
      <c r="L6" s="45">
        <v>108250101.99999993</v>
      </c>
      <c r="M6" s="37">
        <f>SUM(K6:L6)</f>
        <v>223172812.99999976</v>
      </c>
      <c r="N6" s="44">
        <v>133477727.00000019</v>
      </c>
      <c r="O6" s="44">
        <f>IF(SUM(M6:N6)=0," ",SUM(M6:N6))</f>
        <v>356650539.99999994</v>
      </c>
      <c r="P6" s="44">
        <v>108878890.0000003</v>
      </c>
      <c r="Q6" s="44">
        <f>IF(SUM(O6:P6)=0," ",SUM(O6:P6))</f>
        <v>465529430.00000024</v>
      </c>
      <c r="R6" s="44">
        <v>108165948</v>
      </c>
      <c r="S6" s="44">
        <v>72152116.000000104</v>
      </c>
      <c r="T6" s="44">
        <f>SUM(R6:S6)</f>
        <v>180318064.00000012</v>
      </c>
      <c r="U6" s="44">
        <v>103296038.99999988</v>
      </c>
      <c r="V6" s="44">
        <f t="shared" ref="V6:V34" si="0">T6+U6</f>
        <v>283614103</v>
      </c>
      <c r="W6" s="44">
        <v>111837771.99999987</v>
      </c>
      <c r="X6" s="44">
        <f t="shared" ref="X6:X34" si="1">W6+V6</f>
        <v>395451874.99999988</v>
      </c>
      <c r="Y6" s="44">
        <v>123157550.9999999</v>
      </c>
      <c r="Z6" s="44">
        <v>116072371.99999981</v>
      </c>
      <c r="AA6" s="44">
        <f>SUM(Y6:Z6)</f>
        <v>239229922.9999997</v>
      </c>
      <c r="AB6" s="113">
        <f t="shared" ref="AB6:AB35" si="2">IFERROR(Y6/R6*100-100," ")</f>
        <v>13.859817509295908</v>
      </c>
      <c r="AC6" s="113"/>
      <c r="AD6" s="113"/>
      <c r="AE6" s="113"/>
      <c r="AF6" s="77"/>
      <c r="AG6" s="39">
        <v>1</v>
      </c>
      <c r="AH6" s="40" t="s">
        <v>51</v>
      </c>
      <c r="AI6" s="38">
        <v>137692165.00000003</v>
      </c>
      <c r="AJ6" s="38">
        <v>285722751.00000024</v>
      </c>
      <c r="AK6" s="38">
        <v>431348643.00000012</v>
      </c>
      <c r="AL6" s="38">
        <v>587813981.99999893</v>
      </c>
      <c r="AM6" s="38">
        <v>162114013</v>
      </c>
      <c r="AN6" s="38">
        <v>331291490.99999982</v>
      </c>
      <c r="AO6" s="38">
        <v>506012119.99999911</v>
      </c>
      <c r="AP6" s="38">
        <v>680799927.99999964</v>
      </c>
      <c r="AQ6" s="38">
        <v>185762443.99999994</v>
      </c>
      <c r="AR6" s="38">
        <v>193421401.0000003</v>
      </c>
      <c r="AS6" s="38">
        <f>SUM(AQ6:AR6)</f>
        <v>379183845.00000024</v>
      </c>
      <c r="AT6" s="45">
        <v>185884725.00000024</v>
      </c>
      <c r="AU6" s="44">
        <f>IF(SUM(AS6:AT6)=0," ",SUM(AS6:AT6))</f>
        <v>565068570.00000048</v>
      </c>
      <c r="AV6" s="45">
        <v>202567558.00000018</v>
      </c>
      <c r="AW6" s="44">
        <f>IF(SUM(AU6:AV6)=0," ",SUM(AU6:AV6))</f>
        <v>767636128.00000072</v>
      </c>
      <c r="AX6" s="44">
        <v>168987139</v>
      </c>
      <c r="AY6" s="44">
        <v>138628253.99999994</v>
      </c>
      <c r="AZ6" s="44">
        <f>SUM(AX6:AY6)</f>
        <v>307615392.99999994</v>
      </c>
      <c r="BA6" s="44">
        <v>189168748.00000006</v>
      </c>
      <c r="BB6" s="44">
        <f t="shared" ref="BB6:BB34" si="3">BA6+AZ6</f>
        <v>496784141</v>
      </c>
      <c r="BC6" s="44">
        <v>191446157.99999964</v>
      </c>
      <c r="BD6" s="44">
        <f t="shared" ref="BD6:BD34" si="4">BC6+BB6</f>
        <v>688230298.99999964</v>
      </c>
      <c r="BE6" s="44">
        <v>192468721.99999964</v>
      </c>
      <c r="BF6" s="44">
        <v>217658873.9999997</v>
      </c>
      <c r="BG6" s="44">
        <f>SUM(BE6:BF6)</f>
        <v>410127595.99999934</v>
      </c>
      <c r="BH6" s="113">
        <f t="shared" ref="BH6:BH35" si="5">IFERROR(BE6/AX6*100-100," ")</f>
        <v>13.895485265301559</v>
      </c>
      <c r="BI6" s="113">
        <f>BG6/AZ6*100-100</f>
        <v>33.324796265965603</v>
      </c>
      <c r="BJ6" s="113"/>
      <c r="BK6" s="113"/>
    </row>
    <row r="7" spans="1:63" ht="14.25" customHeight="1" x14ac:dyDescent="0.3">
      <c r="A7" s="42">
        <v>2</v>
      </c>
      <c r="B7" s="43" t="s">
        <v>57</v>
      </c>
      <c r="C7" s="45">
        <v>34513232.99999997</v>
      </c>
      <c r="D7" s="45">
        <v>70034184.999999925</v>
      </c>
      <c r="E7" s="45">
        <v>101215415.99999994</v>
      </c>
      <c r="F7" s="45">
        <v>137876073.99999997</v>
      </c>
      <c r="G7" s="45">
        <v>35881470</v>
      </c>
      <c r="H7" s="45">
        <v>76547206</v>
      </c>
      <c r="I7" s="44">
        <v>118977633.00000015</v>
      </c>
      <c r="J7" s="45">
        <v>158378280.00000009</v>
      </c>
      <c r="K7" s="45">
        <v>36695306.999999985</v>
      </c>
      <c r="L7" s="45">
        <v>42535746</v>
      </c>
      <c r="M7" s="44">
        <f t="shared" ref="M7:M34" si="6">SUM(K7:L7)</f>
        <v>79231052.999999985</v>
      </c>
      <c r="N7" s="44">
        <v>63591704.999999925</v>
      </c>
      <c r="O7" s="44">
        <f t="shared" ref="O7:Q34" si="7">IF(SUM(M7:N7)=0," ",SUM(M7:N7))</f>
        <v>142822757.99999991</v>
      </c>
      <c r="P7" s="44">
        <v>47612798.99999997</v>
      </c>
      <c r="Q7" s="44">
        <f t="shared" si="7"/>
        <v>190435556.99999988</v>
      </c>
      <c r="R7" s="44">
        <v>62200311</v>
      </c>
      <c r="S7" s="44">
        <v>33216175.999999989</v>
      </c>
      <c r="T7" s="44">
        <f t="shared" ref="T7:T34" si="8">SUM(R7:S7)</f>
        <v>95416486.999999985</v>
      </c>
      <c r="U7" s="44">
        <v>51380988.000000127</v>
      </c>
      <c r="V7" s="44">
        <f t="shared" si="0"/>
        <v>146797475.00000012</v>
      </c>
      <c r="W7" s="44">
        <v>82798187.999999866</v>
      </c>
      <c r="X7" s="44">
        <f t="shared" si="1"/>
        <v>229595663</v>
      </c>
      <c r="Y7" s="44">
        <v>73602864.999999955</v>
      </c>
      <c r="Z7" s="44">
        <v>62436775.999999993</v>
      </c>
      <c r="AA7" s="44">
        <f t="shared" ref="AA7:AA34" si="9">SUM(Y7:Z7)</f>
        <v>136039640.99999994</v>
      </c>
      <c r="AB7" s="113">
        <f t="shared" si="2"/>
        <v>18.331988725908403</v>
      </c>
      <c r="AC7" s="113"/>
      <c r="AD7" s="113"/>
      <c r="AE7" s="113"/>
      <c r="AF7" s="77"/>
      <c r="AG7" s="47">
        <v>2</v>
      </c>
      <c r="AH7" s="48" t="s">
        <v>57</v>
      </c>
      <c r="AI7" s="45">
        <v>25146815</v>
      </c>
      <c r="AJ7" s="45">
        <v>46322606.000000007</v>
      </c>
      <c r="AK7" s="45">
        <v>70297818</v>
      </c>
      <c r="AL7" s="45">
        <v>94077893.999999896</v>
      </c>
      <c r="AM7" s="45">
        <v>25546664</v>
      </c>
      <c r="AN7" s="45">
        <v>51749583.00000006</v>
      </c>
      <c r="AO7" s="45">
        <v>88483722.999999985</v>
      </c>
      <c r="AP7" s="45">
        <v>118803854.00000007</v>
      </c>
      <c r="AQ7" s="45">
        <v>26859097.999999993</v>
      </c>
      <c r="AR7" s="45">
        <v>33930639.000000037</v>
      </c>
      <c r="AS7" s="45">
        <f t="shared" ref="AS7:AS34" si="10">SUM(AQ7:AR7)</f>
        <v>60789737.00000003</v>
      </c>
      <c r="AT7" s="45">
        <v>31419806.999999963</v>
      </c>
      <c r="AU7" s="44">
        <f t="shared" ref="AU7:AW34" si="11">IF(SUM(AS7:AT7)=0," ",SUM(AS7:AT7))</f>
        <v>92209544</v>
      </c>
      <c r="AV7" s="45">
        <v>34834516.000000007</v>
      </c>
      <c r="AW7" s="44">
        <f t="shared" si="11"/>
        <v>127044060</v>
      </c>
      <c r="AX7" s="44">
        <v>25164637</v>
      </c>
      <c r="AY7" s="44">
        <v>21272137</v>
      </c>
      <c r="AZ7" s="44">
        <f t="shared" ref="AZ7:AZ34" si="12">SUM(AX7:AY7)</f>
        <v>46436774</v>
      </c>
      <c r="BA7" s="44">
        <v>23331671.999999978</v>
      </c>
      <c r="BB7" s="44">
        <f t="shared" si="3"/>
        <v>69768445.99999997</v>
      </c>
      <c r="BC7" s="44">
        <v>24949668.99999997</v>
      </c>
      <c r="BD7" s="44">
        <f t="shared" si="4"/>
        <v>94718114.99999994</v>
      </c>
      <c r="BE7" s="44">
        <v>24644009.000000007</v>
      </c>
      <c r="BF7" s="44">
        <v>47662486.999999963</v>
      </c>
      <c r="BG7" s="44">
        <f t="shared" ref="BG7:BG34" si="13">SUM(BE7:BF7)</f>
        <v>72306495.99999997</v>
      </c>
      <c r="BH7" s="113">
        <f t="shared" si="5"/>
        <v>-2.0688873835135837</v>
      </c>
      <c r="BI7" s="113">
        <f t="shared" ref="BI7:BI34" si="14">BG7/AZ7*100-100</f>
        <v>55.709558980130623</v>
      </c>
      <c r="BJ7" s="113"/>
      <c r="BK7" s="113"/>
    </row>
    <row r="8" spans="1:63" ht="14.25" customHeight="1" x14ac:dyDescent="0.3">
      <c r="A8" s="42">
        <v>3</v>
      </c>
      <c r="B8" s="43" t="s">
        <v>49</v>
      </c>
      <c r="C8" s="45">
        <v>129273123.99999949</v>
      </c>
      <c r="D8" s="45">
        <v>275870354.9999994</v>
      </c>
      <c r="E8" s="45">
        <v>416403570.99999988</v>
      </c>
      <c r="F8" s="45">
        <v>570611784.99999893</v>
      </c>
      <c r="G8" s="45">
        <v>141433019</v>
      </c>
      <c r="H8" s="45">
        <v>286034824.99999946</v>
      </c>
      <c r="I8" s="44">
        <v>415752868.00000077</v>
      </c>
      <c r="J8" s="45">
        <v>553133423.00000191</v>
      </c>
      <c r="K8" s="45">
        <v>126315184.99999994</v>
      </c>
      <c r="L8" s="45">
        <v>138737567.99999991</v>
      </c>
      <c r="M8" s="44">
        <f t="shared" si="6"/>
        <v>265052752.99999985</v>
      </c>
      <c r="N8" s="44">
        <v>114170914.00000021</v>
      </c>
      <c r="O8" s="44">
        <f t="shared" si="7"/>
        <v>379223667.00000006</v>
      </c>
      <c r="P8" s="44">
        <v>153688631.99999979</v>
      </c>
      <c r="Q8" s="44">
        <f t="shared" si="7"/>
        <v>532912298.99999988</v>
      </c>
      <c r="R8" s="44">
        <v>144916260</v>
      </c>
      <c r="S8" s="44">
        <v>108696392.9999997</v>
      </c>
      <c r="T8" s="44">
        <f t="shared" si="8"/>
        <v>253612652.9999997</v>
      </c>
      <c r="U8" s="44">
        <v>133023509.00000001</v>
      </c>
      <c r="V8" s="44">
        <f t="shared" si="0"/>
        <v>386636161.9999997</v>
      </c>
      <c r="W8" s="44">
        <v>145342972.99999961</v>
      </c>
      <c r="X8" s="44">
        <f t="shared" si="1"/>
        <v>531979134.99999928</v>
      </c>
      <c r="Y8" s="44">
        <v>152333909.9999997</v>
      </c>
      <c r="Z8" s="44">
        <v>162685071.00000027</v>
      </c>
      <c r="AA8" s="44">
        <f t="shared" si="9"/>
        <v>315018981</v>
      </c>
      <c r="AB8" s="113">
        <f t="shared" si="2"/>
        <v>5.1185767559828577</v>
      </c>
      <c r="AC8" s="113"/>
      <c r="AD8" s="113"/>
      <c r="AE8" s="113"/>
      <c r="AF8" s="77"/>
      <c r="AG8" s="47">
        <v>3</v>
      </c>
      <c r="AH8" s="48" t="s">
        <v>49</v>
      </c>
      <c r="AI8" s="45">
        <v>143934562.99999997</v>
      </c>
      <c r="AJ8" s="45">
        <v>278260672.99999988</v>
      </c>
      <c r="AK8" s="45">
        <v>443509110.99999964</v>
      </c>
      <c r="AL8" s="45">
        <v>591333004</v>
      </c>
      <c r="AM8" s="45">
        <v>166285317</v>
      </c>
      <c r="AN8" s="45">
        <v>326395409.9999997</v>
      </c>
      <c r="AO8" s="45">
        <v>477941348.99999952</v>
      </c>
      <c r="AP8" s="45">
        <v>609068646.00000036</v>
      </c>
      <c r="AQ8" s="45">
        <v>145149820.99999979</v>
      </c>
      <c r="AR8" s="45">
        <v>156095190.99999985</v>
      </c>
      <c r="AS8" s="45">
        <f t="shared" si="10"/>
        <v>301245011.99999964</v>
      </c>
      <c r="AT8" s="45">
        <v>145053466.00000009</v>
      </c>
      <c r="AU8" s="44">
        <f t="shared" si="11"/>
        <v>446298477.99999976</v>
      </c>
      <c r="AV8" s="45">
        <v>154857692.99999994</v>
      </c>
      <c r="AW8" s="44">
        <f t="shared" si="11"/>
        <v>601156170.99999976</v>
      </c>
      <c r="AX8" s="44">
        <v>149025069</v>
      </c>
      <c r="AY8" s="44">
        <v>137647812.99999991</v>
      </c>
      <c r="AZ8" s="44">
        <f t="shared" si="12"/>
        <v>286672881.99999988</v>
      </c>
      <c r="BA8" s="44">
        <v>182087797.00000006</v>
      </c>
      <c r="BB8" s="44">
        <f t="shared" si="3"/>
        <v>468760678.99999994</v>
      </c>
      <c r="BC8" s="44">
        <v>186292273.99999982</v>
      </c>
      <c r="BD8" s="44">
        <f t="shared" si="4"/>
        <v>655052952.99999976</v>
      </c>
      <c r="BE8" s="44">
        <v>150110805.99999988</v>
      </c>
      <c r="BF8" s="44">
        <v>162279056.99999985</v>
      </c>
      <c r="BG8" s="44">
        <f t="shared" si="13"/>
        <v>312389862.99999976</v>
      </c>
      <c r="BH8" s="113">
        <f t="shared" si="5"/>
        <v>0.72855997134273309</v>
      </c>
      <c r="BI8" s="113">
        <f t="shared" si="14"/>
        <v>8.970845383275531</v>
      </c>
      <c r="BJ8" s="113"/>
      <c r="BK8" s="113"/>
    </row>
    <row r="9" spans="1:63" ht="14.25" customHeight="1" x14ac:dyDescent="0.3">
      <c r="A9" s="42">
        <v>4</v>
      </c>
      <c r="B9" s="43" t="s">
        <v>54</v>
      </c>
      <c r="C9" s="45">
        <v>28608180.000000004</v>
      </c>
      <c r="D9" s="45">
        <v>99093915.999999955</v>
      </c>
      <c r="E9" s="45">
        <v>124644215.99999994</v>
      </c>
      <c r="F9" s="45">
        <v>147055349.00000045</v>
      </c>
      <c r="G9" s="45">
        <v>24646950</v>
      </c>
      <c r="H9" s="45">
        <v>51095350.999999978</v>
      </c>
      <c r="I9" s="44">
        <v>76935846.999999985</v>
      </c>
      <c r="J9" s="45">
        <v>119952095.00000036</v>
      </c>
      <c r="K9" s="45">
        <v>54502759.000000067</v>
      </c>
      <c r="L9" s="45">
        <v>19884048.999999989</v>
      </c>
      <c r="M9" s="44">
        <f t="shared" si="6"/>
        <v>74386808.00000006</v>
      </c>
      <c r="N9" s="44">
        <v>22179667.999999993</v>
      </c>
      <c r="O9" s="44">
        <f t="shared" si="7"/>
        <v>96566476.00000006</v>
      </c>
      <c r="P9" s="44">
        <v>23214106.000000004</v>
      </c>
      <c r="Q9" s="44">
        <f t="shared" si="7"/>
        <v>119780582.00000006</v>
      </c>
      <c r="R9" s="44">
        <v>18875020</v>
      </c>
      <c r="S9" s="44">
        <v>16199961.000000002</v>
      </c>
      <c r="T9" s="44">
        <f t="shared" si="8"/>
        <v>35074981</v>
      </c>
      <c r="U9" s="44">
        <v>20980803.999999996</v>
      </c>
      <c r="V9" s="44">
        <f t="shared" si="0"/>
        <v>56055785</v>
      </c>
      <c r="W9" s="44">
        <v>31799302.999999993</v>
      </c>
      <c r="X9" s="44">
        <f t="shared" si="1"/>
        <v>87855088</v>
      </c>
      <c r="Y9" s="44">
        <v>13179075</v>
      </c>
      <c r="Z9" s="44">
        <v>9715642.0000000019</v>
      </c>
      <c r="AA9" s="44">
        <f t="shared" si="9"/>
        <v>22894717</v>
      </c>
      <c r="AB9" s="113">
        <f t="shared" si="2"/>
        <v>-30.17716007718137</v>
      </c>
      <c r="AC9" s="113"/>
      <c r="AD9" s="113"/>
      <c r="AE9" s="113"/>
      <c r="AF9" s="77"/>
      <c r="AG9" s="47">
        <v>4</v>
      </c>
      <c r="AH9" s="258" t="s">
        <v>54</v>
      </c>
      <c r="AI9" s="256">
        <v>51738201.000000045</v>
      </c>
      <c r="AJ9" s="256">
        <v>110458668.00000009</v>
      </c>
      <c r="AK9" s="256">
        <v>162954365.00000009</v>
      </c>
      <c r="AL9" s="256">
        <v>216579919.99999985</v>
      </c>
      <c r="AM9" s="256">
        <v>48247653</v>
      </c>
      <c r="AN9" s="256">
        <v>107513206.9999999</v>
      </c>
      <c r="AO9" s="256">
        <v>164880029.99999994</v>
      </c>
      <c r="AP9" s="256">
        <v>235181838.99999964</v>
      </c>
      <c r="AQ9" s="256">
        <v>57793677.000000089</v>
      </c>
      <c r="AR9" s="256">
        <v>57347699.999999948</v>
      </c>
      <c r="AS9" s="256">
        <f t="shared" si="10"/>
        <v>115141377.00000003</v>
      </c>
      <c r="AT9" s="256">
        <v>68912017.000000045</v>
      </c>
      <c r="AU9" s="257">
        <f t="shared" si="11"/>
        <v>184053394.00000006</v>
      </c>
      <c r="AV9" s="256">
        <v>63729866.000000052</v>
      </c>
      <c r="AW9" s="257">
        <f t="shared" si="11"/>
        <v>247783260.00000012</v>
      </c>
      <c r="AX9" s="257">
        <v>53560514</v>
      </c>
      <c r="AY9" s="257">
        <v>49326378.999999903</v>
      </c>
      <c r="AZ9" s="257">
        <f t="shared" si="12"/>
        <v>102886892.99999991</v>
      </c>
      <c r="BA9" s="257">
        <v>54035459.000000037</v>
      </c>
      <c r="BB9" s="257">
        <f t="shared" si="3"/>
        <v>156922351.99999994</v>
      </c>
      <c r="BC9" s="257">
        <v>53552333.99999994</v>
      </c>
      <c r="BD9" s="257">
        <f t="shared" si="4"/>
        <v>210474685.99999988</v>
      </c>
      <c r="BE9" s="257">
        <v>48066690.99999997</v>
      </c>
      <c r="BF9" s="257">
        <v>56698671.999999903</v>
      </c>
      <c r="BG9" s="257">
        <f t="shared" si="13"/>
        <v>104765362.99999988</v>
      </c>
      <c r="BH9" s="113">
        <f t="shared" si="5"/>
        <v>-10.257226060227936</v>
      </c>
      <c r="BI9" s="113">
        <f t="shared" si="14"/>
        <v>1.8257621988837514</v>
      </c>
      <c r="BJ9" s="113"/>
      <c r="BK9" s="113"/>
    </row>
    <row r="10" spans="1:63" ht="14.25" customHeight="1" x14ac:dyDescent="0.3">
      <c r="A10" s="42">
        <v>5</v>
      </c>
      <c r="B10" s="43" t="s">
        <v>82</v>
      </c>
      <c r="C10" s="45">
        <v>7230604.9999999972</v>
      </c>
      <c r="D10" s="45">
        <v>19535833</v>
      </c>
      <c r="E10" s="45">
        <v>26723725</v>
      </c>
      <c r="F10" s="45">
        <v>35322761.99999997</v>
      </c>
      <c r="G10" s="45">
        <v>6078780</v>
      </c>
      <c r="H10" s="45">
        <v>17944883.000000004</v>
      </c>
      <c r="I10" s="44">
        <v>28380772.999999996</v>
      </c>
      <c r="J10" s="45">
        <v>36930633.999999955</v>
      </c>
      <c r="K10" s="45">
        <v>8742075</v>
      </c>
      <c r="L10" s="45">
        <v>11202313.000000002</v>
      </c>
      <c r="M10" s="44">
        <f t="shared" si="6"/>
        <v>19944388</v>
      </c>
      <c r="N10" s="44">
        <v>9471225.9999999963</v>
      </c>
      <c r="O10" s="44">
        <f t="shared" si="7"/>
        <v>29415613.999999996</v>
      </c>
      <c r="P10" s="44">
        <v>8440730.9999999981</v>
      </c>
      <c r="Q10" s="44">
        <f t="shared" si="7"/>
        <v>37856344.999999993</v>
      </c>
      <c r="R10" s="44">
        <v>7964142</v>
      </c>
      <c r="S10" s="44">
        <v>6672513.0000000028</v>
      </c>
      <c r="T10" s="44">
        <f t="shared" si="8"/>
        <v>14636655.000000004</v>
      </c>
      <c r="U10" s="44">
        <v>5150788</v>
      </c>
      <c r="V10" s="44">
        <f t="shared" si="0"/>
        <v>19787443.000000004</v>
      </c>
      <c r="W10" s="44">
        <v>5998908</v>
      </c>
      <c r="X10" s="44">
        <f t="shared" si="1"/>
        <v>25786351.000000004</v>
      </c>
      <c r="Y10" s="44">
        <v>6554029.9999999991</v>
      </c>
      <c r="Z10" s="44">
        <v>9578632.0000000075</v>
      </c>
      <c r="AA10" s="44">
        <f t="shared" si="9"/>
        <v>16132662.000000007</v>
      </c>
      <c r="AB10" s="113">
        <f t="shared" si="2"/>
        <v>-17.705761650156433</v>
      </c>
      <c r="AC10" s="113"/>
      <c r="AD10" s="113"/>
      <c r="AE10" s="113"/>
      <c r="AF10" s="77"/>
      <c r="AG10" s="47">
        <v>5</v>
      </c>
      <c r="AH10" s="48" t="s">
        <v>82</v>
      </c>
      <c r="AI10" s="45">
        <v>29746213.000000011</v>
      </c>
      <c r="AJ10" s="45">
        <v>86221976.000000015</v>
      </c>
      <c r="AK10" s="45">
        <v>88853278.000000015</v>
      </c>
      <c r="AL10" s="45">
        <v>91528841.000000015</v>
      </c>
      <c r="AM10" s="45">
        <v>2943773</v>
      </c>
      <c r="AN10" s="45">
        <v>6115897.9999999991</v>
      </c>
      <c r="AO10" s="45">
        <v>9320307.0000000056</v>
      </c>
      <c r="AP10" s="45">
        <v>14137378.000000002</v>
      </c>
      <c r="AQ10" s="45">
        <v>2885753.0000000005</v>
      </c>
      <c r="AR10" s="45">
        <v>3592409.9999999991</v>
      </c>
      <c r="AS10" s="45">
        <f t="shared" si="10"/>
        <v>6478163</v>
      </c>
      <c r="AT10" s="45">
        <v>3398994.9999999981</v>
      </c>
      <c r="AU10" s="44">
        <f t="shared" si="11"/>
        <v>9877157.9999999981</v>
      </c>
      <c r="AV10" s="45">
        <v>3725317.0000000042</v>
      </c>
      <c r="AW10" s="44">
        <f t="shared" si="11"/>
        <v>13602475.000000002</v>
      </c>
      <c r="AX10" s="44">
        <v>2914096</v>
      </c>
      <c r="AY10" s="44">
        <v>3603690</v>
      </c>
      <c r="AZ10" s="44">
        <f t="shared" si="12"/>
        <v>6517786</v>
      </c>
      <c r="BA10" s="44">
        <v>4239224.9999999991</v>
      </c>
      <c r="BB10" s="44">
        <f t="shared" si="3"/>
        <v>10757011</v>
      </c>
      <c r="BC10" s="44">
        <v>4232331.9999999991</v>
      </c>
      <c r="BD10" s="44">
        <f t="shared" si="4"/>
        <v>14989343</v>
      </c>
      <c r="BE10" s="44">
        <v>3725417.0000000019</v>
      </c>
      <c r="BF10" s="44">
        <v>5662188.0000000028</v>
      </c>
      <c r="BG10" s="44">
        <f t="shared" si="13"/>
        <v>9387605.0000000037</v>
      </c>
      <c r="BH10" s="113">
        <f t="shared" si="5"/>
        <v>27.841258489768421</v>
      </c>
      <c r="BI10" s="113">
        <f t="shared" si="14"/>
        <v>44.030580322827461</v>
      </c>
      <c r="BJ10" s="113"/>
      <c r="BK10" s="113"/>
    </row>
    <row r="11" spans="1:63" ht="14.25" customHeight="1" x14ac:dyDescent="0.3">
      <c r="A11" s="42">
        <v>6</v>
      </c>
      <c r="B11" s="43" t="s">
        <v>84</v>
      </c>
      <c r="C11" s="45">
        <v>14112217.000000006</v>
      </c>
      <c r="D11" s="45">
        <v>31494483.000000015</v>
      </c>
      <c r="E11" s="45">
        <v>46008182.000000015</v>
      </c>
      <c r="F11" s="45">
        <v>64982973.000000022</v>
      </c>
      <c r="G11" s="45">
        <v>13674309</v>
      </c>
      <c r="H11" s="45">
        <v>31155926.000000007</v>
      </c>
      <c r="I11" s="44">
        <v>46840215</v>
      </c>
      <c r="J11" s="45">
        <v>62621568.000000075</v>
      </c>
      <c r="K11" s="45">
        <v>16378516.000000011</v>
      </c>
      <c r="L11" s="45">
        <v>18466143.999999974</v>
      </c>
      <c r="M11" s="44">
        <f t="shared" si="6"/>
        <v>34844659.999999985</v>
      </c>
      <c r="N11" s="44">
        <v>14574376.999999998</v>
      </c>
      <c r="O11" s="44">
        <f t="shared" si="7"/>
        <v>49419036.999999985</v>
      </c>
      <c r="P11" s="44">
        <v>17915293</v>
      </c>
      <c r="Q11" s="44">
        <f t="shared" si="7"/>
        <v>67334329.999999985</v>
      </c>
      <c r="R11" s="44">
        <v>13405295</v>
      </c>
      <c r="S11" s="44">
        <v>12217401.000000004</v>
      </c>
      <c r="T11" s="44">
        <f t="shared" si="8"/>
        <v>25622696.000000004</v>
      </c>
      <c r="U11" s="44">
        <v>13666677.000000007</v>
      </c>
      <c r="V11" s="44">
        <f t="shared" si="0"/>
        <v>39289373.000000015</v>
      </c>
      <c r="W11" s="44">
        <v>16096203.999999985</v>
      </c>
      <c r="X11" s="44">
        <f t="shared" si="1"/>
        <v>55385577</v>
      </c>
      <c r="Y11" s="44">
        <v>15360217.000000006</v>
      </c>
      <c r="Z11" s="44">
        <v>21772286.000000004</v>
      </c>
      <c r="AA11" s="44">
        <f t="shared" si="9"/>
        <v>37132503.000000007</v>
      </c>
      <c r="AB11" s="113">
        <f t="shared" si="2"/>
        <v>14.583207605651396</v>
      </c>
      <c r="AC11" s="113"/>
      <c r="AD11" s="113"/>
      <c r="AE11" s="113"/>
      <c r="AF11" s="77"/>
      <c r="AG11" s="47">
        <v>6</v>
      </c>
      <c r="AH11" s="48" t="s">
        <v>84</v>
      </c>
      <c r="AI11" s="45">
        <v>10755488.000000004</v>
      </c>
      <c r="AJ11" s="45">
        <v>24233352</v>
      </c>
      <c r="AK11" s="45">
        <v>35974844</v>
      </c>
      <c r="AL11" s="45">
        <v>48709789.999999985</v>
      </c>
      <c r="AM11" s="45">
        <v>12773341</v>
      </c>
      <c r="AN11" s="45">
        <v>27648512.999999989</v>
      </c>
      <c r="AO11" s="45">
        <v>38528141.999999993</v>
      </c>
      <c r="AP11" s="45">
        <v>49448441.99999997</v>
      </c>
      <c r="AQ11" s="45">
        <v>12684278.999999994</v>
      </c>
      <c r="AR11" s="45">
        <v>12852657.000000002</v>
      </c>
      <c r="AS11" s="45">
        <f t="shared" si="10"/>
        <v>25536935.999999996</v>
      </c>
      <c r="AT11" s="45">
        <v>10871386.999999996</v>
      </c>
      <c r="AU11" s="44">
        <f t="shared" si="11"/>
        <v>36408322.999999993</v>
      </c>
      <c r="AV11" s="45">
        <v>12568466.999999996</v>
      </c>
      <c r="AW11" s="44">
        <f t="shared" si="11"/>
        <v>48976789.999999985</v>
      </c>
      <c r="AX11" s="44">
        <v>12096611</v>
      </c>
      <c r="AY11" s="44">
        <v>13116798.999999998</v>
      </c>
      <c r="AZ11" s="44">
        <f t="shared" si="12"/>
        <v>25213410</v>
      </c>
      <c r="BA11" s="44">
        <v>14614016.999999994</v>
      </c>
      <c r="BB11" s="44">
        <f t="shared" si="3"/>
        <v>39827426.999999993</v>
      </c>
      <c r="BC11" s="44">
        <v>12876957.999999994</v>
      </c>
      <c r="BD11" s="44">
        <f t="shared" si="4"/>
        <v>52704384.999999985</v>
      </c>
      <c r="BE11" s="44">
        <v>10699568.999999998</v>
      </c>
      <c r="BF11" s="44">
        <v>11712394.999999991</v>
      </c>
      <c r="BG11" s="44">
        <f t="shared" si="13"/>
        <v>22411963.999999989</v>
      </c>
      <c r="BH11" s="113">
        <f t="shared" si="5"/>
        <v>-11.549036337532897</v>
      </c>
      <c r="BI11" s="113">
        <f t="shared" si="14"/>
        <v>-11.110936600800969</v>
      </c>
      <c r="BJ11" s="113"/>
      <c r="BK11" s="113"/>
    </row>
    <row r="12" spans="1:63" ht="14.25" customHeight="1" x14ac:dyDescent="0.3">
      <c r="A12" s="42">
        <v>7</v>
      </c>
      <c r="B12" s="43" t="s">
        <v>77</v>
      </c>
      <c r="C12" s="45">
        <v>37175543.000000007</v>
      </c>
      <c r="D12" s="45">
        <v>89776946.99999997</v>
      </c>
      <c r="E12" s="45">
        <v>155547383.99999997</v>
      </c>
      <c r="F12" s="45">
        <v>177256169.99999994</v>
      </c>
      <c r="G12" s="45">
        <v>23176066</v>
      </c>
      <c r="H12" s="45">
        <v>86475066.99999994</v>
      </c>
      <c r="I12" s="44">
        <v>121782608.99999997</v>
      </c>
      <c r="J12" s="45">
        <v>150120530.00000003</v>
      </c>
      <c r="K12" s="45">
        <v>42703107.999999978</v>
      </c>
      <c r="L12" s="45">
        <v>86707854.99999997</v>
      </c>
      <c r="M12" s="44">
        <f t="shared" si="6"/>
        <v>129410962.99999994</v>
      </c>
      <c r="N12" s="44">
        <v>76194250.999999955</v>
      </c>
      <c r="O12" s="44">
        <f t="shared" si="7"/>
        <v>205605213.99999988</v>
      </c>
      <c r="P12" s="44">
        <v>64138154.000000015</v>
      </c>
      <c r="Q12" s="44">
        <f t="shared" si="7"/>
        <v>269743367.99999988</v>
      </c>
      <c r="R12" s="44">
        <v>27107823</v>
      </c>
      <c r="S12" s="44">
        <v>14326090.000000002</v>
      </c>
      <c r="T12" s="44">
        <f t="shared" si="8"/>
        <v>41433913</v>
      </c>
      <c r="U12" s="44">
        <v>70112147.999999985</v>
      </c>
      <c r="V12" s="44">
        <f t="shared" si="0"/>
        <v>111546060.99999999</v>
      </c>
      <c r="W12" s="44">
        <v>48707807.000000015</v>
      </c>
      <c r="X12" s="44">
        <f t="shared" si="1"/>
        <v>160253868</v>
      </c>
      <c r="Y12" s="44">
        <v>20172500.999999993</v>
      </c>
      <c r="Z12" s="44">
        <v>119169653.99999997</v>
      </c>
      <c r="AA12" s="44">
        <f t="shared" si="9"/>
        <v>139342154.99999997</v>
      </c>
      <c r="AB12" s="113">
        <f t="shared" si="2"/>
        <v>-25.58420866183171</v>
      </c>
      <c r="AC12" s="113"/>
      <c r="AD12" s="113"/>
      <c r="AE12" s="113"/>
      <c r="AF12" s="77"/>
      <c r="AG12" s="47">
        <v>7</v>
      </c>
      <c r="AH12" s="48" t="s">
        <v>77</v>
      </c>
      <c r="AI12" s="45">
        <v>7625684.9999999981</v>
      </c>
      <c r="AJ12" s="45">
        <v>14781995.999999998</v>
      </c>
      <c r="AK12" s="45">
        <v>21444303.999999996</v>
      </c>
      <c r="AL12" s="45">
        <v>32652468.999999925</v>
      </c>
      <c r="AM12" s="45">
        <v>9028165</v>
      </c>
      <c r="AN12" s="45">
        <v>17585381.999999993</v>
      </c>
      <c r="AO12" s="45">
        <v>26511207.999999974</v>
      </c>
      <c r="AP12" s="45">
        <v>34744424.999999948</v>
      </c>
      <c r="AQ12" s="45">
        <v>8557244.0000000019</v>
      </c>
      <c r="AR12" s="45">
        <v>8417728.0000000056</v>
      </c>
      <c r="AS12" s="45">
        <f t="shared" si="10"/>
        <v>16974972.000000007</v>
      </c>
      <c r="AT12" s="45">
        <v>8747131.9999999944</v>
      </c>
      <c r="AU12" s="44">
        <f t="shared" si="11"/>
        <v>25722104</v>
      </c>
      <c r="AV12" s="45">
        <v>7747469.9999999963</v>
      </c>
      <c r="AW12" s="44">
        <f t="shared" si="11"/>
        <v>33469573.999999996</v>
      </c>
      <c r="AX12" s="44">
        <v>9457802</v>
      </c>
      <c r="AY12" s="44">
        <v>7428301.9999999972</v>
      </c>
      <c r="AZ12" s="44">
        <f t="shared" si="12"/>
        <v>16886103.999999996</v>
      </c>
      <c r="BA12" s="44">
        <v>7395304.0000000028</v>
      </c>
      <c r="BB12" s="44">
        <f t="shared" si="3"/>
        <v>24281408</v>
      </c>
      <c r="BC12" s="44">
        <v>9307260.0000000075</v>
      </c>
      <c r="BD12" s="44">
        <f t="shared" si="4"/>
        <v>33588668.000000007</v>
      </c>
      <c r="BE12" s="44">
        <v>8991070.0000000037</v>
      </c>
      <c r="BF12" s="44">
        <v>10247030.000000013</v>
      </c>
      <c r="BG12" s="44">
        <f t="shared" si="13"/>
        <v>19238100.000000015</v>
      </c>
      <c r="BH12" s="113">
        <f t="shared" si="5"/>
        <v>-4.9348886770942784</v>
      </c>
      <c r="BI12" s="113">
        <f t="shared" si="14"/>
        <v>13.928588856257292</v>
      </c>
      <c r="BJ12" s="113"/>
      <c r="BK12" s="113"/>
    </row>
    <row r="13" spans="1:63" ht="14.25" customHeight="1" x14ac:dyDescent="0.3">
      <c r="A13" s="42">
        <v>8</v>
      </c>
      <c r="B13" s="43" t="s">
        <v>73</v>
      </c>
      <c r="C13" s="45">
        <v>7929823.0000000009</v>
      </c>
      <c r="D13" s="45">
        <v>14758638</v>
      </c>
      <c r="E13" s="45">
        <v>20357043</v>
      </c>
      <c r="F13" s="45">
        <v>27925954.000000041</v>
      </c>
      <c r="G13" s="45">
        <v>6546611</v>
      </c>
      <c r="H13" s="45">
        <v>13183963.000000006</v>
      </c>
      <c r="I13" s="44">
        <v>18594374.000000015</v>
      </c>
      <c r="J13" s="45">
        <v>28390593.999999989</v>
      </c>
      <c r="K13" s="45">
        <v>10407688.999999994</v>
      </c>
      <c r="L13" s="45">
        <v>8709695.9999999981</v>
      </c>
      <c r="M13" s="44">
        <f t="shared" si="6"/>
        <v>19117384.999999993</v>
      </c>
      <c r="N13" s="44">
        <v>8957728.9999999981</v>
      </c>
      <c r="O13" s="44">
        <f t="shared" si="7"/>
        <v>28075113.999999993</v>
      </c>
      <c r="P13" s="44">
        <v>9831808</v>
      </c>
      <c r="Q13" s="44">
        <f t="shared" si="7"/>
        <v>37906921.999999993</v>
      </c>
      <c r="R13" s="44">
        <v>10162154</v>
      </c>
      <c r="S13" s="44">
        <v>6247943.9999999991</v>
      </c>
      <c r="T13" s="44">
        <f t="shared" si="8"/>
        <v>16410098</v>
      </c>
      <c r="U13" s="44">
        <v>5980202.9999999991</v>
      </c>
      <c r="V13" s="44">
        <f t="shared" si="0"/>
        <v>22390301</v>
      </c>
      <c r="W13" s="44">
        <v>5823040.9999999991</v>
      </c>
      <c r="X13" s="44">
        <f t="shared" si="1"/>
        <v>28213342</v>
      </c>
      <c r="Y13" s="44">
        <v>6239623.9999999953</v>
      </c>
      <c r="Z13" s="44">
        <v>5861365.9999999981</v>
      </c>
      <c r="AA13" s="44">
        <f t="shared" si="9"/>
        <v>12100989.999999993</v>
      </c>
      <c r="AB13" s="113">
        <f t="shared" si="2"/>
        <v>-38.599395364408032</v>
      </c>
      <c r="AC13" s="113"/>
      <c r="AD13" s="113"/>
      <c r="AE13" s="113"/>
      <c r="AF13" s="77"/>
      <c r="AG13" s="47">
        <v>8</v>
      </c>
      <c r="AH13" s="48" t="s">
        <v>73</v>
      </c>
      <c r="AI13" s="45">
        <v>7533510.0000000019</v>
      </c>
      <c r="AJ13" s="45">
        <v>17417645</v>
      </c>
      <c r="AK13" s="45">
        <v>26191009</v>
      </c>
      <c r="AL13" s="45">
        <v>34490735.999999985</v>
      </c>
      <c r="AM13" s="45">
        <v>8429903</v>
      </c>
      <c r="AN13" s="45">
        <v>17058115.999999985</v>
      </c>
      <c r="AO13" s="45">
        <v>24457022.000000007</v>
      </c>
      <c r="AP13" s="45">
        <v>32560382.999999959</v>
      </c>
      <c r="AQ13" s="45">
        <v>11040565.000000007</v>
      </c>
      <c r="AR13" s="45">
        <v>8637431.9999999981</v>
      </c>
      <c r="AS13" s="45">
        <f t="shared" si="10"/>
        <v>19677997.000000007</v>
      </c>
      <c r="AT13" s="45">
        <v>6285513.0000000009</v>
      </c>
      <c r="AU13" s="44">
        <f t="shared" si="11"/>
        <v>25963510.000000007</v>
      </c>
      <c r="AV13" s="45">
        <v>9884412.9999999963</v>
      </c>
      <c r="AW13" s="44">
        <f t="shared" si="11"/>
        <v>35847923</v>
      </c>
      <c r="AX13" s="44">
        <v>6982351</v>
      </c>
      <c r="AY13" s="44">
        <v>5916319.9999999953</v>
      </c>
      <c r="AZ13" s="44">
        <f t="shared" si="12"/>
        <v>12898670.999999996</v>
      </c>
      <c r="BA13" s="44">
        <v>6839758</v>
      </c>
      <c r="BB13" s="44">
        <f t="shared" si="3"/>
        <v>19738428.999999996</v>
      </c>
      <c r="BC13" s="44">
        <v>16625859.000000006</v>
      </c>
      <c r="BD13" s="44">
        <f t="shared" si="4"/>
        <v>36364288</v>
      </c>
      <c r="BE13" s="44">
        <v>8452253.9999999981</v>
      </c>
      <c r="BF13" s="44">
        <v>9150036.9999999925</v>
      </c>
      <c r="BG13" s="44">
        <f t="shared" si="13"/>
        <v>17602290.999999993</v>
      </c>
      <c r="BH13" s="113">
        <f t="shared" si="5"/>
        <v>21.051691615044803</v>
      </c>
      <c r="BI13" s="113">
        <f t="shared" si="14"/>
        <v>36.465927381200743</v>
      </c>
      <c r="BJ13" s="113"/>
      <c r="BK13" s="113"/>
    </row>
    <row r="14" spans="1:63" ht="14.25" customHeight="1" x14ac:dyDescent="0.3">
      <c r="A14" s="42">
        <v>9</v>
      </c>
      <c r="B14" s="43" t="s">
        <v>53</v>
      </c>
      <c r="C14" s="45">
        <v>63157390.000000075</v>
      </c>
      <c r="D14" s="45">
        <v>139325903.00000024</v>
      </c>
      <c r="E14" s="45">
        <v>242251392.0000003</v>
      </c>
      <c r="F14" s="45">
        <v>303572859.0000006</v>
      </c>
      <c r="G14" s="45">
        <v>118092670</v>
      </c>
      <c r="H14" s="45">
        <v>193216491.99999988</v>
      </c>
      <c r="I14" s="44">
        <v>298983240.99999964</v>
      </c>
      <c r="J14" s="45">
        <v>396523670.00000101</v>
      </c>
      <c r="K14" s="45">
        <v>108680701.00000004</v>
      </c>
      <c r="L14" s="45">
        <v>73165766.999999985</v>
      </c>
      <c r="M14" s="44">
        <f t="shared" si="6"/>
        <v>181846468.00000003</v>
      </c>
      <c r="N14" s="44">
        <v>96018224.99999997</v>
      </c>
      <c r="O14" s="44">
        <f t="shared" si="7"/>
        <v>277864693</v>
      </c>
      <c r="P14" s="44">
        <v>98411625.999999911</v>
      </c>
      <c r="Q14" s="44">
        <f t="shared" si="7"/>
        <v>376276318.99999988</v>
      </c>
      <c r="R14" s="44">
        <v>75587236</v>
      </c>
      <c r="S14" s="44">
        <v>57369243.999999925</v>
      </c>
      <c r="T14" s="44">
        <f t="shared" si="8"/>
        <v>132956479.99999993</v>
      </c>
      <c r="U14" s="44">
        <v>66353356.999999955</v>
      </c>
      <c r="V14" s="44">
        <f t="shared" si="0"/>
        <v>199309836.99999988</v>
      </c>
      <c r="W14" s="44">
        <v>76530949</v>
      </c>
      <c r="X14" s="44">
        <f t="shared" si="1"/>
        <v>275840785.99999988</v>
      </c>
      <c r="Y14" s="44">
        <v>89030628.999999881</v>
      </c>
      <c r="Z14" s="44">
        <v>101841091.00000007</v>
      </c>
      <c r="AA14" s="44">
        <f t="shared" si="9"/>
        <v>190871719.99999994</v>
      </c>
      <c r="AB14" s="113">
        <f t="shared" si="2"/>
        <v>17.785268666259839</v>
      </c>
      <c r="AC14" s="113"/>
      <c r="AD14" s="113"/>
      <c r="AE14" s="113"/>
      <c r="AF14" s="77"/>
      <c r="AG14" s="47">
        <v>9</v>
      </c>
      <c r="AH14" s="48" t="s">
        <v>53</v>
      </c>
      <c r="AI14" s="45">
        <v>39373656</v>
      </c>
      <c r="AJ14" s="45">
        <v>88432905.00000003</v>
      </c>
      <c r="AK14" s="45">
        <v>133593857.00000004</v>
      </c>
      <c r="AL14" s="45">
        <v>182180898.99999994</v>
      </c>
      <c r="AM14" s="45">
        <v>50669748</v>
      </c>
      <c r="AN14" s="45">
        <v>109214289.00000007</v>
      </c>
      <c r="AO14" s="45">
        <v>166574726.00000009</v>
      </c>
      <c r="AP14" s="45">
        <v>217204289.00000036</v>
      </c>
      <c r="AQ14" s="45">
        <v>55230960.000000037</v>
      </c>
      <c r="AR14" s="45">
        <v>54613213.99999997</v>
      </c>
      <c r="AS14" s="45">
        <f t="shared" si="10"/>
        <v>109844174</v>
      </c>
      <c r="AT14" s="45">
        <v>49637648.999999948</v>
      </c>
      <c r="AU14" s="44">
        <f t="shared" si="11"/>
        <v>159481822.99999994</v>
      </c>
      <c r="AV14" s="45">
        <v>61379983.000000075</v>
      </c>
      <c r="AW14" s="44">
        <f t="shared" si="11"/>
        <v>220861806</v>
      </c>
      <c r="AX14" s="44">
        <v>60020106</v>
      </c>
      <c r="AY14" s="44">
        <v>36433088.000000007</v>
      </c>
      <c r="AZ14" s="44">
        <f t="shared" si="12"/>
        <v>96453194</v>
      </c>
      <c r="BA14" s="44">
        <v>48342408.000000015</v>
      </c>
      <c r="BB14" s="44">
        <f t="shared" si="3"/>
        <v>144795602</v>
      </c>
      <c r="BC14" s="44">
        <v>52662250</v>
      </c>
      <c r="BD14" s="44">
        <f t="shared" si="4"/>
        <v>197457852</v>
      </c>
      <c r="BE14" s="44">
        <v>47684787.99999997</v>
      </c>
      <c r="BF14" s="44">
        <v>48625228.999999985</v>
      </c>
      <c r="BG14" s="44">
        <f t="shared" si="13"/>
        <v>96310016.999999955</v>
      </c>
      <c r="BH14" s="113">
        <f t="shared" si="5"/>
        <v>-20.551976366053111</v>
      </c>
      <c r="BI14" s="113">
        <f t="shared" si="14"/>
        <v>-0.14844194791521659</v>
      </c>
      <c r="BJ14" s="113"/>
      <c r="BK14" s="113"/>
    </row>
    <row r="15" spans="1:63" ht="14.25" customHeight="1" x14ac:dyDescent="0.3">
      <c r="A15" s="42">
        <v>10</v>
      </c>
      <c r="B15" s="43" t="s">
        <v>59</v>
      </c>
      <c r="C15" s="45">
        <v>22780826.999999993</v>
      </c>
      <c r="D15" s="45">
        <v>51199893.999999985</v>
      </c>
      <c r="E15" s="45">
        <v>77227775.999999985</v>
      </c>
      <c r="F15" s="45">
        <v>102493088.99999984</v>
      </c>
      <c r="G15" s="45">
        <v>28442115</v>
      </c>
      <c r="H15" s="45">
        <v>57102421.00000006</v>
      </c>
      <c r="I15" s="44">
        <v>85001784.99999994</v>
      </c>
      <c r="J15" s="45">
        <v>114237962.99999988</v>
      </c>
      <c r="K15" s="45">
        <v>31117746.000000015</v>
      </c>
      <c r="L15" s="45">
        <v>35255873.000000015</v>
      </c>
      <c r="M15" s="44">
        <f t="shared" si="6"/>
        <v>66373619.00000003</v>
      </c>
      <c r="N15" s="44">
        <v>39782403.000000015</v>
      </c>
      <c r="O15" s="44">
        <f t="shared" si="7"/>
        <v>106156022.00000004</v>
      </c>
      <c r="P15" s="44">
        <v>26257715.999999944</v>
      </c>
      <c r="Q15" s="44">
        <f t="shared" si="7"/>
        <v>132413737.99999999</v>
      </c>
      <c r="R15" s="44">
        <v>28786533</v>
      </c>
      <c r="S15" s="44">
        <v>24399016.000000019</v>
      </c>
      <c r="T15" s="44">
        <f t="shared" si="8"/>
        <v>53185549.000000015</v>
      </c>
      <c r="U15" s="44">
        <v>28873972</v>
      </c>
      <c r="V15" s="44">
        <f t="shared" si="0"/>
        <v>82059521.000000015</v>
      </c>
      <c r="W15" s="44">
        <v>47656775.999999933</v>
      </c>
      <c r="X15" s="44">
        <f t="shared" si="1"/>
        <v>129716296.99999994</v>
      </c>
      <c r="Y15" s="44">
        <v>77281821.999999911</v>
      </c>
      <c r="Z15" s="44">
        <v>36222332.000000007</v>
      </c>
      <c r="AA15" s="44">
        <f t="shared" si="9"/>
        <v>113504153.99999991</v>
      </c>
      <c r="AB15" s="113">
        <f t="shared" si="2"/>
        <v>168.46519516608652</v>
      </c>
      <c r="AC15" s="113"/>
      <c r="AD15" s="113"/>
      <c r="AE15" s="113"/>
      <c r="AF15" s="77"/>
      <c r="AG15" s="47">
        <v>10</v>
      </c>
      <c r="AH15" s="48" t="s">
        <v>59</v>
      </c>
      <c r="AI15" s="45">
        <v>30598313.000000019</v>
      </c>
      <c r="AJ15" s="45">
        <v>62613528.000000015</v>
      </c>
      <c r="AK15" s="45">
        <v>86688925.00000003</v>
      </c>
      <c r="AL15" s="45">
        <v>121424450.0000003</v>
      </c>
      <c r="AM15" s="45">
        <v>24799151</v>
      </c>
      <c r="AN15" s="45">
        <v>50717528.000000045</v>
      </c>
      <c r="AO15" s="45">
        <v>76749534.999999985</v>
      </c>
      <c r="AP15" s="45">
        <v>98390024.999999911</v>
      </c>
      <c r="AQ15" s="45">
        <v>19489943.999999981</v>
      </c>
      <c r="AR15" s="45">
        <v>23560628.000000004</v>
      </c>
      <c r="AS15" s="45">
        <f t="shared" si="10"/>
        <v>43050571.999999985</v>
      </c>
      <c r="AT15" s="45">
        <v>23365620.000000026</v>
      </c>
      <c r="AU15" s="44">
        <f t="shared" si="11"/>
        <v>66416192.000000015</v>
      </c>
      <c r="AV15" s="45">
        <v>24125944.000000004</v>
      </c>
      <c r="AW15" s="44">
        <f t="shared" si="11"/>
        <v>90542136.000000015</v>
      </c>
      <c r="AX15" s="44">
        <v>21209939</v>
      </c>
      <c r="AY15" s="44">
        <v>21299431.000000011</v>
      </c>
      <c r="AZ15" s="44">
        <f t="shared" si="12"/>
        <v>42509370.000000015</v>
      </c>
      <c r="BA15" s="44">
        <v>24080443</v>
      </c>
      <c r="BB15" s="44">
        <f t="shared" si="3"/>
        <v>66589813.000000015</v>
      </c>
      <c r="BC15" s="44">
        <v>21328313.000000004</v>
      </c>
      <c r="BD15" s="44">
        <f t="shared" si="4"/>
        <v>87918126.000000015</v>
      </c>
      <c r="BE15" s="44">
        <v>21402515.999999985</v>
      </c>
      <c r="BF15" s="44">
        <v>26648781.999999985</v>
      </c>
      <c r="BG15" s="44">
        <f t="shared" si="13"/>
        <v>48051297.99999997</v>
      </c>
      <c r="BH15" s="113">
        <f t="shared" si="5"/>
        <v>0.90795640666381416</v>
      </c>
      <c r="BI15" s="113">
        <f t="shared" si="14"/>
        <v>13.036956322805906</v>
      </c>
      <c r="BJ15" s="113"/>
      <c r="BK15" s="113"/>
    </row>
    <row r="16" spans="1:63" ht="14.25" customHeight="1" x14ac:dyDescent="0.3">
      <c r="A16" s="42">
        <v>11</v>
      </c>
      <c r="B16" s="43" t="s">
        <v>134</v>
      </c>
      <c r="C16" s="45">
        <v>2291011</v>
      </c>
      <c r="D16" s="45">
        <v>3796389</v>
      </c>
      <c r="E16" s="45">
        <v>6251349</v>
      </c>
      <c r="F16" s="45">
        <v>11511285.999999996</v>
      </c>
      <c r="G16" s="45">
        <v>1863673</v>
      </c>
      <c r="H16" s="45">
        <v>2958363.0000000005</v>
      </c>
      <c r="I16" s="44">
        <v>3924376.0000000005</v>
      </c>
      <c r="J16" s="45">
        <v>6054703.0000000009</v>
      </c>
      <c r="K16" s="45">
        <v>2338944</v>
      </c>
      <c r="L16" s="45">
        <v>2709553.0000000014</v>
      </c>
      <c r="M16" s="44">
        <f t="shared" si="6"/>
        <v>5048497.0000000019</v>
      </c>
      <c r="N16" s="44">
        <v>1875476.9999999995</v>
      </c>
      <c r="O16" s="44">
        <f t="shared" si="7"/>
        <v>6923974.0000000019</v>
      </c>
      <c r="P16" s="44">
        <v>2776343.0000000009</v>
      </c>
      <c r="Q16" s="44">
        <f t="shared" si="7"/>
        <v>9700317.0000000037</v>
      </c>
      <c r="R16" s="44">
        <v>1036938</v>
      </c>
      <c r="S16" s="44">
        <v>1879477.0000000007</v>
      </c>
      <c r="T16" s="44">
        <f t="shared" si="8"/>
        <v>2916415.0000000009</v>
      </c>
      <c r="U16" s="44">
        <v>1439519.0000000002</v>
      </c>
      <c r="V16" s="44">
        <f t="shared" si="0"/>
        <v>4355934.0000000009</v>
      </c>
      <c r="W16" s="44">
        <v>2674924.9999999995</v>
      </c>
      <c r="X16" s="44">
        <f t="shared" si="1"/>
        <v>7030859</v>
      </c>
      <c r="Y16" s="44">
        <v>1488373.0000000002</v>
      </c>
      <c r="Z16" s="44">
        <v>2971968.9999999995</v>
      </c>
      <c r="AA16" s="44">
        <f t="shared" si="9"/>
        <v>4460342</v>
      </c>
      <c r="AB16" s="113">
        <f t="shared" si="2"/>
        <v>43.535389772580459</v>
      </c>
      <c r="AC16" s="113"/>
      <c r="AD16" s="113"/>
      <c r="AE16" s="113"/>
      <c r="AF16" s="77"/>
      <c r="AG16" s="47">
        <v>11</v>
      </c>
      <c r="AH16" s="48" t="s">
        <v>134</v>
      </c>
      <c r="AI16" s="45">
        <v>1205000.0000000002</v>
      </c>
      <c r="AJ16" s="45">
        <v>3200216</v>
      </c>
      <c r="AK16" s="45">
        <v>4969302</v>
      </c>
      <c r="AL16" s="45">
        <v>8281825.9999999963</v>
      </c>
      <c r="AM16" s="45">
        <v>2231665</v>
      </c>
      <c r="AN16" s="45">
        <v>3956128.0000000023</v>
      </c>
      <c r="AO16" s="45">
        <v>5325138.0000000028</v>
      </c>
      <c r="AP16" s="45">
        <v>9824383</v>
      </c>
      <c r="AQ16" s="45">
        <v>2863658.9999999995</v>
      </c>
      <c r="AR16" s="45">
        <v>2353664.9999999995</v>
      </c>
      <c r="AS16" s="45">
        <f t="shared" si="10"/>
        <v>5217323.9999999991</v>
      </c>
      <c r="AT16" s="45">
        <v>2394261</v>
      </c>
      <c r="AU16" s="44">
        <f t="shared" si="11"/>
        <v>7611584.9999999991</v>
      </c>
      <c r="AV16" s="45">
        <v>2640246.9999999995</v>
      </c>
      <c r="AW16" s="44">
        <f t="shared" si="11"/>
        <v>10251831.999999998</v>
      </c>
      <c r="AX16" s="44">
        <v>1808281</v>
      </c>
      <c r="AY16" s="44">
        <v>1602296.0000000002</v>
      </c>
      <c r="AZ16" s="44">
        <f t="shared" si="12"/>
        <v>3410577</v>
      </c>
      <c r="BA16" s="44">
        <v>2834358.0000000005</v>
      </c>
      <c r="BB16" s="44">
        <f t="shared" si="3"/>
        <v>6244935</v>
      </c>
      <c r="BC16" s="44">
        <v>1671786.9999999995</v>
      </c>
      <c r="BD16" s="44">
        <f t="shared" si="4"/>
        <v>7916722</v>
      </c>
      <c r="BE16" s="44">
        <v>1286152</v>
      </c>
      <c r="BF16" s="44">
        <v>1785139</v>
      </c>
      <c r="BG16" s="44">
        <f t="shared" si="13"/>
        <v>3071291</v>
      </c>
      <c r="BH16" s="113">
        <f t="shared" si="5"/>
        <v>-28.874328713291803</v>
      </c>
      <c r="BI16" s="113">
        <f t="shared" si="14"/>
        <v>-9.9480527781662715</v>
      </c>
      <c r="BJ16" s="113"/>
      <c r="BK16" s="113"/>
    </row>
    <row r="17" spans="1:63" ht="14.25" customHeight="1" x14ac:dyDescent="0.3">
      <c r="A17" s="42">
        <v>12</v>
      </c>
      <c r="B17" s="43" t="s">
        <v>67</v>
      </c>
      <c r="C17" s="45">
        <v>17012397.999999993</v>
      </c>
      <c r="D17" s="45">
        <v>31990639</v>
      </c>
      <c r="E17" s="45">
        <v>48308179</v>
      </c>
      <c r="F17" s="45">
        <v>61363711.000000037</v>
      </c>
      <c r="G17" s="45">
        <v>15186892</v>
      </c>
      <c r="H17" s="45">
        <v>32444471</v>
      </c>
      <c r="I17" s="44">
        <v>48467473.999999985</v>
      </c>
      <c r="J17" s="45">
        <v>68697087.000000015</v>
      </c>
      <c r="K17" s="45">
        <v>15346792.999999991</v>
      </c>
      <c r="L17" s="45">
        <v>16020233.999999987</v>
      </c>
      <c r="M17" s="44">
        <f t="shared" si="6"/>
        <v>31367026.999999978</v>
      </c>
      <c r="N17" s="44">
        <v>13227608.999999985</v>
      </c>
      <c r="O17" s="44">
        <f t="shared" si="7"/>
        <v>44594635.999999963</v>
      </c>
      <c r="P17" s="44">
        <v>14445951.999999998</v>
      </c>
      <c r="Q17" s="44">
        <f t="shared" si="7"/>
        <v>59040587.999999963</v>
      </c>
      <c r="R17" s="44">
        <v>14465034</v>
      </c>
      <c r="S17" s="44">
        <v>10300248.000000004</v>
      </c>
      <c r="T17" s="44">
        <f t="shared" si="8"/>
        <v>24765282.000000004</v>
      </c>
      <c r="U17" s="44">
        <v>14214679.000000017</v>
      </c>
      <c r="V17" s="44">
        <f t="shared" si="0"/>
        <v>38979961.000000022</v>
      </c>
      <c r="W17" s="44">
        <v>16648057.999999996</v>
      </c>
      <c r="X17" s="44">
        <f t="shared" si="1"/>
        <v>55628019.000000015</v>
      </c>
      <c r="Y17" s="44">
        <v>12383722.000000015</v>
      </c>
      <c r="Z17" s="44">
        <v>12971750.999999996</v>
      </c>
      <c r="AA17" s="44">
        <f t="shared" si="9"/>
        <v>25355473.000000011</v>
      </c>
      <c r="AB17" s="113">
        <f t="shared" si="2"/>
        <v>-14.388573162012506</v>
      </c>
      <c r="AC17" s="113"/>
      <c r="AD17" s="113"/>
      <c r="AE17" s="113"/>
      <c r="AF17" s="77"/>
      <c r="AG17" s="47">
        <v>12</v>
      </c>
      <c r="AH17" s="48" t="s">
        <v>67</v>
      </c>
      <c r="AI17" s="45">
        <v>13079741.999999983</v>
      </c>
      <c r="AJ17" s="45">
        <v>27777166.999999985</v>
      </c>
      <c r="AK17" s="45">
        <v>40650930.999999993</v>
      </c>
      <c r="AL17" s="45">
        <v>53809629.99999994</v>
      </c>
      <c r="AM17" s="45">
        <v>14041988</v>
      </c>
      <c r="AN17" s="45">
        <v>30334670.000000015</v>
      </c>
      <c r="AO17" s="45">
        <v>43926717.000000022</v>
      </c>
      <c r="AP17" s="45">
        <v>57961930.000000015</v>
      </c>
      <c r="AQ17" s="45">
        <v>13831059.000000007</v>
      </c>
      <c r="AR17" s="45">
        <v>14860288.000000007</v>
      </c>
      <c r="AS17" s="45">
        <f t="shared" si="10"/>
        <v>28691347.000000015</v>
      </c>
      <c r="AT17" s="45">
        <v>14476526.000000002</v>
      </c>
      <c r="AU17" s="44">
        <f t="shared" si="11"/>
        <v>43167873.000000015</v>
      </c>
      <c r="AV17" s="45">
        <v>13687151.999999993</v>
      </c>
      <c r="AW17" s="44">
        <f t="shared" si="11"/>
        <v>56855025.000000007</v>
      </c>
      <c r="AX17" s="44">
        <v>13392504</v>
      </c>
      <c r="AY17" s="44">
        <v>14659308.999999998</v>
      </c>
      <c r="AZ17" s="44">
        <f t="shared" si="12"/>
        <v>28051813</v>
      </c>
      <c r="BA17" s="44">
        <v>12777436.999999994</v>
      </c>
      <c r="BB17" s="44">
        <f t="shared" si="3"/>
        <v>40829249.999999993</v>
      </c>
      <c r="BC17" s="44">
        <v>14131435.000000002</v>
      </c>
      <c r="BD17" s="44">
        <f t="shared" si="4"/>
        <v>54960684.999999993</v>
      </c>
      <c r="BE17" s="44">
        <v>13532694.999999993</v>
      </c>
      <c r="BF17" s="44">
        <v>16571135.999999996</v>
      </c>
      <c r="BG17" s="44">
        <f t="shared" si="13"/>
        <v>30103830.999999989</v>
      </c>
      <c r="BH17" s="113">
        <f t="shared" si="5"/>
        <v>1.0467870683480243</v>
      </c>
      <c r="BI17" s="113">
        <f t="shared" si="14"/>
        <v>7.3150993841288852</v>
      </c>
      <c r="BJ17" s="113"/>
      <c r="BK17" s="113"/>
    </row>
    <row r="18" spans="1:63" ht="14.25" customHeight="1" x14ac:dyDescent="0.3">
      <c r="A18" s="42">
        <v>13</v>
      </c>
      <c r="B18" s="43" t="s">
        <v>135</v>
      </c>
      <c r="C18" s="45">
        <v>10318312.999999991</v>
      </c>
      <c r="D18" s="45">
        <v>12375195.999999991</v>
      </c>
      <c r="E18" s="45">
        <v>27346497.999999993</v>
      </c>
      <c r="F18" s="45">
        <v>45109889.999999993</v>
      </c>
      <c r="G18" s="45">
        <v>17325852</v>
      </c>
      <c r="H18" s="45">
        <v>30876501</v>
      </c>
      <c r="I18" s="44">
        <v>42448464.000000007</v>
      </c>
      <c r="J18" s="45">
        <v>63868086.999999963</v>
      </c>
      <c r="K18" s="45">
        <v>8647804.0000000019</v>
      </c>
      <c r="L18" s="45">
        <v>10149759.000000002</v>
      </c>
      <c r="M18" s="44">
        <f t="shared" si="6"/>
        <v>18797563.000000004</v>
      </c>
      <c r="N18" s="44">
        <v>11875747.999999998</v>
      </c>
      <c r="O18" s="44">
        <f t="shared" si="7"/>
        <v>30673311</v>
      </c>
      <c r="P18" s="44">
        <v>3255708</v>
      </c>
      <c r="Q18" s="44">
        <f t="shared" si="7"/>
        <v>33929019</v>
      </c>
      <c r="R18" s="44">
        <v>19349497</v>
      </c>
      <c r="S18" s="44">
        <v>17423560.999999996</v>
      </c>
      <c r="T18" s="44">
        <f t="shared" si="8"/>
        <v>36773058</v>
      </c>
      <c r="U18" s="44">
        <v>3368198</v>
      </c>
      <c r="V18" s="44">
        <f t="shared" si="0"/>
        <v>40141256</v>
      </c>
      <c r="W18" s="44">
        <v>6034550.0000000009</v>
      </c>
      <c r="X18" s="44">
        <f t="shared" si="1"/>
        <v>46175806</v>
      </c>
      <c r="Y18" s="44">
        <v>4055350.9999999995</v>
      </c>
      <c r="Z18" s="44">
        <v>8815159.0000000019</v>
      </c>
      <c r="AA18" s="44">
        <f t="shared" si="9"/>
        <v>12870510.000000002</v>
      </c>
      <c r="AB18" s="113">
        <f t="shared" si="2"/>
        <v>-79.041568884193737</v>
      </c>
      <c r="AC18" s="113"/>
      <c r="AD18" s="113"/>
      <c r="AE18" s="113"/>
      <c r="AF18" s="77"/>
      <c r="AG18" s="47">
        <v>13</v>
      </c>
      <c r="AH18" s="48" t="s">
        <v>135</v>
      </c>
      <c r="AI18" s="45">
        <v>3494764.9999999995</v>
      </c>
      <c r="AJ18" s="45">
        <v>7595151.0000000009</v>
      </c>
      <c r="AK18" s="45">
        <v>10822752</v>
      </c>
      <c r="AL18" s="45">
        <v>15945404.000000009</v>
      </c>
      <c r="AM18" s="45">
        <v>5131177</v>
      </c>
      <c r="AN18" s="45">
        <v>10979316</v>
      </c>
      <c r="AO18" s="45">
        <v>14912826.000000004</v>
      </c>
      <c r="AP18" s="45">
        <v>20469627.000000022</v>
      </c>
      <c r="AQ18" s="45">
        <v>4479501</v>
      </c>
      <c r="AR18" s="45">
        <v>5711889.0000000019</v>
      </c>
      <c r="AS18" s="45">
        <f t="shared" si="10"/>
        <v>10191390.000000002</v>
      </c>
      <c r="AT18" s="45">
        <v>3632522.0000000009</v>
      </c>
      <c r="AU18" s="44">
        <f t="shared" si="11"/>
        <v>13823912.000000004</v>
      </c>
      <c r="AV18" s="45">
        <v>4312407.9999999981</v>
      </c>
      <c r="AW18" s="44">
        <f t="shared" si="11"/>
        <v>18136320</v>
      </c>
      <c r="AX18" s="44">
        <v>5232649</v>
      </c>
      <c r="AY18" s="44">
        <v>4629442.0000000009</v>
      </c>
      <c r="AZ18" s="44">
        <f t="shared" si="12"/>
        <v>9862091</v>
      </c>
      <c r="BA18" s="44">
        <v>6783732.9999999981</v>
      </c>
      <c r="BB18" s="44">
        <f t="shared" si="3"/>
        <v>16645823.999999998</v>
      </c>
      <c r="BC18" s="44">
        <v>4517339.9999999991</v>
      </c>
      <c r="BD18" s="44">
        <f t="shared" si="4"/>
        <v>21163163.999999996</v>
      </c>
      <c r="BE18" s="44">
        <v>3685695</v>
      </c>
      <c r="BF18" s="44">
        <v>5105047.9999999972</v>
      </c>
      <c r="BG18" s="44">
        <f t="shared" si="13"/>
        <v>8790742.9999999963</v>
      </c>
      <c r="BH18" s="113">
        <f t="shared" si="5"/>
        <v>-29.563496424086537</v>
      </c>
      <c r="BI18" s="113">
        <f t="shared" si="14"/>
        <v>-10.863294609632007</v>
      </c>
      <c r="BJ18" s="113"/>
      <c r="BK18" s="113"/>
    </row>
    <row r="19" spans="1:63" ht="14.25" customHeight="1" x14ac:dyDescent="0.3">
      <c r="A19" s="42">
        <v>14</v>
      </c>
      <c r="B19" s="43" t="s">
        <v>55</v>
      </c>
      <c r="C19" s="45">
        <v>40464616.999999978</v>
      </c>
      <c r="D19" s="45">
        <v>88364511.99999994</v>
      </c>
      <c r="E19" s="45">
        <v>128410492.99999993</v>
      </c>
      <c r="F19" s="45">
        <v>175988732.00000012</v>
      </c>
      <c r="G19" s="45">
        <v>39662271</v>
      </c>
      <c r="H19" s="45">
        <v>103103583.99999985</v>
      </c>
      <c r="I19" s="44">
        <v>167028431.00000006</v>
      </c>
      <c r="J19" s="45">
        <v>218285710.00000006</v>
      </c>
      <c r="K19" s="45">
        <v>34177179</v>
      </c>
      <c r="L19" s="45">
        <v>41930472.999999955</v>
      </c>
      <c r="M19" s="44">
        <f t="shared" si="6"/>
        <v>76107651.999999955</v>
      </c>
      <c r="N19" s="44">
        <v>30504959.999999981</v>
      </c>
      <c r="O19" s="44">
        <f t="shared" si="7"/>
        <v>106612611.99999994</v>
      </c>
      <c r="P19" s="44">
        <v>41657227.000000015</v>
      </c>
      <c r="Q19" s="44">
        <f t="shared" si="7"/>
        <v>148269838.99999994</v>
      </c>
      <c r="R19" s="44">
        <v>57312913</v>
      </c>
      <c r="S19" s="44">
        <v>32094674.999999996</v>
      </c>
      <c r="T19" s="44">
        <f t="shared" si="8"/>
        <v>89407588</v>
      </c>
      <c r="U19" s="44">
        <v>42965705.999999963</v>
      </c>
      <c r="V19" s="44">
        <f t="shared" si="0"/>
        <v>132373293.99999997</v>
      </c>
      <c r="W19" s="44">
        <v>50374883.000000015</v>
      </c>
      <c r="X19" s="44">
        <f t="shared" si="1"/>
        <v>182748177</v>
      </c>
      <c r="Y19" s="44">
        <v>56545705.99999994</v>
      </c>
      <c r="Z19" s="44">
        <v>58096071.000000037</v>
      </c>
      <c r="AA19" s="44">
        <f t="shared" si="9"/>
        <v>114641776.99999997</v>
      </c>
      <c r="AB19" s="113">
        <f t="shared" si="2"/>
        <v>-1.3386285216388529</v>
      </c>
      <c r="AC19" s="113"/>
      <c r="AD19" s="113"/>
      <c r="AE19" s="113"/>
      <c r="AF19" s="77"/>
      <c r="AG19" s="47">
        <v>14</v>
      </c>
      <c r="AH19" s="48" t="s">
        <v>55</v>
      </c>
      <c r="AI19" s="45">
        <v>66188538.999999978</v>
      </c>
      <c r="AJ19" s="45">
        <v>140952069.99999988</v>
      </c>
      <c r="AK19" s="45">
        <v>241690718</v>
      </c>
      <c r="AL19" s="45">
        <v>320817723.99999952</v>
      </c>
      <c r="AM19" s="45">
        <v>73516581</v>
      </c>
      <c r="AN19" s="45">
        <v>152769548.00000021</v>
      </c>
      <c r="AO19" s="45">
        <v>223763000.00000036</v>
      </c>
      <c r="AP19" s="45">
        <v>328249296.99999994</v>
      </c>
      <c r="AQ19" s="45">
        <v>74034351.00000006</v>
      </c>
      <c r="AR19" s="45">
        <v>79311300.000000015</v>
      </c>
      <c r="AS19" s="45">
        <f t="shared" si="10"/>
        <v>153345651.00000006</v>
      </c>
      <c r="AT19" s="45">
        <v>71843269.999999881</v>
      </c>
      <c r="AU19" s="44">
        <f t="shared" si="11"/>
        <v>225188920.99999994</v>
      </c>
      <c r="AV19" s="45">
        <v>75154764.999999881</v>
      </c>
      <c r="AW19" s="44">
        <f t="shared" si="11"/>
        <v>300343685.99999982</v>
      </c>
      <c r="AX19" s="44">
        <v>67986835</v>
      </c>
      <c r="AY19" s="44">
        <v>44315560.00000006</v>
      </c>
      <c r="AZ19" s="44">
        <f t="shared" si="12"/>
        <v>112302395.00000006</v>
      </c>
      <c r="BA19" s="44">
        <v>46669974.000000022</v>
      </c>
      <c r="BB19" s="44">
        <f t="shared" si="3"/>
        <v>158972369.00000009</v>
      </c>
      <c r="BC19" s="44">
        <v>49756907.000000045</v>
      </c>
      <c r="BD19" s="44">
        <f t="shared" si="4"/>
        <v>208729276.00000012</v>
      </c>
      <c r="BE19" s="44">
        <v>46476911.000000022</v>
      </c>
      <c r="BF19" s="44">
        <v>55428209.000000015</v>
      </c>
      <c r="BG19" s="44">
        <f t="shared" si="13"/>
        <v>101905120.00000003</v>
      </c>
      <c r="BH19" s="113">
        <f t="shared" si="5"/>
        <v>-31.638366457270706</v>
      </c>
      <c r="BI19" s="113">
        <f t="shared" si="14"/>
        <v>-9.2582842957178428</v>
      </c>
      <c r="BJ19" s="113"/>
      <c r="BK19" s="113"/>
    </row>
    <row r="20" spans="1:63" ht="14.25" customHeight="1" x14ac:dyDescent="0.3">
      <c r="A20" s="42">
        <v>15</v>
      </c>
      <c r="B20" s="43" t="s">
        <v>136</v>
      </c>
      <c r="C20" s="45">
        <v>322876</v>
      </c>
      <c r="D20" s="45">
        <v>1517054</v>
      </c>
      <c r="E20" s="45">
        <v>2661654</v>
      </c>
      <c r="F20" s="45">
        <v>3015679</v>
      </c>
      <c r="G20" s="45">
        <v>2073301</v>
      </c>
      <c r="H20" s="45">
        <v>2968368.9999999995</v>
      </c>
      <c r="I20" s="44">
        <v>3382889</v>
      </c>
      <c r="J20" s="45">
        <v>3586221.0000000009</v>
      </c>
      <c r="K20" s="45">
        <v>1589984</v>
      </c>
      <c r="L20" s="45">
        <v>1823814.9999999998</v>
      </c>
      <c r="M20" s="44">
        <f t="shared" si="6"/>
        <v>3413799</v>
      </c>
      <c r="N20" s="44">
        <v>1683170.9999999998</v>
      </c>
      <c r="O20" s="44">
        <f t="shared" si="7"/>
        <v>5096970</v>
      </c>
      <c r="P20" s="44">
        <v>845993</v>
      </c>
      <c r="Q20" s="44">
        <f t="shared" si="7"/>
        <v>5942963</v>
      </c>
      <c r="R20" s="44">
        <v>555410</v>
      </c>
      <c r="S20" s="44">
        <v>948679.99999999988</v>
      </c>
      <c r="T20" s="44">
        <f t="shared" si="8"/>
        <v>1504090</v>
      </c>
      <c r="U20" s="44">
        <v>824421.99999999977</v>
      </c>
      <c r="V20" s="44">
        <f t="shared" si="0"/>
        <v>2328512</v>
      </c>
      <c r="W20" s="44">
        <v>634231</v>
      </c>
      <c r="X20" s="44">
        <f t="shared" si="1"/>
        <v>2962743</v>
      </c>
      <c r="Y20" s="44">
        <v>151893.99999999997</v>
      </c>
      <c r="Z20" s="44">
        <v>148818</v>
      </c>
      <c r="AA20" s="44">
        <f t="shared" si="9"/>
        <v>300712</v>
      </c>
      <c r="AB20" s="113">
        <f t="shared" si="2"/>
        <v>-72.651914801678046</v>
      </c>
      <c r="AC20" s="113"/>
      <c r="AD20" s="113"/>
      <c r="AE20" s="113"/>
      <c r="AF20" s="77"/>
      <c r="AG20" s="47">
        <v>15</v>
      </c>
      <c r="AH20" s="48" t="s">
        <v>136</v>
      </c>
      <c r="AI20" s="45">
        <v>1798817.0000000007</v>
      </c>
      <c r="AJ20" s="45">
        <v>4237640.9999999991</v>
      </c>
      <c r="AK20" s="45">
        <v>6125780.0000000009</v>
      </c>
      <c r="AL20" s="45">
        <v>8074635.0000000037</v>
      </c>
      <c r="AM20" s="45">
        <v>1718349</v>
      </c>
      <c r="AN20" s="45">
        <v>4707332.0000000009</v>
      </c>
      <c r="AO20" s="45">
        <v>7139328.9999999972</v>
      </c>
      <c r="AP20" s="45">
        <v>11324287</v>
      </c>
      <c r="AQ20" s="45">
        <v>2849046.9999999963</v>
      </c>
      <c r="AR20" s="45">
        <v>3659360.9999999995</v>
      </c>
      <c r="AS20" s="45">
        <f t="shared" si="10"/>
        <v>6508407.9999999963</v>
      </c>
      <c r="AT20" s="45">
        <v>2561205.0000000014</v>
      </c>
      <c r="AU20" s="44">
        <f t="shared" si="11"/>
        <v>9069612.9999999981</v>
      </c>
      <c r="AV20" s="45">
        <v>2619721.0000000019</v>
      </c>
      <c r="AW20" s="44">
        <f t="shared" si="11"/>
        <v>11689334</v>
      </c>
      <c r="AX20" s="44">
        <v>2594869</v>
      </c>
      <c r="AY20" s="44">
        <v>1960723.9999999993</v>
      </c>
      <c r="AZ20" s="44">
        <f t="shared" si="12"/>
        <v>4555592.9999999991</v>
      </c>
      <c r="BA20" s="44">
        <v>2526954</v>
      </c>
      <c r="BB20" s="44">
        <f t="shared" si="3"/>
        <v>7082546.9999999991</v>
      </c>
      <c r="BC20" s="44">
        <v>2812420.9999999991</v>
      </c>
      <c r="BD20" s="44">
        <f t="shared" si="4"/>
        <v>9894967.9999999981</v>
      </c>
      <c r="BE20" s="44">
        <v>2838807.9999999991</v>
      </c>
      <c r="BF20" s="44">
        <v>3275519.9999999995</v>
      </c>
      <c r="BG20" s="44">
        <f t="shared" si="13"/>
        <v>6114327.9999999981</v>
      </c>
      <c r="BH20" s="113">
        <f t="shared" si="5"/>
        <v>9.4008213902127267</v>
      </c>
      <c r="BI20" s="113">
        <f t="shared" si="14"/>
        <v>34.215852908721189</v>
      </c>
      <c r="BJ20" s="113"/>
      <c r="BK20" s="113"/>
    </row>
    <row r="21" spans="1:63" ht="14.25" customHeight="1" x14ac:dyDescent="0.3">
      <c r="A21" s="42">
        <v>16</v>
      </c>
      <c r="B21" s="43" t="s">
        <v>137</v>
      </c>
      <c r="C21" s="45">
        <v>40370</v>
      </c>
      <c r="D21" s="45">
        <v>134310</v>
      </c>
      <c r="E21" s="45">
        <v>307025</v>
      </c>
      <c r="F21" s="45">
        <v>383267.00000000012</v>
      </c>
      <c r="G21" s="45">
        <v>314323</v>
      </c>
      <c r="H21" s="45">
        <v>411085</v>
      </c>
      <c r="I21" s="44">
        <v>516993</v>
      </c>
      <c r="J21" s="45">
        <v>580984</v>
      </c>
      <c r="K21" s="45">
        <v>5704</v>
      </c>
      <c r="L21" s="45">
        <v>139891</v>
      </c>
      <c r="M21" s="44">
        <f t="shared" si="6"/>
        <v>145595</v>
      </c>
      <c r="N21" s="44">
        <v>62182</v>
      </c>
      <c r="O21" s="44">
        <f t="shared" si="7"/>
        <v>207777</v>
      </c>
      <c r="P21" s="44">
        <v>57412</v>
      </c>
      <c r="Q21" s="44">
        <f t="shared" si="7"/>
        <v>265189</v>
      </c>
      <c r="R21" s="44">
        <v>90214</v>
      </c>
      <c r="S21" s="44">
        <v>44483</v>
      </c>
      <c r="T21" s="44">
        <f t="shared" si="8"/>
        <v>134697</v>
      </c>
      <c r="U21" s="44">
        <v>102472</v>
      </c>
      <c r="V21" s="44">
        <f t="shared" si="0"/>
        <v>237169</v>
      </c>
      <c r="W21" s="44">
        <v>65437</v>
      </c>
      <c r="X21" s="44">
        <f t="shared" si="1"/>
        <v>302606</v>
      </c>
      <c r="Y21" s="44">
        <v>79977</v>
      </c>
      <c r="Z21" s="44">
        <v>109340</v>
      </c>
      <c r="AA21" s="44">
        <f t="shared" si="9"/>
        <v>189317</v>
      </c>
      <c r="AB21" s="113">
        <f t="shared" si="2"/>
        <v>-11.347462699802691</v>
      </c>
      <c r="AC21" s="113"/>
      <c r="AD21" s="113"/>
      <c r="AE21" s="113"/>
      <c r="AF21" s="77"/>
      <c r="AG21" s="47">
        <v>16</v>
      </c>
      <c r="AH21" s="48" t="s">
        <v>137</v>
      </c>
      <c r="AI21" s="45">
        <v>726844</v>
      </c>
      <c r="AJ21" s="45">
        <v>1837876</v>
      </c>
      <c r="AK21" s="45">
        <v>2856771</v>
      </c>
      <c r="AL21" s="45">
        <v>4565129.0000000019</v>
      </c>
      <c r="AM21" s="45">
        <v>1420599</v>
      </c>
      <c r="AN21" s="45">
        <v>2697866.9999999986</v>
      </c>
      <c r="AO21" s="45">
        <v>3662159.9999999953</v>
      </c>
      <c r="AP21" s="45">
        <v>4566600.0000000019</v>
      </c>
      <c r="AQ21" s="45">
        <v>1142274.0000000007</v>
      </c>
      <c r="AR21" s="45">
        <v>1367797.0000000002</v>
      </c>
      <c r="AS21" s="45">
        <f t="shared" si="10"/>
        <v>2510071.0000000009</v>
      </c>
      <c r="AT21" s="45">
        <v>1328765.0000000005</v>
      </c>
      <c r="AU21" s="44">
        <f t="shared" si="11"/>
        <v>3838836.0000000014</v>
      </c>
      <c r="AV21" s="45">
        <v>783913.00000000012</v>
      </c>
      <c r="AW21" s="44">
        <f t="shared" si="11"/>
        <v>4622749.0000000019</v>
      </c>
      <c r="AX21" s="44">
        <v>1617187</v>
      </c>
      <c r="AY21" s="44">
        <v>982137.00000000012</v>
      </c>
      <c r="AZ21" s="44">
        <f t="shared" si="12"/>
        <v>2599324</v>
      </c>
      <c r="BA21" s="44">
        <v>825661.99999999977</v>
      </c>
      <c r="BB21" s="44">
        <f t="shared" si="3"/>
        <v>3424986</v>
      </c>
      <c r="BC21" s="44">
        <v>731423.00000000023</v>
      </c>
      <c r="BD21" s="44">
        <f t="shared" si="4"/>
        <v>4156409</v>
      </c>
      <c r="BE21" s="44">
        <v>794860.99999999988</v>
      </c>
      <c r="BF21" s="44">
        <v>810643.99999999988</v>
      </c>
      <c r="BG21" s="44">
        <f t="shared" si="13"/>
        <v>1605504.9999999998</v>
      </c>
      <c r="BH21" s="113">
        <f t="shared" si="5"/>
        <v>-50.849159682831981</v>
      </c>
      <c r="BI21" s="113">
        <f t="shared" si="14"/>
        <v>-38.233748466909098</v>
      </c>
      <c r="BJ21" s="113"/>
      <c r="BK21" s="113"/>
    </row>
    <row r="22" spans="1:63" ht="14.25" customHeight="1" x14ac:dyDescent="0.3">
      <c r="A22" s="42">
        <v>17</v>
      </c>
      <c r="B22" s="43" t="s">
        <v>138</v>
      </c>
      <c r="C22" s="45">
        <v>305020</v>
      </c>
      <c r="D22" s="45">
        <v>507940</v>
      </c>
      <c r="E22" s="45">
        <v>634683</v>
      </c>
      <c r="F22" s="45">
        <v>801532</v>
      </c>
      <c r="G22" s="45">
        <v>287650</v>
      </c>
      <c r="H22" s="45">
        <v>606099</v>
      </c>
      <c r="I22" s="44">
        <v>995570.99999999977</v>
      </c>
      <c r="J22" s="45">
        <v>1333282.0000000005</v>
      </c>
      <c r="K22" s="45">
        <v>310751.99999999994</v>
      </c>
      <c r="L22" s="45">
        <v>96967</v>
      </c>
      <c r="M22" s="44">
        <f t="shared" si="6"/>
        <v>407718.99999999994</v>
      </c>
      <c r="N22" s="44">
        <v>90601</v>
      </c>
      <c r="O22" s="44">
        <f t="shared" si="7"/>
        <v>498319.99999999994</v>
      </c>
      <c r="P22" s="44">
        <v>175769</v>
      </c>
      <c r="Q22" s="44">
        <f t="shared" si="7"/>
        <v>674089</v>
      </c>
      <c r="R22" s="44">
        <v>161399</v>
      </c>
      <c r="S22" s="44">
        <v>160369.00000000003</v>
      </c>
      <c r="T22" s="44">
        <f t="shared" si="8"/>
        <v>321768</v>
      </c>
      <c r="U22" s="44">
        <v>260216</v>
      </c>
      <c r="V22" s="44">
        <f t="shared" si="0"/>
        <v>581984</v>
      </c>
      <c r="W22" s="44">
        <v>207236</v>
      </c>
      <c r="X22" s="44">
        <f t="shared" si="1"/>
        <v>789220</v>
      </c>
      <c r="Y22" s="44">
        <v>236180.99999999997</v>
      </c>
      <c r="Z22" s="44">
        <v>372178</v>
      </c>
      <c r="AA22" s="44">
        <f t="shared" si="9"/>
        <v>608359</v>
      </c>
      <c r="AB22" s="113">
        <f t="shared" si="2"/>
        <v>46.33362040657002</v>
      </c>
      <c r="AC22" s="113"/>
      <c r="AD22" s="113"/>
      <c r="AE22" s="113"/>
      <c r="AF22" s="77"/>
      <c r="AG22" s="47">
        <v>17</v>
      </c>
      <c r="AH22" s="48" t="s">
        <v>138</v>
      </c>
      <c r="AI22" s="45">
        <v>2539832.9999999986</v>
      </c>
      <c r="AJ22" s="45">
        <v>7250858</v>
      </c>
      <c r="AK22" s="45">
        <v>8470250</v>
      </c>
      <c r="AL22" s="45">
        <v>9698148.0000000019</v>
      </c>
      <c r="AM22" s="45">
        <v>1126999</v>
      </c>
      <c r="AN22" s="45">
        <v>2711788.0000000005</v>
      </c>
      <c r="AO22" s="45">
        <v>4123599.0000000033</v>
      </c>
      <c r="AP22" s="45">
        <v>5558429.0000000028</v>
      </c>
      <c r="AQ22" s="45">
        <v>2078369.0000000009</v>
      </c>
      <c r="AR22" s="45">
        <v>1566509</v>
      </c>
      <c r="AS22" s="45">
        <f t="shared" si="10"/>
        <v>3644878.0000000009</v>
      </c>
      <c r="AT22" s="45">
        <v>1588717.9999999995</v>
      </c>
      <c r="AU22" s="44">
        <f t="shared" si="11"/>
        <v>5233596</v>
      </c>
      <c r="AV22" s="45">
        <v>2528701</v>
      </c>
      <c r="AW22" s="44">
        <f t="shared" si="11"/>
        <v>7762297</v>
      </c>
      <c r="AX22" s="44">
        <v>1926274</v>
      </c>
      <c r="AY22" s="44">
        <v>1796085.9999999993</v>
      </c>
      <c r="AZ22" s="44">
        <f t="shared" si="12"/>
        <v>3722359.9999999991</v>
      </c>
      <c r="BA22" s="44">
        <v>1437675.0000000002</v>
      </c>
      <c r="BB22" s="44">
        <f t="shared" si="3"/>
        <v>5160034.9999999991</v>
      </c>
      <c r="BC22" s="44">
        <v>1006380.0000000006</v>
      </c>
      <c r="BD22" s="44">
        <f t="shared" si="4"/>
        <v>6166415</v>
      </c>
      <c r="BE22" s="44">
        <v>1655357.0000000007</v>
      </c>
      <c r="BF22" s="44">
        <v>1433564.0000000007</v>
      </c>
      <c r="BG22" s="44">
        <f t="shared" si="13"/>
        <v>3088921.0000000014</v>
      </c>
      <c r="BH22" s="113">
        <f t="shared" si="5"/>
        <v>-14.064302378581615</v>
      </c>
      <c r="BI22" s="113">
        <f t="shared" si="14"/>
        <v>-17.017134291148579</v>
      </c>
      <c r="BJ22" s="113"/>
      <c r="BK22" s="113"/>
    </row>
    <row r="23" spans="1:63" ht="14.25" customHeight="1" x14ac:dyDescent="0.3">
      <c r="A23" s="42">
        <v>18</v>
      </c>
      <c r="B23" s="43" t="s">
        <v>139</v>
      </c>
      <c r="C23" s="45">
        <v>5639229.9999999991</v>
      </c>
      <c r="D23" s="45">
        <v>12221765</v>
      </c>
      <c r="E23" s="45">
        <v>17575706</v>
      </c>
      <c r="F23" s="45">
        <v>22916873.000000004</v>
      </c>
      <c r="G23" s="45">
        <v>5337216</v>
      </c>
      <c r="H23" s="45">
        <v>9284793</v>
      </c>
      <c r="I23" s="44">
        <v>13273071.000000002</v>
      </c>
      <c r="J23" s="45">
        <v>16872882.000000011</v>
      </c>
      <c r="K23" s="45">
        <v>1754315</v>
      </c>
      <c r="L23" s="45">
        <v>5444104</v>
      </c>
      <c r="M23" s="44">
        <f t="shared" si="6"/>
        <v>7198419</v>
      </c>
      <c r="N23" s="44">
        <v>2367798.9999999995</v>
      </c>
      <c r="O23" s="44">
        <f t="shared" si="7"/>
        <v>9566218</v>
      </c>
      <c r="P23" s="44">
        <v>2425337.9999999995</v>
      </c>
      <c r="Q23" s="44">
        <f t="shared" si="7"/>
        <v>11991556</v>
      </c>
      <c r="R23" s="44">
        <v>1419975</v>
      </c>
      <c r="S23" s="44">
        <v>1880060.0000000002</v>
      </c>
      <c r="T23" s="44">
        <f t="shared" si="8"/>
        <v>3300035</v>
      </c>
      <c r="U23" s="44">
        <v>2279614</v>
      </c>
      <c r="V23" s="44">
        <f t="shared" si="0"/>
        <v>5579649</v>
      </c>
      <c r="W23" s="44">
        <v>2275385.0000000005</v>
      </c>
      <c r="X23" s="44">
        <f t="shared" si="1"/>
        <v>7855034</v>
      </c>
      <c r="Y23" s="44">
        <v>2166200.0000000009</v>
      </c>
      <c r="Z23" s="44">
        <v>2891568.9999999991</v>
      </c>
      <c r="AA23" s="44">
        <f t="shared" si="9"/>
        <v>5057769</v>
      </c>
      <c r="AB23" s="113">
        <f t="shared" si="2"/>
        <v>52.551981548971014</v>
      </c>
      <c r="AC23" s="113"/>
      <c r="AD23" s="113"/>
      <c r="AE23" s="113"/>
      <c r="AF23" s="77"/>
      <c r="AG23" s="47">
        <v>18</v>
      </c>
      <c r="AH23" s="48" t="s">
        <v>139</v>
      </c>
      <c r="AI23" s="45">
        <v>2350581.0000000023</v>
      </c>
      <c r="AJ23" s="45">
        <v>4699944.0000000037</v>
      </c>
      <c r="AK23" s="45">
        <v>7851262.0000000047</v>
      </c>
      <c r="AL23" s="45">
        <v>10398553.999999998</v>
      </c>
      <c r="AM23" s="45">
        <v>1813310</v>
      </c>
      <c r="AN23" s="45">
        <v>4054496.0000000005</v>
      </c>
      <c r="AO23" s="45">
        <v>6175461.0000000056</v>
      </c>
      <c r="AP23" s="45">
        <v>8790478.0000000093</v>
      </c>
      <c r="AQ23" s="45">
        <v>2687026.0000000028</v>
      </c>
      <c r="AR23" s="45">
        <v>2777931.0000000014</v>
      </c>
      <c r="AS23" s="45">
        <f t="shared" si="10"/>
        <v>5464957.0000000037</v>
      </c>
      <c r="AT23" s="45">
        <v>3663943.0000000009</v>
      </c>
      <c r="AU23" s="44">
        <f t="shared" si="11"/>
        <v>9128900.0000000037</v>
      </c>
      <c r="AV23" s="45">
        <v>3943110</v>
      </c>
      <c r="AW23" s="44">
        <f t="shared" si="11"/>
        <v>13072010.000000004</v>
      </c>
      <c r="AX23" s="44">
        <v>3202776</v>
      </c>
      <c r="AY23" s="44">
        <v>3352327.0000000019</v>
      </c>
      <c r="AZ23" s="44">
        <f t="shared" si="12"/>
        <v>6555103.0000000019</v>
      </c>
      <c r="BA23" s="44">
        <v>5751361.0000000009</v>
      </c>
      <c r="BB23" s="44">
        <f t="shared" si="3"/>
        <v>12306464.000000004</v>
      </c>
      <c r="BC23" s="44">
        <v>4325181.9999999981</v>
      </c>
      <c r="BD23" s="44">
        <f t="shared" si="4"/>
        <v>16631646.000000002</v>
      </c>
      <c r="BE23" s="44">
        <v>2918097.0000000009</v>
      </c>
      <c r="BF23" s="44">
        <v>3948363.0000000005</v>
      </c>
      <c r="BG23" s="44">
        <f t="shared" si="13"/>
        <v>6866460.0000000019</v>
      </c>
      <c r="BH23" s="113">
        <f t="shared" si="5"/>
        <v>-8.8885079693365725</v>
      </c>
      <c r="BI23" s="113">
        <f t="shared" si="14"/>
        <v>4.7498414593943039</v>
      </c>
      <c r="BJ23" s="113"/>
      <c r="BK23" s="113"/>
    </row>
    <row r="24" spans="1:63" ht="14.25" customHeight="1" x14ac:dyDescent="0.3">
      <c r="A24" s="42">
        <v>19</v>
      </c>
      <c r="B24" s="43" t="s">
        <v>61</v>
      </c>
      <c r="C24" s="45">
        <v>20984681.999999989</v>
      </c>
      <c r="D24" s="45">
        <v>45410544.999999985</v>
      </c>
      <c r="E24" s="45">
        <v>70432002.999999985</v>
      </c>
      <c r="F24" s="45">
        <v>90575852.999999896</v>
      </c>
      <c r="G24" s="45">
        <v>26170569</v>
      </c>
      <c r="H24" s="45">
        <v>53607111.000000037</v>
      </c>
      <c r="I24" s="44">
        <v>76600819.000000075</v>
      </c>
      <c r="J24" s="45">
        <v>101504799.99999994</v>
      </c>
      <c r="K24" s="45">
        <v>24435938.999999981</v>
      </c>
      <c r="L24" s="45">
        <v>24168393.000000004</v>
      </c>
      <c r="M24" s="44">
        <f t="shared" si="6"/>
        <v>48604331.999999985</v>
      </c>
      <c r="N24" s="44">
        <v>22360375.999999996</v>
      </c>
      <c r="O24" s="44">
        <f t="shared" si="7"/>
        <v>70964707.999999985</v>
      </c>
      <c r="P24" s="44">
        <v>24791831</v>
      </c>
      <c r="Q24" s="44">
        <f t="shared" si="7"/>
        <v>95756538.999999985</v>
      </c>
      <c r="R24" s="44">
        <v>23124294</v>
      </c>
      <c r="S24" s="44">
        <v>27225373</v>
      </c>
      <c r="T24" s="44">
        <f t="shared" si="8"/>
        <v>50349667</v>
      </c>
      <c r="U24" s="44">
        <v>35538911.999999985</v>
      </c>
      <c r="V24" s="44">
        <f t="shared" si="0"/>
        <v>85888578.999999985</v>
      </c>
      <c r="W24" s="44">
        <v>33057951.000000041</v>
      </c>
      <c r="X24" s="44">
        <f t="shared" si="1"/>
        <v>118946530.00000003</v>
      </c>
      <c r="Y24" s="44">
        <v>30707635.000000007</v>
      </c>
      <c r="Z24" s="44">
        <v>29124712.000000026</v>
      </c>
      <c r="AA24" s="44">
        <f t="shared" si="9"/>
        <v>59832347.00000003</v>
      </c>
      <c r="AB24" s="113">
        <f t="shared" si="2"/>
        <v>32.793827132625125</v>
      </c>
      <c r="AC24" s="113"/>
      <c r="AD24" s="113"/>
      <c r="AE24" s="113"/>
      <c r="AF24" s="77"/>
      <c r="AG24" s="47">
        <v>19</v>
      </c>
      <c r="AH24" s="48" t="s">
        <v>61</v>
      </c>
      <c r="AI24" s="45">
        <v>25738820</v>
      </c>
      <c r="AJ24" s="45">
        <v>54745420</v>
      </c>
      <c r="AK24" s="45">
        <v>81714743.999999985</v>
      </c>
      <c r="AL24" s="45">
        <v>111864283.0000001</v>
      </c>
      <c r="AM24" s="45">
        <v>29182014</v>
      </c>
      <c r="AN24" s="45">
        <v>60696641.000000119</v>
      </c>
      <c r="AO24" s="45">
        <v>90092957.000000075</v>
      </c>
      <c r="AP24" s="45">
        <v>119270592.99999994</v>
      </c>
      <c r="AQ24" s="45">
        <v>28980761.999999996</v>
      </c>
      <c r="AR24" s="45">
        <v>30553468</v>
      </c>
      <c r="AS24" s="45">
        <f t="shared" si="10"/>
        <v>59534230</v>
      </c>
      <c r="AT24" s="45">
        <v>25288365.000000019</v>
      </c>
      <c r="AU24" s="44">
        <f t="shared" si="11"/>
        <v>84822595.000000015</v>
      </c>
      <c r="AV24" s="45">
        <v>31600081.999999959</v>
      </c>
      <c r="AW24" s="44">
        <f t="shared" si="11"/>
        <v>116422676.99999997</v>
      </c>
      <c r="AX24" s="44">
        <v>28433580</v>
      </c>
      <c r="AY24" s="44">
        <v>22232000.000000007</v>
      </c>
      <c r="AZ24" s="44">
        <f t="shared" si="12"/>
        <v>50665580.000000007</v>
      </c>
      <c r="BA24" s="44">
        <v>24841039.999999989</v>
      </c>
      <c r="BB24" s="44">
        <f t="shared" si="3"/>
        <v>75506620</v>
      </c>
      <c r="BC24" s="44">
        <v>25522177.000000007</v>
      </c>
      <c r="BD24" s="44">
        <f t="shared" si="4"/>
        <v>101028797</v>
      </c>
      <c r="BE24" s="44">
        <v>32138912.000000037</v>
      </c>
      <c r="BF24" s="44">
        <v>35028752.000000022</v>
      </c>
      <c r="BG24" s="44">
        <f t="shared" si="13"/>
        <v>67167664.00000006</v>
      </c>
      <c r="BH24" s="113">
        <f t="shared" si="5"/>
        <v>13.031535248111695</v>
      </c>
      <c r="BI24" s="113">
        <f t="shared" si="14"/>
        <v>32.570601185262348</v>
      </c>
      <c r="BJ24" s="113"/>
      <c r="BK24" s="113"/>
    </row>
    <row r="25" spans="1:63" ht="14.25" customHeight="1" x14ac:dyDescent="0.3">
      <c r="A25" s="42">
        <v>20</v>
      </c>
      <c r="B25" s="43" t="s">
        <v>140</v>
      </c>
      <c r="C25" s="45">
        <v>4398582.0000000019</v>
      </c>
      <c r="D25" s="45">
        <v>11273603.000000004</v>
      </c>
      <c r="E25" s="45">
        <v>14430775.000000002</v>
      </c>
      <c r="F25" s="45">
        <v>18974378.000000007</v>
      </c>
      <c r="G25" s="45">
        <v>6279438</v>
      </c>
      <c r="H25" s="45">
        <v>12003363.999999998</v>
      </c>
      <c r="I25" s="44">
        <v>17603528.999999985</v>
      </c>
      <c r="J25" s="45">
        <v>23613080.000000015</v>
      </c>
      <c r="K25" s="45">
        <v>6261833</v>
      </c>
      <c r="L25" s="45">
        <v>6131465</v>
      </c>
      <c r="M25" s="44">
        <f t="shared" si="6"/>
        <v>12393298</v>
      </c>
      <c r="N25" s="44">
        <v>6371351.0000000056</v>
      </c>
      <c r="O25" s="44">
        <f t="shared" si="7"/>
        <v>18764649.000000007</v>
      </c>
      <c r="P25" s="44">
        <v>6372265.0000000028</v>
      </c>
      <c r="Q25" s="44">
        <f t="shared" si="7"/>
        <v>25136914.000000011</v>
      </c>
      <c r="R25" s="44">
        <v>5800299</v>
      </c>
      <c r="S25" s="44">
        <v>5025699.9999999991</v>
      </c>
      <c r="T25" s="44">
        <f t="shared" si="8"/>
        <v>10825999</v>
      </c>
      <c r="U25" s="44">
        <v>4837147.0000000028</v>
      </c>
      <c r="V25" s="44">
        <f t="shared" si="0"/>
        <v>15663146.000000004</v>
      </c>
      <c r="W25" s="44">
        <v>7063087.0000000037</v>
      </c>
      <c r="X25" s="44">
        <f t="shared" si="1"/>
        <v>22726233.000000007</v>
      </c>
      <c r="Y25" s="44">
        <v>5252397.0000000019</v>
      </c>
      <c r="Z25" s="44">
        <v>6871335</v>
      </c>
      <c r="AA25" s="44">
        <f t="shared" si="9"/>
        <v>12123732.000000002</v>
      </c>
      <c r="AB25" s="113">
        <f t="shared" si="2"/>
        <v>-9.4460992441941016</v>
      </c>
      <c r="AC25" s="113"/>
      <c r="AD25" s="113"/>
      <c r="AE25" s="113"/>
      <c r="AF25" s="77"/>
      <c r="AG25" s="47">
        <v>20</v>
      </c>
      <c r="AH25" s="48" t="s">
        <v>140</v>
      </c>
      <c r="AI25" s="45">
        <v>10723131.000000004</v>
      </c>
      <c r="AJ25" s="45">
        <v>21410357.999999993</v>
      </c>
      <c r="AK25" s="45">
        <v>31789341.999999996</v>
      </c>
      <c r="AL25" s="45">
        <v>45448651</v>
      </c>
      <c r="AM25" s="45">
        <v>12580185</v>
      </c>
      <c r="AN25" s="45">
        <v>24638860.999999996</v>
      </c>
      <c r="AO25" s="45">
        <v>36900445.000000007</v>
      </c>
      <c r="AP25" s="45">
        <v>48669838.999999993</v>
      </c>
      <c r="AQ25" s="45">
        <v>13229952.999999993</v>
      </c>
      <c r="AR25" s="45">
        <v>13759773.000000004</v>
      </c>
      <c r="AS25" s="45">
        <f t="shared" si="10"/>
        <v>26989725.999999996</v>
      </c>
      <c r="AT25" s="45">
        <v>9792849.9999999925</v>
      </c>
      <c r="AU25" s="44">
        <f t="shared" si="11"/>
        <v>36782575.999999985</v>
      </c>
      <c r="AV25" s="45">
        <v>10528619.000000002</v>
      </c>
      <c r="AW25" s="44">
        <f t="shared" si="11"/>
        <v>47311194.999999985</v>
      </c>
      <c r="AX25" s="44">
        <v>9920120</v>
      </c>
      <c r="AY25" s="44">
        <v>9594973.0000000019</v>
      </c>
      <c r="AZ25" s="44">
        <f t="shared" si="12"/>
        <v>19515093</v>
      </c>
      <c r="BA25" s="44">
        <v>9409545.9999999963</v>
      </c>
      <c r="BB25" s="44">
        <f t="shared" si="3"/>
        <v>28924638.999999996</v>
      </c>
      <c r="BC25" s="44">
        <v>11164769.999999991</v>
      </c>
      <c r="BD25" s="44">
        <f t="shared" si="4"/>
        <v>40089408.999999985</v>
      </c>
      <c r="BE25" s="44">
        <v>11198737.000000002</v>
      </c>
      <c r="BF25" s="44">
        <v>14022097.000000007</v>
      </c>
      <c r="BG25" s="44">
        <f t="shared" si="13"/>
        <v>25220834.000000007</v>
      </c>
      <c r="BH25" s="113">
        <f t="shared" si="5"/>
        <v>12.889128357318285</v>
      </c>
      <c r="BI25" s="113">
        <f t="shared" si="14"/>
        <v>29.237580369204551</v>
      </c>
      <c r="BJ25" s="113"/>
      <c r="BK25" s="113"/>
    </row>
    <row r="26" spans="1:63" ht="14.25" customHeight="1" x14ac:dyDescent="0.3">
      <c r="A26" s="42">
        <v>21</v>
      </c>
      <c r="B26" s="43" t="s">
        <v>74</v>
      </c>
      <c r="C26" s="45">
        <v>4722152.9999999991</v>
      </c>
      <c r="D26" s="45">
        <v>9935460.9999999963</v>
      </c>
      <c r="E26" s="45">
        <v>14162134.999999996</v>
      </c>
      <c r="F26" s="45">
        <v>20598365.999999993</v>
      </c>
      <c r="G26" s="45">
        <v>5657434</v>
      </c>
      <c r="H26" s="45">
        <v>9984048.9999999963</v>
      </c>
      <c r="I26" s="44">
        <v>14743677.999999998</v>
      </c>
      <c r="J26" s="45">
        <v>19792063.000000011</v>
      </c>
      <c r="K26" s="45">
        <v>8532863</v>
      </c>
      <c r="L26" s="45">
        <v>7846423.0000000009</v>
      </c>
      <c r="M26" s="44">
        <f t="shared" si="6"/>
        <v>16379286</v>
      </c>
      <c r="N26" s="44">
        <v>7986634.9999999981</v>
      </c>
      <c r="O26" s="44">
        <f t="shared" si="7"/>
        <v>24365921</v>
      </c>
      <c r="P26" s="44">
        <v>8132097.9999999953</v>
      </c>
      <c r="Q26" s="44">
        <f t="shared" si="7"/>
        <v>32498018.999999996</v>
      </c>
      <c r="R26" s="44">
        <v>4177446</v>
      </c>
      <c r="S26" s="44">
        <v>3983140.0000000009</v>
      </c>
      <c r="T26" s="44">
        <f t="shared" si="8"/>
        <v>8160586.0000000009</v>
      </c>
      <c r="U26" s="44">
        <v>4389716</v>
      </c>
      <c r="V26" s="44">
        <f t="shared" si="0"/>
        <v>12550302</v>
      </c>
      <c r="W26" s="44">
        <v>4377228.0000000009</v>
      </c>
      <c r="X26" s="44">
        <f t="shared" si="1"/>
        <v>16927530</v>
      </c>
      <c r="Y26" s="44">
        <v>4624623.9999999991</v>
      </c>
      <c r="Z26" s="44">
        <v>4153281.0000000005</v>
      </c>
      <c r="AA26" s="44">
        <f t="shared" si="9"/>
        <v>8777905</v>
      </c>
      <c r="AB26" s="113">
        <f t="shared" si="2"/>
        <v>10.704578826392947</v>
      </c>
      <c r="AC26" s="113"/>
      <c r="AD26" s="113"/>
      <c r="AE26" s="113"/>
      <c r="AF26" s="77"/>
      <c r="AG26" s="47">
        <v>21</v>
      </c>
      <c r="AH26" s="48" t="s">
        <v>74</v>
      </c>
      <c r="AI26" s="45">
        <v>8312134.0000000009</v>
      </c>
      <c r="AJ26" s="45">
        <v>22878210</v>
      </c>
      <c r="AK26" s="45">
        <v>33194182</v>
      </c>
      <c r="AL26" s="45">
        <v>45818143.000000052</v>
      </c>
      <c r="AM26" s="45">
        <v>10201733</v>
      </c>
      <c r="AN26" s="45">
        <v>22270528.000000019</v>
      </c>
      <c r="AO26" s="45">
        <v>32724212.000000007</v>
      </c>
      <c r="AP26" s="45">
        <v>46178021.99999997</v>
      </c>
      <c r="AQ26" s="45">
        <v>14331532.000000002</v>
      </c>
      <c r="AR26" s="45">
        <v>12194038.000000002</v>
      </c>
      <c r="AS26" s="45">
        <f t="shared" si="10"/>
        <v>26525570.000000004</v>
      </c>
      <c r="AT26" s="45">
        <v>10121315</v>
      </c>
      <c r="AU26" s="44">
        <f t="shared" si="11"/>
        <v>36646885</v>
      </c>
      <c r="AV26" s="45">
        <v>11404971.000000004</v>
      </c>
      <c r="AW26" s="44">
        <f t="shared" si="11"/>
        <v>48051856</v>
      </c>
      <c r="AX26" s="44">
        <v>9136980</v>
      </c>
      <c r="AY26" s="44">
        <v>6761112</v>
      </c>
      <c r="AZ26" s="44">
        <f t="shared" si="12"/>
        <v>15898092</v>
      </c>
      <c r="BA26" s="44">
        <v>10399752.999999994</v>
      </c>
      <c r="BB26" s="44">
        <f t="shared" si="3"/>
        <v>26297844.999999993</v>
      </c>
      <c r="BC26" s="44">
        <v>11439732.000000002</v>
      </c>
      <c r="BD26" s="44">
        <f t="shared" si="4"/>
        <v>37737576.999999993</v>
      </c>
      <c r="BE26" s="44">
        <v>11735811.000000002</v>
      </c>
      <c r="BF26" s="44">
        <v>10847703.999999998</v>
      </c>
      <c r="BG26" s="44">
        <f t="shared" si="13"/>
        <v>22583515</v>
      </c>
      <c r="BH26" s="113">
        <f t="shared" si="5"/>
        <v>28.442997576879918</v>
      </c>
      <c r="BI26" s="113">
        <f t="shared" si="14"/>
        <v>42.051731742400278</v>
      </c>
      <c r="BJ26" s="113"/>
      <c r="BK26" s="113"/>
    </row>
    <row r="27" spans="1:63" ht="14.25" customHeight="1" x14ac:dyDescent="0.3">
      <c r="A27" s="42">
        <v>22</v>
      </c>
      <c r="B27" s="43" t="s">
        <v>66</v>
      </c>
      <c r="C27" s="45">
        <v>13173814.000000002</v>
      </c>
      <c r="D27" s="45">
        <v>34729400.000000007</v>
      </c>
      <c r="E27" s="45">
        <v>51793885.000000015</v>
      </c>
      <c r="F27" s="45">
        <v>81610016.999999955</v>
      </c>
      <c r="G27" s="45">
        <v>31378708</v>
      </c>
      <c r="H27" s="45">
        <v>47830779.999999978</v>
      </c>
      <c r="I27" s="44">
        <v>61044387.00000003</v>
      </c>
      <c r="J27" s="45">
        <v>76524313.00000006</v>
      </c>
      <c r="K27" s="45">
        <v>20097772.000000019</v>
      </c>
      <c r="L27" s="45">
        <v>20200639.999999985</v>
      </c>
      <c r="M27" s="44">
        <f t="shared" si="6"/>
        <v>40298412</v>
      </c>
      <c r="N27" s="44">
        <v>18220110.999999996</v>
      </c>
      <c r="O27" s="44">
        <f t="shared" si="7"/>
        <v>58518523</v>
      </c>
      <c r="P27" s="44">
        <v>17206997.000000007</v>
      </c>
      <c r="Q27" s="44">
        <f t="shared" si="7"/>
        <v>75725520</v>
      </c>
      <c r="R27" s="44">
        <v>19476512</v>
      </c>
      <c r="S27" s="44">
        <v>19306694.999999989</v>
      </c>
      <c r="T27" s="44">
        <f t="shared" si="8"/>
        <v>38783206.999999985</v>
      </c>
      <c r="U27" s="44">
        <v>15024485</v>
      </c>
      <c r="V27" s="44">
        <f t="shared" si="0"/>
        <v>53807691.999999985</v>
      </c>
      <c r="W27" s="44">
        <v>13337468.999999996</v>
      </c>
      <c r="X27" s="44">
        <f t="shared" si="1"/>
        <v>67145160.999999985</v>
      </c>
      <c r="Y27" s="44">
        <v>21120204.000000007</v>
      </c>
      <c r="Z27" s="44">
        <v>18522664.000000019</v>
      </c>
      <c r="AA27" s="44">
        <f t="shared" si="9"/>
        <v>39642868.00000003</v>
      </c>
      <c r="AB27" s="113">
        <f t="shared" si="2"/>
        <v>8.439355054950326</v>
      </c>
      <c r="AC27" s="113"/>
      <c r="AD27" s="113"/>
      <c r="AE27" s="113"/>
      <c r="AF27" s="77"/>
      <c r="AG27" s="47">
        <v>22</v>
      </c>
      <c r="AH27" s="48" t="s">
        <v>66</v>
      </c>
      <c r="AI27" s="45">
        <v>14578128.999999983</v>
      </c>
      <c r="AJ27" s="45">
        <v>32108475.999999993</v>
      </c>
      <c r="AK27" s="45">
        <v>49425433.999999985</v>
      </c>
      <c r="AL27" s="45">
        <v>63547011.999999963</v>
      </c>
      <c r="AM27" s="45">
        <v>15493784</v>
      </c>
      <c r="AN27" s="45">
        <v>34017641</v>
      </c>
      <c r="AO27" s="45">
        <v>47939514.000000104</v>
      </c>
      <c r="AP27" s="45">
        <v>63579894.000000007</v>
      </c>
      <c r="AQ27" s="45">
        <v>13925487.000000007</v>
      </c>
      <c r="AR27" s="45">
        <v>18163022.999999993</v>
      </c>
      <c r="AS27" s="45">
        <f t="shared" si="10"/>
        <v>32088510</v>
      </c>
      <c r="AT27" s="45">
        <v>14388615.000000007</v>
      </c>
      <c r="AU27" s="44">
        <f t="shared" si="11"/>
        <v>46477125.000000007</v>
      </c>
      <c r="AV27" s="45">
        <v>13122044</v>
      </c>
      <c r="AW27" s="44">
        <f t="shared" si="11"/>
        <v>59599169.000000007</v>
      </c>
      <c r="AX27" s="44">
        <v>12345541</v>
      </c>
      <c r="AY27" s="44">
        <v>20072490.999999989</v>
      </c>
      <c r="AZ27" s="44">
        <f t="shared" si="12"/>
        <v>32418031.999999989</v>
      </c>
      <c r="BA27" s="44">
        <v>13887042.000000006</v>
      </c>
      <c r="BB27" s="44">
        <f t="shared" si="3"/>
        <v>46305073.999999993</v>
      </c>
      <c r="BC27" s="44">
        <v>13898109.999999998</v>
      </c>
      <c r="BD27" s="44">
        <f t="shared" si="4"/>
        <v>60203183.999999993</v>
      </c>
      <c r="BE27" s="44">
        <v>13563756.000000007</v>
      </c>
      <c r="BF27" s="44">
        <v>15418998.000000004</v>
      </c>
      <c r="BG27" s="44">
        <f t="shared" si="13"/>
        <v>28982754.000000011</v>
      </c>
      <c r="BH27" s="113">
        <f t="shared" si="5"/>
        <v>9.8676518104796571</v>
      </c>
      <c r="BI27" s="113">
        <f t="shared" si="14"/>
        <v>-10.596812292615354</v>
      </c>
      <c r="BJ27" s="113"/>
      <c r="BK27" s="113"/>
    </row>
    <row r="28" spans="1:63" ht="14.25" customHeight="1" x14ac:dyDescent="0.3">
      <c r="A28" s="42">
        <v>23</v>
      </c>
      <c r="B28" s="43" t="s">
        <v>58</v>
      </c>
      <c r="C28" s="45">
        <v>17134830.999999985</v>
      </c>
      <c r="D28" s="45">
        <v>50591911</v>
      </c>
      <c r="E28" s="45">
        <v>77746324.00000003</v>
      </c>
      <c r="F28" s="45">
        <v>130681687.00000007</v>
      </c>
      <c r="G28" s="45">
        <v>35081369</v>
      </c>
      <c r="H28" s="45">
        <v>72722118.999999955</v>
      </c>
      <c r="I28" s="44">
        <v>115431868.99999996</v>
      </c>
      <c r="J28" s="45">
        <v>157336097.99999988</v>
      </c>
      <c r="K28" s="45">
        <v>30914022.999999981</v>
      </c>
      <c r="L28" s="45">
        <v>22455540.999999996</v>
      </c>
      <c r="M28" s="44">
        <f t="shared" si="6"/>
        <v>53369563.999999978</v>
      </c>
      <c r="N28" s="44">
        <v>31686387.999999985</v>
      </c>
      <c r="O28" s="44">
        <f t="shared" si="7"/>
        <v>85055951.99999997</v>
      </c>
      <c r="P28" s="44">
        <v>21735658.999999989</v>
      </c>
      <c r="Q28" s="44">
        <f t="shared" si="7"/>
        <v>106791610.99999996</v>
      </c>
      <c r="R28" s="44">
        <v>17904499</v>
      </c>
      <c r="S28" s="44">
        <v>12398920</v>
      </c>
      <c r="T28" s="44">
        <f t="shared" si="8"/>
        <v>30303419</v>
      </c>
      <c r="U28" s="44">
        <v>18868420.999999993</v>
      </c>
      <c r="V28" s="44">
        <f t="shared" si="0"/>
        <v>49171839.999999993</v>
      </c>
      <c r="W28" s="44">
        <v>17785870.999999989</v>
      </c>
      <c r="X28" s="44">
        <f t="shared" si="1"/>
        <v>66957710.999999985</v>
      </c>
      <c r="Y28" s="44">
        <v>18813214.999999993</v>
      </c>
      <c r="Z28" s="44">
        <v>18955230.999999989</v>
      </c>
      <c r="AA28" s="44">
        <f t="shared" si="9"/>
        <v>37768445.999999985</v>
      </c>
      <c r="AB28" s="113">
        <f t="shared" si="2"/>
        <v>5.0753500558713824</v>
      </c>
      <c r="AC28" s="113"/>
      <c r="AD28" s="113"/>
      <c r="AE28" s="113"/>
      <c r="AF28" s="77"/>
      <c r="AG28" s="47">
        <v>23</v>
      </c>
      <c r="AH28" s="48" t="s">
        <v>58</v>
      </c>
      <c r="AI28" s="45">
        <v>11552696.999999996</v>
      </c>
      <c r="AJ28" s="45">
        <v>25074925.000000015</v>
      </c>
      <c r="AK28" s="45">
        <v>36525496</v>
      </c>
      <c r="AL28" s="45">
        <v>49457447.000000164</v>
      </c>
      <c r="AM28" s="45">
        <v>10932440</v>
      </c>
      <c r="AN28" s="45">
        <v>23480272.000000022</v>
      </c>
      <c r="AO28" s="45">
        <v>37122470.000000082</v>
      </c>
      <c r="AP28" s="45">
        <v>49064662.999999911</v>
      </c>
      <c r="AQ28" s="45">
        <v>12275929.000000015</v>
      </c>
      <c r="AR28" s="45">
        <v>17238931.000000007</v>
      </c>
      <c r="AS28" s="45">
        <f t="shared" si="10"/>
        <v>29514860.000000022</v>
      </c>
      <c r="AT28" s="45">
        <v>12301243.000000007</v>
      </c>
      <c r="AU28" s="44">
        <f t="shared" si="11"/>
        <v>41816103.00000003</v>
      </c>
      <c r="AV28" s="45">
        <v>19377952.000000034</v>
      </c>
      <c r="AW28" s="44">
        <f t="shared" si="11"/>
        <v>61194055.00000006</v>
      </c>
      <c r="AX28" s="44">
        <v>14777041</v>
      </c>
      <c r="AY28" s="44">
        <v>11704829.000000017</v>
      </c>
      <c r="AZ28" s="44">
        <f t="shared" si="12"/>
        <v>26481870.000000015</v>
      </c>
      <c r="BA28" s="44">
        <v>15983590.999999978</v>
      </c>
      <c r="BB28" s="44">
        <f t="shared" si="3"/>
        <v>42465460.999999993</v>
      </c>
      <c r="BC28" s="44">
        <v>21362356.00000003</v>
      </c>
      <c r="BD28" s="44">
        <f t="shared" si="4"/>
        <v>63827817.000000022</v>
      </c>
      <c r="BE28" s="44">
        <v>16230255.000000004</v>
      </c>
      <c r="BF28" s="44">
        <v>19351832.000000015</v>
      </c>
      <c r="BG28" s="44">
        <f t="shared" si="13"/>
        <v>35582087.000000015</v>
      </c>
      <c r="BH28" s="113">
        <f t="shared" si="5"/>
        <v>9.8342692559356522</v>
      </c>
      <c r="BI28" s="113">
        <f t="shared" si="14"/>
        <v>34.363951639366832</v>
      </c>
      <c r="BJ28" s="113"/>
      <c r="BK28" s="113"/>
    </row>
    <row r="29" spans="1:63" ht="14.25" customHeight="1" x14ac:dyDescent="0.3">
      <c r="A29" s="42">
        <v>24</v>
      </c>
      <c r="B29" s="43" t="s">
        <v>80</v>
      </c>
      <c r="C29" s="45">
        <v>18605521.999999993</v>
      </c>
      <c r="D29" s="45">
        <v>31604803.999999993</v>
      </c>
      <c r="E29" s="45">
        <v>37727305.999999993</v>
      </c>
      <c r="F29" s="45">
        <v>54152394.999999985</v>
      </c>
      <c r="G29" s="45">
        <v>15832134</v>
      </c>
      <c r="H29" s="45">
        <v>43390848.999999985</v>
      </c>
      <c r="I29" s="44">
        <v>63070068.000000007</v>
      </c>
      <c r="J29" s="45">
        <v>87423183.00000006</v>
      </c>
      <c r="K29" s="45">
        <v>61815437</v>
      </c>
      <c r="L29" s="45">
        <v>4951092</v>
      </c>
      <c r="M29" s="44">
        <f t="shared" si="6"/>
        <v>66766529</v>
      </c>
      <c r="N29" s="44">
        <v>17758946.000000007</v>
      </c>
      <c r="O29" s="44">
        <f t="shared" si="7"/>
        <v>84525475</v>
      </c>
      <c r="P29" s="44">
        <v>11462082.999999996</v>
      </c>
      <c r="Q29" s="44">
        <f t="shared" si="7"/>
        <v>95987558</v>
      </c>
      <c r="R29" s="44">
        <v>18495306</v>
      </c>
      <c r="S29" s="44">
        <v>8548320</v>
      </c>
      <c r="T29" s="44">
        <f t="shared" si="8"/>
        <v>27043626</v>
      </c>
      <c r="U29" s="44">
        <v>11606587.000000006</v>
      </c>
      <c r="V29" s="44">
        <f t="shared" si="0"/>
        <v>38650213.000000007</v>
      </c>
      <c r="W29" s="44">
        <v>16306851.000000002</v>
      </c>
      <c r="X29" s="44">
        <f t="shared" si="1"/>
        <v>54957064.000000007</v>
      </c>
      <c r="Y29" s="44">
        <v>14959064</v>
      </c>
      <c r="Z29" s="44">
        <v>43835332.999999978</v>
      </c>
      <c r="AA29" s="44">
        <f t="shared" si="9"/>
        <v>58794396.999999978</v>
      </c>
      <c r="AB29" s="113">
        <f t="shared" si="2"/>
        <v>-19.119672851046644</v>
      </c>
      <c r="AC29" s="113"/>
      <c r="AD29" s="113"/>
      <c r="AE29" s="113"/>
      <c r="AF29" s="77"/>
      <c r="AG29" s="47">
        <v>24</v>
      </c>
      <c r="AH29" s="48" t="s">
        <v>80</v>
      </c>
      <c r="AI29" s="45">
        <v>2731365.0000000005</v>
      </c>
      <c r="AJ29" s="45">
        <v>6730684.9999999981</v>
      </c>
      <c r="AK29" s="45">
        <v>9859463</v>
      </c>
      <c r="AL29" s="45">
        <v>12825012.000000004</v>
      </c>
      <c r="AM29" s="45">
        <v>2927969</v>
      </c>
      <c r="AN29" s="45">
        <v>11733276.999999998</v>
      </c>
      <c r="AO29" s="45">
        <v>15767212.999999996</v>
      </c>
      <c r="AP29" s="45">
        <v>23354211.999999989</v>
      </c>
      <c r="AQ29" s="45">
        <v>8557026.0000000149</v>
      </c>
      <c r="AR29" s="45">
        <v>11603437</v>
      </c>
      <c r="AS29" s="45">
        <f t="shared" si="10"/>
        <v>20160463.000000015</v>
      </c>
      <c r="AT29" s="45">
        <v>5528900.0000000028</v>
      </c>
      <c r="AU29" s="44">
        <f t="shared" si="11"/>
        <v>25689363.000000019</v>
      </c>
      <c r="AV29" s="45">
        <v>10018044.999999994</v>
      </c>
      <c r="AW29" s="44">
        <f t="shared" si="11"/>
        <v>35707408.000000015</v>
      </c>
      <c r="AX29" s="44">
        <v>3085821</v>
      </c>
      <c r="AY29" s="44">
        <v>6746472.9999999981</v>
      </c>
      <c r="AZ29" s="44">
        <f t="shared" si="12"/>
        <v>9832293.9999999981</v>
      </c>
      <c r="BA29" s="44">
        <v>6275039.0000000028</v>
      </c>
      <c r="BB29" s="44">
        <f t="shared" si="3"/>
        <v>16107333</v>
      </c>
      <c r="BC29" s="44">
        <v>13353319.999999998</v>
      </c>
      <c r="BD29" s="44">
        <f t="shared" si="4"/>
        <v>29460653</v>
      </c>
      <c r="BE29" s="44">
        <v>11071787.000000006</v>
      </c>
      <c r="BF29" s="44">
        <v>9325495.9999999851</v>
      </c>
      <c r="BG29" s="44">
        <f t="shared" si="13"/>
        <v>20397282.999999993</v>
      </c>
      <c r="BH29" s="113">
        <f t="shared" si="5"/>
        <v>258.79550369253451</v>
      </c>
      <c r="BI29" s="113">
        <f t="shared" si="14"/>
        <v>107.45192322361393</v>
      </c>
      <c r="BJ29" s="113"/>
      <c r="BK29" s="113"/>
    </row>
    <row r="30" spans="1:63" ht="14.25" customHeight="1" x14ac:dyDescent="0.3">
      <c r="A30" s="42">
        <v>25</v>
      </c>
      <c r="B30" s="43" t="s">
        <v>68</v>
      </c>
      <c r="C30" s="45">
        <v>23747323.000000011</v>
      </c>
      <c r="D30" s="45">
        <v>59845202.000000015</v>
      </c>
      <c r="E30" s="45">
        <v>111791289.00000004</v>
      </c>
      <c r="F30" s="45">
        <v>154463736.99999988</v>
      </c>
      <c r="G30" s="45">
        <v>48744594</v>
      </c>
      <c r="H30" s="45">
        <v>86219176.999999925</v>
      </c>
      <c r="I30" s="44">
        <v>131913889.99999991</v>
      </c>
      <c r="J30" s="45">
        <v>169531544</v>
      </c>
      <c r="K30" s="45">
        <v>33469908.99999997</v>
      </c>
      <c r="L30" s="45">
        <v>41554345.999999978</v>
      </c>
      <c r="M30" s="44">
        <f t="shared" si="6"/>
        <v>75024254.99999994</v>
      </c>
      <c r="N30" s="44">
        <v>37743989.000000022</v>
      </c>
      <c r="O30" s="44">
        <f t="shared" si="7"/>
        <v>112768243.99999997</v>
      </c>
      <c r="P30" s="44">
        <v>52796775.999999985</v>
      </c>
      <c r="Q30" s="44">
        <f t="shared" si="7"/>
        <v>165565019.99999994</v>
      </c>
      <c r="R30" s="44">
        <v>32665172</v>
      </c>
      <c r="S30" s="44">
        <v>33308939</v>
      </c>
      <c r="T30" s="44">
        <f t="shared" si="8"/>
        <v>65974111</v>
      </c>
      <c r="U30" s="44">
        <v>24505219.999999996</v>
      </c>
      <c r="V30" s="44">
        <f t="shared" si="0"/>
        <v>90479331</v>
      </c>
      <c r="W30" s="44">
        <v>16693741.000000002</v>
      </c>
      <c r="X30" s="44">
        <f t="shared" si="1"/>
        <v>107173072</v>
      </c>
      <c r="Y30" s="44">
        <v>16624213.999999987</v>
      </c>
      <c r="Z30" s="44">
        <v>28194750.99999997</v>
      </c>
      <c r="AA30" s="44">
        <f t="shared" si="9"/>
        <v>44818964.999999955</v>
      </c>
      <c r="AB30" s="113">
        <f t="shared" si="2"/>
        <v>-49.107220375267005</v>
      </c>
      <c r="AC30" s="113"/>
      <c r="AD30" s="113"/>
      <c r="AE30" s="113"/>
      <c r="AF30" s="77"/>
      <c r="AG30" s="47">
        <v>25</v>
      </c>
      <c r="AH30" s="48" t="s">
        <v>68</v>
      </c>
      <c r="AI30" s="45">
        <v>16520912.999999991</v>
      </c>
      <c r="AJ30" s="45">
        <v>34207116</v>
      </c>
      <c r="AK30" s="45">
        <v>49615309.999999993</v>
      </c>
      <c r="AL30" s="45">
        <v>65735457.000000104</v>
      </c>
      <c r="AM30" s="45">
        <v>16593253</v>
      </c>
      <c r="AN30" s="45">
        <v>36383952.999999933</v>
      </c>
      <c r="AO30" s="45">
        <v>52402443.999999911</v>
      </c>
      <c r="AP30" s="45">
        <v>68525138.000000015</v>
      </c>
      <c r="AQ30" s="45">
        <v>18354584.000000004</v>
      </c>
      <c r="AR30" s="45">
        <v>17633327.000000019</v>
      </c>
      <c r="AS30" s="45">
        <f t="shared" si="10"/>
        <v>35987911.000000022</v>
      </c>
      <c r="AT30" s="45">
        <v>16995931.999999985</v>
      </c>
      <c r="AU30" s="44">
        <f t="shared" si="11"/>
        <v>52983843.000000007</v>
      </c>
      <c r="AV30" s="45">
        <v>16332579.999999996</v>
      </c>
      <c r="AW30" s="44">
        <f t="shared" si="11"/>
        <v>69316423</v>
      </c>
      <c r="AX30" s="44">
        <v>13884611</v>
      </c>
      <c r="AY30" s="44">
        <v>11711082.000000004</v>
      </c>
      <c r="AZ30" s="44">
        <f t="shared" si="12"/>
        <v>25595693.000000004</v>
      </c>
      <c r="BA30" s="44">
        <v>14616929</v>
      </c>
      <c r="BB30" s="44">
        <f t="shared" si="3"/>
        <v>40212622</v>
      </c>
      <c r="BC30" s="44">
        <v>13118692.999999989</v>
      </c>
      <c r="BD30" s="44">
        <f t="shared" si="4"/>
        <v>53331314.999999985</v>
      </c>
      <c r="BE30" s="44">
        <v>14484242.999999993</v>
      </c>
      <c r="BF30" s="44">
        <v>19006160.999999993</v>
      </c>
      <c r="BG30" s="44">
        <f t="shared" si="13"/>
        <v>33490403.999999985</v>
      </c>
      <c r="BH30" s="113">
        <f t="shared" si="5"/>
        <v>4.318680588170551</v>
      </c>
      <c r="BI30" s="113">
        <f t="shared" si="14"/>
        <v>30.843904089645008</v>
      </c>
      <c r="BJ30" s="113"/>
      <c r="BK30" s="113"/>
    </row>
    <row r="31" spans="1:63" ht="14.25" customHeight="1" x14ac:dyDescent="0.3">
      <c r="A31" s="42">
        <v>26</v>
      </c>
      <c r="B31" s="43" t="s">
        <v>76</v>
      </c>
      <c r="C31" s="45">
        <v>15321154.000000002</v>
      </c>
      <c r="D31" s="45">
        <v>34099608</v>
      </c>
      <c r="E31" s="45">
        <v>50031092.999999993</v>
      </c>
      <c r="F31" s="45">
        <v>72545529.999999985</v>
      </c>
      <c r="G31" s="45">
        <v>12970768</v>
      </c>
      <c r="H31" s="45">
        <v>35675581.000000022</v>
      </c>
      <c r="I31" s="44">
        <v>65902841.999999978</v>
      </c>
      <c r="J31" s="45">
        <v>90113361.999999985</v>
      </c>
      <c r="K31" s="45">
        <v>15048745.000000002</v>
      </c>
      <c r="L31" s="45">
        <v>14824786.999999994</v>
      </c>
      <c r="M31" s="44">
        <f t="shared" si="6"/>
        <v>29873531.999999996</v>
      </c>
      <c r="N31" s="44">
        <v>13348494</v>
      </c>
      <c r="O31" s="44">
        <f t="shared" si="7"/>
        <v>43222026</v>
      </c>
      <c r="P31" s="44">
        <v>14959661.00000002</v>
      </c>
      <c r="Q31" s="44">
        <f t="shared" si="7"/>
        <v>58181687.000000022</v>
      </c>
      <c r="R31" s="44">
        <v>9126183</v>
      </c>
      <c r="S31" s="44">
        <v>16719457.000000013</v>
      </c>
      <c r="T31" s="44">
        <f t="shared" si="8"/>
        <v>25845640.000000015</v>
      </c>
      <c r="U31" s="44">
        <v>24109030</v>
      </c>
      <c r="V31" s="44">
        <f t="shared" si="0"/>
        <v>49954670.000000015</v>
      </c>
      <c r="W31" s="44">
        <v>13299998</v>
      </c>
      <c r="X31" s="44">
        <f t="shared" si="1"/>
        <v>63254668.000000015</v>
      </c>
      <c r="Y31" s="44">
        <v>12717638.000000006</v>
      </c>
      <c r="Z31" s="44">
        <v>21444323.000000004</v>
      </c>
      <c r="AA31" s="44">
        <f t="shared" si="9"/>
        <v>34161961.000000007</v>
      </c>
      <c r="AB31" s="113">
        <f t="shared" si="2"/>
        <v>39.35330904497539</v>
      </c>
      <c r="AC31" s="113"/>
      <c r="AD31" s="113"/>
      <c r="AE31" s="113"/>
      <c r="AF31" s="77"/>
      <c r="AG31" s="42">
        <v>26</v>
      </c>
      <c r="AH31" s="48" t="s">
        <v>76</v>
      </c>
      <c r="AI31" s="45">
        <v>10379308.999999989</v>
      </c>
      <c r="AJ31" s="45">
        <v>22330506.999999985</v>
      </c>
      <c r="AK31" s="45">
        <v>33968606.999999985</v>
      </c>
      <c r="AL31" s="45">
        <v>43921200.000000015</v>
      </c>
      <c r="AM31" s="45">
        <v>10749642</v>
      </c>
      <c r="AN31" s="45">
        <v>25247306.999999993</v>
      </c>
      <c r="AO31" s="45">
        <v>37311621.99999997</v>
      </c>
      <c r="AP31" s="45">
        <v>48569740.000000037</v>
      </c>
      <c r="AQ31" s="45">
        <v>13708298.999999996</v>
      </c>
      <c r="AR31" s="45">
        <v>15266870.99999998</v>
      </c>
      <c r="AS31" s="45">
        <f t="shared" si="10"/>
        <v>28975169.999999978</v>
      </c>
      <c r="AT31" s="45">
        <v>14853304.999999981</v>
      </c>
      <c r="AU31" s="44">
        <f t="shared" si="11"/>
        <v>43828474.999999955</v>
      </c>
      <c r="AV31" s="45">
        <v>10925459.999999998</v>
      </c>
      <c r="AW31" s="44">
        <f t="shared" si="11"/>
        <v>54753934.999999955</v>
      </c>
      <c r="AX31" s="44">
        <v>10900919</v>
      </c>
      <c r="AY31" s="44">
        <v>8847487.0000000019</v>
      </c>
      <c r="AZ31" s="44">
        <f t="shared" si="12"/>
        <v>19748406</v>
      </c>
      <c r="BA31" s="44">
        <v>10707800.999999991</v>
      </c>
      <c r="BB31" s="44">
        <f t="shared" si="3"/>
        <v>30456206.999999993</v>
      </c>
      <c r="BC31" s="44">
        <v>9121953.0000000075</v>
      </c>
      <c r="BD31" s="44">
        <f t="shared" si="4"/>
        <v>39578160</v>
      </c>
      <c r="BE31" s="44">
        <v>10908907.999999994</v>
      </c>
      <c r="BF31" s="44">
        <v>13256851</v>
      </c>
      <c r="BG31" s="44">
        <f t="shared" si="13"/>
        <v>24165758.999999993</v>
      </c>
      <c r="BH31" s="113">
        <f t="shared" si="5"/>
        <v>7.3287398979800855E-2</v>
      </c>
      <c r="BI31" s="113">
        <f t="shared" si="14"/>
        <v>22.368149611669878</v>
      </c>
      <c r="BJ31" s="113"/>
      <c r="BK31" s="113"/>
    </row>
    <row r="32" spans="1:63" ht="14.25" customHeight="1" x14ac:dyDescent="0.3">
      <c r="A32" s="42">
        <v>27</v>
      </c>
      <c r="B32" s="43" t="s">
        <v>141</v>
      </c>
      <c r="C32" s="45">
        <v>0</v>
      </c>
      <c r="D32" s="45">
        <v>3644.0000000000005</v>
      </c>
      <c r="E32" s="45">
        <v>24176</v>
      </c>
      <c r="F32" s="45">
        <v>28752</v>
      </c>
      <c r="G32" s="45">
        <v>31736</v>
      </c>
      <c r="H32" s="45">
        <v>58636.000000000007</v>
      </c>
      <c r="I32" s="44">
        <v>80174</v>
      </c>
      <c r="J32" s="45">
        <v>18152475</v>
      </c>
      <c r="K32" s="45">
        <v>31352551</v>
      </c>
      <c r="L32" s="45">
        <v>18228492</v>
      </c>
      <c r="M32" s="44">
        <f t="shared" si="6"/>
        <v>49581043</v>
      </c>
      <c r="N32" s="44">
        <v>846</v>
      </c>
      <c r="O32" s="44">
        <f t="shared" si="7"/>
        <v>49581889</v>
      </c>
      <c r="P32" s="44">
        <v>17934038</v>
      </c>
      <c r="Q32" s="44">
        <f t="shared" si="7"/>
        <v>67515927</v>
      </c>
      <c r="R32" s="44">
        <v>691764</v>
      </c>
      <c r="S32" s="44">
        <v>233989.00000000003</v>
      </c>
      <c r="T32" s="44">
        <f t="shared" si="8"/>
        <v>925753</v>
      </c>
      <c r="U32" s="44">
        <v>40036</v>
      </c>
      <c r="V32" s="44">
        <f t="shared" si="0"/>
        <v>965789</v>
      </c>
      <c r="W32" s="44">
        <v>39525</v>
      </c>
      <c r="X32" s="44">
        <f t="shared" si="1"/>
        <v>1005314</v>
      </c>
      <c r="Y32" s="44">
        <v>11754688</v>
      </c>
      <c r="Z32" s="44">
        <v>50407</v>
      </c>
      <c r="AA32" s="44">
        <f t="shared" si="9"/>
        <v>11805095</v>
      </c>
      <c r="AB32" s="113">
        <f t="shared" si="2"/>
        <v>1599.2338427556219</v>
      </c>
      <c r="AC32" s="113"/>
      <c r="AD32" s="113"/>
      <c r="AE32" s="113"/>
      <c r="AF32" s="77"/>
      <c r="AG32" s="42">
        <v>27</v>
      </c>
      <c r="AH32" s="48" t="s">
        <v>141</v>
      </c>
      <c r="AI32" s="45">
        <v>1954087.0000000002</v>
      </c>
      <c r="AJ32" s="45">
        <v>3808703.9999999986</v>
      </c>
      <c r="AK32" s="45">
        <v>5843796</v>
      </c>
      <c r="AL32" s="45">
        <v>7980330.9999999991</v>
      </c>
      <c r="AM32" s="45">
        <v>4081784</v>
      </c>
      <c r="AN32" s="45">
        <v>6482822.9999999991</v>
      </c>
      <c r="AO32" s="45">
        <v>10308117.000000002</v>
      </c>
      <c r="AP32" s="45">
        <v>12853545.000000013</v>
      </c>
      <c r="AQ32" s="45">
        <v>2401534.9999999991</v>
      </c>
      <c r="AR32" s="45">
        <v>1853191.0000000005</v>
      </c>
      <c r="AS32" s="45">
        <f t="shared" si="10"/>
        <v>4254726</v>
      </c>
      <c r="AT32" s="45">
        <v>2358398.0000000005</v>
      </c>
      <c r="AU32" s="44">
        <f t="shared" si="11"/>
        <v>6613124</v>
      </c>
      <c r="AV32" s="45">
        <v>2019204.9999999995</v>
      </c>
      <c r="AW32" s="44">
        <f t="shared" si="11"/>
        <v>8632329</v>
      </c>
      <c r="AX32" s="44">
        <v>2334112</v>
      </c>
      <c r="AY32" s="44">
        <v>1559964.0000000002</v>
      </c>
      <c r="AZ32" s="44">
        <f t="shared" si="12"/>
        <v>3894076</v>
      </c>
      <c r="BA32" s="44">
        <v>2590878.9999999991</v>
      </c>
      <c r="BB32" s="44">
        <f t="shared" si="3"/>
        <v>6484954.9999999991</v>
      </c>
      <c r="BC32" s="44">
        <v>1954649.0000000014</v>
      </c>
      <c r="BD32" s="44">
        <f t="shared" si="4"/>
        <v>8439604</v>
      </c>
      <c r="BE32" s="44">
        <v>2127068.0000000005</v>
      </c>
      <c r="BF32" s="44">
        <v>2688515.9999999981</v>
      </c>
      <c r="BG32" s="44">
        <f t="shared" si="13"/>
        <v>4815583.9999999981</v>
      </c>
      <c r="BH32" s="113">
        <f t="shared" si="5"/>
        <v>-8.8703541218244624</v>
      </c>
      <c r="BI32" s="113">
        <f t="shared" si="14"/>
        <v>23.664355806101312</v>
      </c>
      <c r="BJ32" s="113"/>
      <c r="BK32" s="113"/>
    </row>
    <row r="33" spans="1:64" ht="14.25" customHeight="1" x14ac:dyDescent="0.3">
      <c r="A33" s="42">
        <v>28</v>
      </c>
      <c r="B33" s="43" t="s">
        <v>314</v>
      </c>
      <c r="C33" s="44">
        <v>0</v>
      </c>
      <c r="D33" s="44">
        <v>0</v>
      </c>
      <c r="E33" s="44">
        <v>0</v>
      </c>
      <c r="F33" s="44"/>
      <c r="G33" s="44">
        <v>0</v>
      </c>
      <c r="H33" s="45"/>
      <c r="I33" s="44"/>
      <c r="J33" s="44"/>
      <c r="K33" s="44"/>
      <c r="L33" s="45"/>
      <c r="M33" s="44">
        <f t="shared" si="6"/>
        <v>0</v>
      </c>
      <c r="N33" s="44"/>
      <c r="O33" s="44" t="str">
        <f t="shared" si="7"/>
        <v xml:space="preserve"> </v>
      </c>
      <c r="P33" s="44"/>
      <c r="Q33" s="44" t="str">
        <f t="shared" si="7"/>
        <v xml:space="preserve"> </v>
      </c>
      <c r="R33" s="44"/>
      <c r="S33" s="44"/>
      <c r="T33" s="44">
        <f t="shared" si="8"/>
        <v>0</v>
      </c>
      <c r="U33" s="44"/>
      <c r="V33" s="44">
        <f t="shared" si="0"/>
        <v>0</v>
      </c>
      <c r="W33" s="44"/>
      <c r="X33" s="44">
        <f t="shared" si="1"/>
        <v>0</v>
      </c>
      <c r="Y33" s="44"/>
      <c r="Z33" s="44"/>
      <c r="AA33" s="44">
        <f t="shared" si="9"/>
        <v>0</v>
      </c>
      <c r="AB33" s="113" t="str">
        <f t="shared" si="2"/>
        <v xml:space="preserve"> </v>
      </c>
      <c r="AC33" s="113"/>
      <c r="AD33" s="113"/>
      <c r="AE33" s="113"/>
      <c r="AF33" s="77"/>
      <c r="AG33" s="42">
        <v>28</v>
      </c>
      <c r="AH33" s="48" t="s">
        <v>314</v>
      </c>
      <c r="AI33" s="44">
        <v>1936003.9999999995</v>
      </c>
      <c r="AJ33" s="44">
        <v>5549267.9999999991</v>
      </c>
      <c r="AK33" s="44">
        <v>13412799</v>
      </c>
      <c r="AL33" s="44">
        <v>30392121.000000007</v>
      </c>
      <c r="AM33" s="44">
        <v>8999140.0000000019</v>
      </c>
      <c r="AN33" s="44">
        <v>34330892.000000015</v>
      </c>
      <c r="AO33" s="44">
        <v>71800854.000000015</v>
      </c>
      <c r="AP33" s="44">
        <v>95649731.000000015</v>
      </c>
      <c r="AQ33" s="44">
        <v>7199814.0000000028</v>
      </c>
      <c r="AR33" s="44">
        <v>21416613.999999996</v>
      </c>
      <c r="AS33" s="44">
        <f t="shared" si="10"/>
        <v>28616428</v>
      </c>
      <c r="AT33" s="44">
        <v>23622379</v>
      </c>
      <c r="AU33" s="44">
        <f t="shared" si="11"/>
        <v>52238807</v>
      </c>
      <c r="AV33" s="44">
        <v>20843253</v>
      </c>
      <c r="AW33" s="44">
        <f t="shared" si="11"/>
        <v>73082060</v>
      </c>
      <c r="AX33" s="44">
        <v>15213276</v>
      </c>
      <c r="AY33" s="44">
        <v>5642768.9999999991</v>
      </c>
      <c r="AZ33" s="44">
        <f t="shared" si="12"/>
        <v>20856045</v>
      </c>
      <c r="BA33" s="44">
        <v>6992026.9999999991</v>
      </c>
      <c r="BB33" s="44">
        <f t="shared" si="3"/>
        <v>27848072</v>
      </c>
      <c r="BC33" s="44">
        <v>12000236</v>
      </c>
      <c r="BD33" s="44">
        <f t="shared" si="4"/>
        <v>39848308</v>
      </c>
      <c r="BE33" s="44">
        <v>8490332</v>
      </c>
      <c r="BF33" s="44">
        <v>14824172</v>
      </c>
      <c r="BG33" s="44">
        <f t="shared" si="13"/>
        <v>23314504</v>
      </c>
      <c r="BH33" s="113">
        <f t="shared" si="5"/>
        <v>-44.191297127587767</v>
      </c>
      <c r="BI33" s="113">
        <f t="shared" si="14"/>
        <v>11.78775266355629</v>
      </c>
      <c r="BJ33" s="113"/>
      <c r="BK33" s="113"/>
    </row>
    <row r="34" spans="1:64" ht="14.25" customHeight="1" x14ac:dyDescent="0.3">
      <c r="A34" s="42">
        <v>29</v>
      </c>
      <c r="B34" s="43" t="s">
        <v>316</v>
      </c>
      <c r="C34" s="44">
        <v>0</v>
      </c>
      <c r="D34" s="44">
        <v>1320</v>
      </c>
      <c r="E34" s="44">
        <v>1320</v>
      </c>
      <c r="F34" s="44">
        <v>1320</v>
      </c>
      <c r="G34" s="44">
        <v>99494</v>
      </c>
      <c r="H34" s="45">
        <v>9527883.9999999981</v>
      </c>
      <c r="I34" s="44">
        <v>10378244</v>
      </c>
      <c r="J34" s="44">
        <v>10418244.000000002</v>
      </c>
      <c r="K34" s="44">
        <v>32348</v>
      </c>
      <c r="L34" s="45">
        <v>12656294.000000002</v>
      </c>
      <c r="M34" s="44">
        <f t="shared" si="6"/>
        <v>12688642.000000002</v>
      </c>
      <c r="N34" s="44">
        <v>72464</v>
      </c>
      <c r="O34" s="44">
        <f t="shared" si="7"/>
        <v>12761106.000000002</v>
      </c>
      <c r="P34" s="44">
        <v>17183596</v>
      </c>
      <c r="Q34" s="44">
        <f t="shared" si="7"/>
        <v>29944702</v>
      </c>
      <c r="R34" s="44">
        <v>1380</v>
      </c>
      <c r="S34" s="44"/>
      <c r="T34" s="44">
        <f t="shared" si="8"/>
        <v>1380</v>
      </c>
      <c r="U34" s="44"/>
      <c r="V34" s="44">
        <f t="shared" si="0"/>
        <v>1380</v>
      </c>
      <c r="W34" s="44">
        <v>10131</v>
      </c>
      <c r="X34" s="44">
        <f t="shared" si="1"/>
        <v>11511</v>
      </c>
      <c r="Y34" s="44">
        <v>76763</v>
      </c>
      <c r="Z34" s="44">
        <v>57111</v>
      </c>
      <c r="AA34" s="44">
        <f t="shared" si="9"/>
        <v>133874</v>
      </c>
      <c r="AB34" s="113">
        <f t="shared" si="2"/>
        <v>5462.536231884058</v>
      </c>
      <c r="AC34" s="113"/>
      <c r="AD34" s="113"/>
      <c r="AE34" s="113"/>
      <c r="AF34" s="77"/>
      <c r="AG34" s="42">
        <v>29</v>
      </c>
      <c r="AH34" s="48" t="s">
        <v>316</v>
      </c>
      <c r="AI34" s="44">
        <v>0</v>
      </c>
      <c r="AJ34" s="44">
        <v>0</v>
      </c>
      <c r="AK34" s="44">
        <v>0</v>
      </c>
      <c r="AL34" s="44">
        <v>6112830</v>
      </c>
      <c r="AM34" s="44">
        <v>4135403.9999999995</v>
      </c>
      <c r="AN34" s="44">
        <v>9614750.9999999981</v>
      </c>
      <c r="AO34" s="44">
        <v>18030711.000000004</v>
      </c>
      <c r="AP34" s="44">
        <v>18041562.000000004</v>
      </c>
      <c r="AQ34" s="44">
        <v>6323675.9999999991</v>
      </c>
      <c r="AR34" s="44">
        <v>5926948</v>
      </c>
      <c r="AS34" s="44">
        <f t="shared" si="10"/>
        <v>12250624</v>
      </c>
      <c r="AT34" s="44">
        <v>5148026.0000000019</v>
      </c>
      <c r="AU34" s="44">
        <f t="shared" si="11"/>
        <v>17398650</v>
      </c>
      <c r="AV34" s="44">
        <v>184105</v>
      </c>
      <c r="AW34" s="44">
        <f t="shared" si="11"/>
        <v>17582755</v>
      </c>
      <c r="AX34" s="44">
        <v>201165</v>
      </c>
      <c r="AY34" s="44">
        <v>130292.00000000001</v>
      </c>
      <c r="AZ34" s="44">
        <f t="shared" si="12"/>
        <v>331457</v>
      </c>
      <c r="BA34" s="44">
        <v>26291.999999999996</v>
      </c>
      <c r="BB34" s="44">
        <f t="shared" si="3"/>
        <v>357749</v>
      </c>
      <c r="BC34" s="44">
        <v>25491</v>
      </c>
      <c r="BD34" s="44">
        <f t="shared" si="4"/>
        <v>383240</v>
      </c>
      <c r="BE34" s="44">
        <v>63157.999999999993</v>
      </c>
      <c r="BF34" s="44">
        <v>84650.999999999985</v>
      </c>
      <c r="BG34" s="44">
        <f t="shared" si="13"/>
        <v>147808.99999999997</v>
      </c>
      <c r="BH34" s="113">
        <f t="shared" si="5"/>
        <v>-68.603882385106758</v>
      </c>
      <c r="BI34" s="113">
        <f t="shared" si="14"/>
        <v>-55.40628196115938</v>
      </c>
      <c r="BJ34" s="113"/>
      <c r="BK34" s="113"/>
    </row>
    <row r="35" spans="1:64" ht="14.25" customHeight="1" x14ac:dyDescent="0.3">
      <c r="A35" s="232"/>
      <c r="B35" s="156" t="s">
        <v>322</v>
      </c>
      <c r="C35" s="116">
        <f>SUM(C6:C34)</f>
        <v>621025285.99999976</v>
      </c>
      <c r="D35" s="116">
        <f t="shared" ref="D35:J35" si="15">SUM(D6:D34)</f>
        <v>1413024501</v>
      </c>
      <c r="E35" s="116">
        <f t="shared" si="15"/>
        <v>2165861822.0000005</v>
      </c>
      <c r="F35" s="116">
        <f t="shared" si="15"/>
        <v>2909317151.999999</v>
      </c>
      <c r="G35" s="116">
        <f t="shared" si="15"/>
        <v>765088891</v>
      </c>
      <c r="H35" s="116">
        <f t="shared" si="15"/>
        <v>1588444814.9999993</v>
      </c>
      <c r="I35" s="116">
        <f t="shared" si="15"/>
        <v>2409706852</v>
      </c>
      <c r="J35" s="116">
        <f t="shared" si="15"/>
        <v>3233740936.0000033</v>
      </c>
      <c r="K35" s="244">
        <f>SUM(K6:K34)</f>
        <v>846598691.99999988</v>
      </c>
      <c r="L35" s="244">
        <f t="shared" ref="L35:R35" si="16">SUM(L6:L34)</f>
        <v>794247381.99999988</v>
      </c>
      <c r="M35" s="244">
        <f t="shared" si="16"/>
        <v>1640846073.9999998</v>
      </c>
      <c r="N35" s="244">
        <f t="shared" si="16"/>
        <v>795655372.00000024</v>
      </c>
      <c r="O35" s="244">
        <f t="shared" si="16"/>
        <v>2436501446</v>
      </c>
      <c r="P35" s="244">
        <f t="shared" si="16"/>
        <v>816604501</v>
      </c>
      <c r="Q35" s="244">
        <f t="shared" si="16"/>
        <v>3253105947</v>
      </c>
      <c r="R35" s="244">
        <f t="shared" si="16"/>
        <v>723024957</v>
      </c>
      <c r="S35" s="244">
        <f t="shared" ref="S35:Y35" si="17">SUM(S6:S34)</f>
        <v>542978939.99999976</v>
      </c>
      <c r="T35" s="244">
        <f t="shared" si="17"/>
        <v>1266003896.9999998</v>
      </c>
      <c r="U35" s="244">
        <f t="shared" si="17"/>
        <v>703192864.99999988</v>
      </c>
      <c r="V35" s="244">
        <f t="shared" si="17"/>
        <v>1969196761.9999995</v>
      </c>
      <c r="W35" s="244">
        <f t="shared" si="17"/>
        <v>773478477.99999928</v>
      </c>
      <c r="X35" s="244">
        <f t="shared" si="17"/>
        <v>2742675239.999999</v>
      </c>
      <c r="Y35" s="244">
        <f t="shared" si="17"/>
        <v>790670069.99999928</v>
      </c>
      <c r="Z35" s="244">
        <f>SUM(Z6:Z34)</f>
        <v>902941225.00000012</v>
      </c>
      <c r="AA35" s="244">
        <f>SUM(AA6:AA34)</f>
        <v>1693611294.9999995</v>
      </c>
      <c r="AB35" s="247">
        <f t="shared" si="2"/>
        <v>9.3558475879829643</v>
      </c>
      <c r="AC35" s="247"/>
      <c r="AD35" s="247"/>
      <c r="AE35" s="247"/>
      <c r="AF35" s="155"/>
      <c r="AG35" s="233"/>
      <c r="AH35" s="156" t="s">
        <v>322</v>
      </c>
      <c r="AI35" s="116">
        <f>SUM(AI6:AI34)</f>
        <v>679955319</v>
      </c>
      <c r="AJ35" s="116">
        <f t="shared" ref="AJ35:AP35" si="18">SUM(AJ6:AJ34)</f>
        <v>1440860692</v>
      </c>
      <c r="AK35" s="116">
        <f t="shared" si="18"/>
        <v>2169643092.9999995</v>
      </c>
      <c r="AL35" s="116">
        <f t="shared" si="18"/>
        <v>2915485521.9999981</v>
      </c>
      <c r="AM35" s="116">
        <f t="shared" si="18"/>
        <v>737715744</v>
      </c>
      <c r="AN35" s="116">
        <f t="shared" si="18"/>
        <v>1546397508</v>
      </c>
      <c r="AO35" s="116">
        <f t="shared" si="18"/>
        <v>2338886950.999999</v>
      </c>
      <c r="AP35" s="116">
        <f t="shared" si="18"/>
        <v>3130841179</v>
      </c>
      <c r="AQ35" s="244">
        <f>SUM(AQ6:AQ34)</f>
        <v>768707668</v>
      </c>
      <c r="AR35" s="244">
        <f t="shared" ref="AR35:AX35" si="19">SUM(AR6:AR34)</f>
        <v>829687361.00000012</v>
      </c>
      <c r="AS35" s="244">
        <f t="shared" si="19"/>
        <v>1598395028.9999998</v>
      </c>
      <c r="AT35" s="244">
        <f t="shared" si="19"/>
        <v>775464849.00000024</v>
      </c>
      <c r="AU35" s="244">
        <f t="shared" si="19"/>
        <v>2373859878.0000005</v>
      </c>
      <c r="AV35" s="244">
        <f t="shared" si="19"/>
        <v>827447560.00000012</v>
      </c>
      <c r="AW35" s="244">
        <f t="shared" si="19"/>
        <v>3201307438.0000005</v>
      </c>
      <c r="AX35" s="244">
        <f t="shared" si="19"/>
        <v>727412805</v>
      </c>
      <c r="AY35" s="244">
        <f t="shared" ref="AY35:BE35" si="20">SUM(AY6:AY34)</f>
        <v>612973565.99999988</v>
      </c>
      <c r="AZ35" s="244">
        <f t="shared" si="20"/>
        <v>1340386370.9999998</v>
      </c>
      <c r="BA35" s="244">
        <f t="shared" si="20"/>
        <v>749471924.00000024</v>
      </c>
      <c r="BB35" s="244">
        <f t="shared" si="20"/>
        <v>2089858295</v>
      </c>
      <c r="BC35" s="244">
        <f t="shared" si="20"/>
        <v>785187768.99999928</v>
      </c>
      <c r="BD35" s="244">
        <f t="shared" si="20"/>
        <v>2875046063.999999</v>
      </c>
      <c r="BE35" s="244">
        <f t="shared" si="20"/>
        <v>721447384.99999952</v>
      </c>
      <c r="BF35" s="244">
        <f>SUM(BF6:BF34)</f>
        <v>838557603.9999994</v>
      </c>
      <c r="BG35" s="244">
        <f>SUM(BE35:BF35)</f>
        <v>1560004988.999999</v>
      </c>
      <c r="BH35" s="247">
        <f t="shared" si="5"/>
        <v>-0.82008729554884496</v>
      </c>
      <c r="BI35" s="247">
        <f>BG35/AZ35*100-100</f>
        <v>16.384724789177923</v>
      </c>
      <c r="BJ35" s="247"/>
      <c r="BK35" s="247"/>
    </row>
    <row r="36" spans="1:64" ht="14.25" customHeight="1" x14ac:dyDescent="0.3">
      <c r="A36" s="101"/>
      <c r="AB36" s="196"/>
      <c r="AC36" s="196"/>
      <c r="AD36" s="196"/>
      <c r="AE36" s="196"/>
      <c r="BH36" s="73"/>
      <c r="BI36" s="73"/>
      <c r="BJ36" s="73"/>
      <c r="BK36" s="73"/>
    </row>
    <row r="37" spans="1:64" ht="14.25" customHeight="1" x14ac:dyDescent="0.3">
      <c r="A37" s="270" t="s">
        <v>86</v>
      </c>
      <c r="B37" s="270" t="s">
        <v>48</v>
      </c>
      <c r="C37" s="293" t="s">
        <v>15</v>
      </c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4"/>
      <c r="AF37" s="153"/>
      <c r="AG37" s="291" t="s">
        <v>86</v>
      </c>
      <c r="AH37" s="291" t="s">
        <v>48</v>
      </c>
      <c r="AI37" s="289" t="s">
        <v>16</v>
      </c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90"/>
    </row>
    <row r="38" spans="1:64" ht="44.25" customHeight="1" x14ac:dyDescent="0.3">
      <c r="A38" s="295"/>
      <c r="B38" s="295"/>
      <c r="C38" s="71" t="s">
        <v>116</v>
      </c>
      <c r="D38" s="71" t="s">
        <v>117</v>
      </c>
      <c r="E38" s="71" t="s">
        <v>118</v>
      </c>
      <c r="F38" s="71" t="s">
        <v>119</v>
      </c>
      <c r="G38" s="56" t="s">
        <v>319</v>
      </c>
      <c r="H38" s="56" t="s">
        <v>320</v>
      </c>
      <c r="I38" s="56" t="s">
        <v>321</v>
      </c>
      <c r="J38" s="56" t="s">
        <v>557</v>
      </c>
      <c r="K38" s="56" t="s">
        <v>558</v>
      </c>
      <c r="L38" s="56" t="s">
        <v>579</v>
      </c>
      <c r="M38" s="56" t="s">
        <v>559</v>
      </c>
      <c r="N38" s="56" t="s">
        <v>567</v>
      </c>
      <c r="O38" s="56" t="s">
        <v>568</v>
      </c>
      <c r="P38" s="56" t="s">
        <v>571</v>
      </c>
      <c r="Q38" s="56" t="s">
        <v>572</v>
      </c>
      <c r="R38" s="56" t="s">
        <v>574</v>
      </c>
      <c r="S38" s="71" t="s">
        <v>577</v>
      </c>
      <c r="T38" s="56" t="s">
        <v>578</v>
      </c>
      <c r="U38" s="56" t="s">
        <v>581</v>
      </c>
      <c r="V38" s="56" t="s">
        <v>582</v>
      </c>
      <c r="W38" s="197" t="s">
        <v>596</v>
      </c>
      <c r="X38" s="197" t="s">
        <v>597</v>
      </c>
      <c r="Y38" s="197" t="s">
        <v>599</v>
      </c>
      <c r="Z38" s="197" t="s">
        <v>611</v>
      </c>
      <c r="AA38" s="197" t="s">
        <v>610</v>
      </c>
      <c r="AB38" s="63" t="s">
        <v>120</v>
      </c>
      <c r="AC38" s="63" t="s">
        <v>121</v>
      </c>
      <c r="AD38" s="63" t="s">
        <v>569</v>
      </c>
      <c r="AE38" s="63" t="s">
        <v>573</v>
      </c>
      <c r="AF38" s="154"/>
      <c r="AG38" s="292"/>
      <c r="AH38" s="292"/>
      <c r="AI38" s="251" t="s">
        <v>116</v>
      </c>
      <c r="AJ38" s="71" t="s">
        <v>117</v>
      </c>
      <c r="AK38" s="71" t="s">
        <v>118</v>
      </c>
      <c r="AL38" s="71" t="s">
        <v>556</v>
      </c>
      <c r="AM38" s="71" t="s">
        <v>319</v>
      </c>
      <c r="AN38" s="71" t="s">
        <v>320</v>
      </c>
      <c r="AO38" s="71" t="s">
        <v>321</v>
      </c>
      <c r="AP38" s="71" t="s">
        <v>557</v>
      </c>
      <c r="AQ38" s="223" t="s">
        <v>558</v>
      </c>
      <c r="AR38" s="223" t="s">
        <v>579</v>
      </c>
      <c r="AS38" s="223" t="s">
        <v>559</v>
      </c>
      <c r="AT38" s="223" t="s">
        <v>567</v>
      </c>
      <c r="AU38" s="223" t="s">
        <v>568</v>
      </c>
      <c r="AV38" s="223" t="s">
        <v>571</v>
      </c>
      <c r="AW38" s="223" t="s">
        <v>572</v>
      </c>
      <c r="AX38" s="223" t="s">
        <v>574</v>
      </c>
      <c r="AY38" s="223" t="s">
        <v>577</v>
      </c>
      <c r="AZ38" s="223" t="s">
        <v>578</v>
      </c>
      <c r="BA38" s="239" t="s">
        <v>581</v>
      </c>
      <c r="BB38" s="239" t="s">
        <v>582</v>
      </c>
      <c r="BC38" s="235" t="s">
        <v>596</v>
      </c>
      <c r="BD38" s="235" t="s">
        <v>597</v>
      </c>
      <c r="BE38" s="235" t="s">
        <v>599</v>
      </c>
      <c r="BF38" s="235" t="s">
        <v>611</v>
      </c>
      <c r="BG38" s="235" t="s">
        <v>610</v>
      </c>
      <c r="BH38" s="240" t="s">
        <v>120</v>
      </c>
      <c r="BI38" s="240" t="s">
        <v>121</v>
      </c>
      <c r="BJ38" s="240" t="s">
        <v>569</v>
      </c>
      <c r="BK38" s="240" t="s">
        <v>573</v>
      </c>
      <c r="BL38" s="121"/>
    </row>
    <row r="39" spans="1:64" ht="14.25" customHeight="1" x14ac:dyDescent="0.3">
      <c r="A39" s="35">
        <v>1</v>
      </c>
      <c r="B39" s="36" t="s">
        <v>142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 t="str">
        <f>IF(SUM(L39,K39)=0,"",SUM(K39,L39))</f>
        <v/>
      </c>
      <c r="N39" s="45"/>
      <c r="O39" s="45" t="str">
        <f>IF(SUM(M39:N39)=0, " ",SUM(M39:N39))</f>
        <v xml:space="preserve"> </v>
      </c>
      <c r="P39" s="45"/>
      <c r="Q39" s="45" t="str">
        <f>IF(SUM(O39:P39)=0, " ",SUM(O39:P39))</f>
        <v xml:space="preserve"> </v>
      </c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113" t="str">
        <f>IFERROR(Y39/R39*100-100," ")</f>
        <v xml:space="preserve"> </v>
      </c>
      <c r="AC39" s="113"/>
      <c r="AD39" s="113"/>
      <c r="AE39" s="113"/>
      <c r="AF39" s="154"/>
      <c r="AG39" s="35">
        <v>1</v>
      </c>
      <c r="AH39" s="252" t="s">
        <v>142</v>
      </c>
      <c r="AI39" s="38"/>
      <c r="AJ39" s="38"/>
      <c r="AK39" s="38"/>
      <c r="AL39" s="38"/>
      <c r="AM39" s="38">
        <v>1163</v>
      </c>
      <c r="AN39" s="38">
        <v>2299</v>
      </c>
      <c r="AO39" s="38">
        <v>6249</v>
      </c>
      <c r="AP39" s="38">
        <v>24261.000000000004</v>
      </c>
      <c r="AQ39" s="38"/>
      <c r="AR39" s="38" t="s">
        <v>334</v>
      </c>
      <c r="AS39" s="38" t="str">
        <f>IF(SUM(AR39,AQ39)=0,"",SUM(AQ39,AR39))</f>
        <v/>
      </c>
      <c r="AT39" s="45"/>
      <c r="AU39" s="45" t="str">
        <f>IF(SUM(AS39:AT39)=0, " ",SUM(AS39:AT39))</f>
        <v xml:space="preserve"> </v>
      </c>
      <c r="AV39" s="45"/>
      <c r="AW39" s="45" t="str">
        <f>IF(SUM(AU39:AV39)=0, " ",SUM(AU39:AV39))</f>
        <v xml:space="preserve"> </v>
      </c>
      <c r="AX39" s="45"/>
      <c r="AY39" s="45"/>
      <c r="AZ39" s="45"/>
      <c r="BA39" s="45">
        <v>3841</v>
      </c>
      <c r="BB39" s="45">
        <f>BA39+AZ39</f>
        <v>3841</v>
      </c>
      <c r="BC39" s="45"/>
      <c r="BD39" s="45">
        <f>BC39+BB39</f>
        <v>3841</v>
      </c>
      <c r="BE39" s="45"/>
      <c r="BF39" s="45"/>
      <c r="BG39" s="45"/>
      <c r="BH39" s="113" t="str">
        <f>IFERROR(BE39/AX39*100-100," ")</f>
        <v xml:space="preserve"> </v>
      </c>
      <c r="BI39" s="113"/>
      <c r="BJ39" s="113"/>
      <c r="BK39" s="113"/>
      <c r="BL39" s="162"/>
    </row>
    <row r="40" spans="1:64" ht="14.25" customHeight="1" x14ac:dyDescent="0.3">
      <c r="A40" s="42">
        <v>2</v>
      </c>
      <c r="B40" s="43" t="s">
        <v>143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 t="str">
        <f t="shared" ref="M40:M103" si="21">IF(SUM(L40,K40)=0,"",SUM(K40,L40))</f>
        <v/>
      </c>
      <c r="N40" s="45"/>
      <c r="O40" s="45" t="str">
        <f t="shared" ref="O40:Q103" si="22">IF(SUM(M40:N40)=0, " ",SUM(M40:N40))</f>
        <v xml:space="preserve"> </v>
      </c>
      <c r="P40" s="45"/>
      <c r="Q40" s="45" t="str">
        <f t="shared" si="22"/>
        <v xml:space="preserve"> </v>
      </c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113" t="str">
        <f t="shared" ref="AB40:AB103" si="23">IFERROR(Y40/R40*100-100," ")</f>
        <v xml:space="preserve"> </v>
      </c>
      <c r="AC40" s="113"/>
      <c r="AD40" s="113"/>
      <c r="AE40" s="113"/>
      <c r="AF40" s="154"/>
      <c r="AG40" s="42">
        <v>2</v>
      </c>
      <c r="AH40" s="76" t="s">
        <v>143</v>
      </c>
      <c r="AI40" s="45"/>
      <c r="AJ40" s="45"/>
      <c r="AK40" s="45">
        <v>6365</v>
      </c>
      <c r="AL40" s="45">
        <v>6365</v>
      </c>
      <c r="AM40" s="45"/>
      <c r="AN40" s="45"/>
      <c r="AO40" s="45"/>
      <c r="AP40" s="45"/>
      <c r="AQ40" s="45"/>
      <c r="AR40" s="45"/>
      <c r="AS40" s="45" t="str">
        <f t="shared" ref="AS40:AS103" si="24">IF(SUM(AR40,AQ40)=0,"",SUM(AQ40,AR40))</f>
        <v/>
      </c>
      <c r="AT40" s="45"/>
      <c r="AU40" s="45" t="str">
        <f t="shared" ref="AU40:AU103" si="25">IF(SUM(AS40:AT40)=0, " ",SUM(AS40:AT40))</f>
        <v xml:space="preserve"> </v>
      </c>
      <c r="AV40" s="45"/>
      <c r="AW40" s="45" t="str">
        <f t="shared" ref="AW40:AW103" si="26">IF(SUM(AU40:AV40)=0, " ",SUM(AU40:AV40))</f>
        <v xml:space="preserve"> </v>
      </c>
      <c r="AX40" s="45"/>
      <c r="AY40" s="45"/>
      <c r="AZ40" s="45"/>
      <c r="BA40" s="45">
        <v>1638</v>
      </c>
      <c r="BB40" s="45">
        <f t="shared" ref="BB40:BB103" si="27">BA40+AZ40</f>
        <v>1638</v>
      </c>
      <c r="BC40" s="45"/>
      <c r="BD40" s="45">
        <f t="shared" ref="BD40:BD103" si="28">BC40+BB40</f>
        <v>1638</v>
      </c>
      <c r="BE40" s="45"/>
      <c r="BF40" s="45"/>
      <c r="BG40" s="45"/>
      <c r="BH40" s="113" t="str">
        <f t="shared" ref="BH40:BH103" si="29">IFERROR(BE40/AX40*100-100," ")</f>
        <v xml:space="preserve"> </v>
      </c>
      <c r="BI40" s="113"/>
      <c r="BJ40" s="113"/>
      <c r="BK40" s="113"/>
      <c r="BL40" s="162"/>
    </row>
    <row r="41" spans="1:64" ht="14.25" customHeight="1" x14ac:dyDescent="0.3">
      <c r="A41" s="42">
        <v>3</v>
      </c>
      <c r="B41" s="43" t="s">
        <v>144</v>
      </c>
      <c r="C41" s="45"/>
      <c r="D41" s="45">
        <v>2097</v>
      </c>
      <c r="E41" s="45">
        <v>8353</v>
      </c>
      <c r="F41" s="45">
        <v>10041</v>
      </c>
      <c r="G41" s="45"/>
      <c r="H41" s="45"/>
      <c r="I41" s="45"/>
      <c r="J41" s="45"/>
      <c r="K41" s="45">
        <v>2000</v>
      </c>
      <c r="L41" s="45"/>
      <c r="M41" s="45">
        <f t="shared" si="21"/>
        <v>2000</v>
      </c>
      <c r="N41" s="45"/>
      <c r="O41" s="45">
        <f t="shared" si="22"/>
        <v>2000</v>
      </c>
      <c r="P41" s="45"/>
      <c r="Q41" s="45">
        <f t="shared" si="22"/>
        <v>2000</v>
      </c>
      <c r="R41" s="45">
        <v>1130</v>
      </c>
      <c r="S41" s="45">
        <v>1450</v>
      </c>
      <c r="T41" s="45">
        <f t="shared" ref="T41:T102" si="30">SUM(R41:S41)</f>
        <v>2580</v>
      </c>
      <c r="U41" s="45">
        <v>1470</v>
      </c>
      <c r="V41" s="45">
        <f t="shared" ref="V41:V102" si="31">U41+T41</f>
        <v>4050</v>
      </c>
      <c r="W41" s="45"/>
      <c r="X41" s="45">
        <f t="shared" ref="X41:X102" si="32">W41+V41</f>
        <v>4050</v>
      </c>
      <c r="Y41" s="45"/>
      <c r="Z41" s="45">
        <v>4590</v>
      </c>
      <c r="AA41" s="45">
        <f t="shared" ref="AA41:AA102" si="33">Y41+Z41</f>
        <v>4590</v>
      </c>
      <c r="AB41" s="113">
        <f t="shared" si="23"/>
        <v>-100</v>
      </c>
      <c r="AC41" s="113">
        <f t="shared" ref="AC41:AC102" si="34">AA41/T41*100-100</f>
        <v>77.906976744186039</v>
      </c>
      <c r="AD41" s="113"/>
      <c r="AE41" s="113"/>
      <c r="AF41" s="154"/>
      <c r="AG41" s="42">
        <v>3</v>
      </c>
      <c r="AH41" s="76" t="s">
        <v>144</v>
      </c>
      <c r="AI41" s="45">
        <v>284565</v>
      </c>
      <c r="AJ41" s="45">
        <v>599331</v>
      </c>
      <c r="AK41" s="45">
        <v>878264</v>
      </c>
      <c r="AL41" s="45">
        <v>1079281.9999999998</v>
      </c>
      <c r="AM41" s="45">
        <v>173694</v>
      </c>
      <c r="AN41" s="45">
        <v>343820</v>
      </c>
      <c r="AO41" s="45">
        <v>619905</v>
      </c>
      <c r="AP41" s="45">
        <v>804795.00000000035</v>
      </c>
      <c r="AQ41" s="45">
        <v>165020</v>
      </c>
      <c r="AR41" s="45">
        <v>226014</v>
      </c>
      <c r="AS41" s="45">
        <f t="shared" si="24"/>
        <v>391034</v>
      </c>
      <c r="AT41" s="45">
        <v>259317</v>
      </c>
      <c r="AU41" s="45">
        <f t="shared" si="25"/>
        <v>650351</v>
      </c>
      <c r="AV41" s="45">
        <v>150498</v>
      </c>
      <c r="AW41" s="45">
        <f t="shared" si="26"/>
        <v>800849</v>
      </c>
      <c r="AX41" s="45">
        <v>185316</v>
      </c>
      <c r="AY41" s="45">
        <v>51308</v>
      </c>
      <c r="AZ41" s="45">
        <f t="shared" ref="AZ41:AZ103" si="35">SUM(AX41:AY41)</f>
        <v>236624</v>
      </c>
      <c r="BA41" s="45">
        <v>152804</v>
      </c>
      <c r="BB41" s="45">
        <f t="shared" si="27"/>
        <v>389428</v>
      </c>
      <c r="BC41" s="45">
        <v>147178</v>
      </c>
      <c r="BD41" s="45">
        <f t="shared" si="28"/>
        <v>536606</v>
      </c>
      <c r="BE41" s="45">
        <v>180553</v>
      </c>
      <c r="BF41" s="45">
        <v>241331.00000000003</v>
      </c>
      <c r="BG41" s="45">
        <f t="shared" ref="BG41:BG102" si="36">BE41+BF41</f>
        <v>421884</v>
      </c>
      <c r="BH41" s="113">
        <f t="shared" si="29"/>
        <v>-2.5702044076064681</v>
      </c>
      <c r="BI41" s="113">
        <f>BG41/AZ41*100-100</f>
        <v>78.292988031645137</v>
      </c>
      <c r="BJ41" s="113"/>
      <c r="BK41" s="113"/>
      <c r="BL41" s="162"/>
    </row>
    <row r="42" spans="1:64" ht="14.25" customHeight="1" x14ac:dyDescent="0.3">
      <c r="A42" s="42">
        <v>4</v>
      </c>
      <c r="B42" s="43" t="s">
        <v>145</v>
      </c>
      <c r="C42" s="45">
        <v>276638</v>
      </c>
      <c r="D42" s="45">
        <v>759339</v>
      </c>
      <c r="E42" s="45">
        <v>1090433</v>
      </c>
      <c r="F42" s="45">
        <v>1687216.0000000002</v>
      </c>
      <c r="G42" s="45">
        <v>732367</v>
      </c>
      <c r="H42" s="45">
        <v>883736.00000000012</v>
      </c>
      <c r="I42" s="45">
        <v>1305525.0000000002</v>
      </c>
      <c r="J42" s="45">
        <v>1753239</v>
      </c>
      <c r="K42" s="45">
        <v>539991</v>
      </c>
      <c r="L42" s="45">
        <v>658686.99999999988</v>
      </c>
      <c r="M42" s="45">
        <f t="shared" si="21"/>
        <v>1198678</v>
      </c>
      <c r="N42" s="45">
        <v>188213</v>
      </c>
      <c r="O42" s="45">
        <f t="shared" si="22"/>
        <v>1386891</v>
      </c>
      <c r="P42" s="45">
        <v>297594.00000000006</v>
      </c>
      <c r="Q42" s="45">
        <f t="shared" si="22"/>
        <v>1684485</v>
      </c>
      <c r="R42" s="45">
        <v>99063</v>
      </c>
      <c r="S42" s="45">
        <v>562889</v>
      </c>
      <c r="T42" s="45">
        <f t="shared" si="30"/>
        <v>661952</v>
      </c>
      <c r="U42" s="45">
        <v>1272993</v>
      </c>
      <c r="V42" s="45">
        <f t="shared" si="31"/>
        <v>1934945</v>
      </c>
      <c r="W42" s="45">
        <v>659682.00000000012</v>
      </c>
      <c r="X42" s="45">
        <f t="shared" si="32"/>
        <v>2594627</v>
      </c>
      <c r="Y42" s="45">
        <v>141596</v>
      </c>
      <c r="Z42" s="45">
        <v>6197847</v>
      </c>
      <c r="AA42" s="45">
        <f t="shared" si="33"/>
        <v>6339443</v>
      </c>
      <c r="AB42" s="113">
        <f t="shared" si="23"/>
        <v>42.935303796573891</v>
      </c>
      <c r="AC42" s="113">
        <f t="shared" si="34"/>
        <v>857.6892282219859</v>
      </c>
      <c r="AD42" s="113"/>
      <c r="AE42" s="113"/>
      <c r="AF42" s="154"/>
      <c r="AG42" s="42">
        <v>4</v>
      </c>
      <c r="AH42" s="76" t="s">
        <v>145</v>
      </c>
      <c r="AI42" s="45">
        <v>5763318.0000000028</v>
      </c>
      <c r="AJ42" s="45">
        <v>11785984.000000004</v>
      </c>
      <c r="AK42" s="45">
        <v>16627132.000000004</v>
      </c>
      <c r="AL42" s="45">
        <v>21976408.999999993</v>
      </c>
      <c r="AM42" s="45">
        <v>6940524.9999999991</v>
      </c>
      <c r="AN42" s="45">
        <v>13995155.000000006</v>
      </c>
      <c r="AO42" s="45">
        <v>19533100.000000007</v>
      </c>
      <c r="AP42" s="45">
        <v>52504973.000000037</v>
      </c>
      <c r="AQ42" s="45">
        <v>8070072</v>
      </c>
      <c r="AR42" s="45">
        <v>27008266</v>
      </c>
      <c r="AS42" s="45">
        <f t="shared" si="24"/>
        <v>35078338</v>
      </c>
      <c r="AT42" s="45">
        <v>19789544.999999996</v>
      </c>
      <c r="AU42" s="45">
        <f t="shared" si="25"/>
        <v>54867883</v>
      </c>
      <c r="AV42" s="45">
        <v>5669575</v>
      </c>
      <c r="AW42" s="45">
        <f t="shared" si="26"/>
        <v>60537458</v>
      </c>
      <c r="AX42" s="45">
        <v>5885446</v>
      </c>
      <c r="AY42" s="45">
        <v>6346464</v>
      </c>
      <c r="AZ42" s="45">
        <f t="shared" si="35"/>
        <v>12231910</v>
      </c>
      <c r="BA42" s="45">
        <v>6050820</v>
      </c>
      <c r="BB42" s="45">
        <f t="shared" si="27"/>
        <v>18282730</v>
      </c>
      <c r="BC42" s="45">
        <v>4468905.0000000009</v>
      </c>
      <c r="BD42" s="45">
        <f t="shared" si="28"/>
        <v>22751635</v>
      </c>
      <c r="BE42" s="45">
        <v>5348408</v>
      </c>
      <c r="BF42" s="45">
        <v>5289593.0000000009</v>
      </c>
      <c r="BG42" s="45">
        <f t="shared" si="36"/>
        <v>10638001</v>
      </c>
      <c r="BH42" s="113">
        <f t="shared" si="29"/>
        <v>-9.1248479724391274</v>
      </c>
      <c r="BI42" s="113">
        <f t="shared" ref="BI42:BI105" si="37">BG42/AZ42*100-100</f>
        <v>-13.030744994036098</v>
      </c>
      <c r="BJ42" s="113"/>
      <c r="BK42" s="113"/>
      <c r="BL42" s="162"/>
    </row>
    <row r="43" spans="1:64" ht="14.25" customHeight="1" x14ac:dyDescent="0.3">
      <c r="A43" s="42">
        <v>5</v>
      </c>
      <c r="B43" s="43" t="s">
        <v>146</v>
      </c>
      <c r="C43" s="45"/>
      <c r="D43" s="45">
        <v>17675</v>
      </c>
      <c r="E43" s="45">
        <v>41269</v>
      </c>
      <c r="F43" s="45">
        <v>41269</v>
      </c>
      <c r="G43" s="45"/>
      <c r="H43" s="45"/>
      <c r="I43" s="45"/>
      <c r="J43" s="45"/>
      <c r="K43" s="45"/>
      <c r="L43" s="45"/>
      <c r="M43" s="45" t="str">
        <f t="shared" si="21"/>
        <v/>
      </c>
      <c r="N43" s="45"/>
      <c r="O43" s="45" t="str">
        <f t="shared" si="22"/>
        <v xml:space="preserve"> </v>
      </c>
      <c r="P43" s="45"/>
      <c r="Q43" s="45" t="str">
        <f t="shared" si="22"/>
        <v xml:space="preserve"> </v>
      </c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113" t="str">
        <f t="shared" si="23"/>
        <v xml:space="preserve"> </v>
      </c>
      <c r="AC43" s="113"/>
      <c r="AD43" s="113"/>
      <c r="AE43" s="113"/>
      <c r="AF43" s="154"/>
      <c r="AG43" s="42">
        <v>5</v>
      </c>
      <c r="AH43" s="76" t="s">
        <v>146</v>
      </c>
      <c r="AI43" s="45">
        <v>16912</v>
      </c>
      <c r="AJ43" s="45">
        <v>23744</v>
      </c>
      <c r="AK43" s="45">
        <v>44910</v>
      </c>
      <c r="AL43" s="45">
        <v>67828.000000000015</v>
      </c>
      <c r="AM43" s="45">
        <v>20949</v>
      </c>
      <c r="AN43" s="45">
        <v>28490</v>
      </c>
      <c r="AO43" s="45">
        <v>39035.999999999993</v>
      </c>
      <c r="AP43" s="45">
        <v>60051.000000000007</v>
      </c>
      <c r="AQ43" s="45">
        <v>2649</v>
      </c>
      <c r="AR43" s="45">
        <v>5411</v>
      </c>
      <c r="AS43" s="45">
        <f t="shared" si="24"/>
        <v>8060</v>
      </c>
      <c r="AT43" s="45">
        <v>11071</v>
      </c>
      <c r="AU43" s="45">
        <f t="shared" si="25"/>
        <v>19131</v>
      </c>
      <c r="AV43" s="45">
        <v>2050</v>
      </c>
      <c r="AW43" s="45">
        <f t="shared" si="26"/>
        <v>21181</v>
      </c>
      <c r="AX43" s="45">
        <v>1102</v>
      </c>
      <c r="AY43" s="45">
        <v>18955</v>
      </c>
      <c r="AZ43" s="45">
        <f t="shared" si="35"/>
        <v>20057</v>
      </c>
      <c r="BA43" s="45">
        <v>44673</v>
      </c>
      <c r="BB43" s="45">
        <f t="shared" si="27"/>
        <v>64730</v>
      </c>
      <c r="BC43" s="45">
        <v>14718</v>
      </c>
      <c r="BD43" s="45">
        <f t="shared" si="28"/>
        <v>79448</v>
      </c>
      <c r="BE43" s="45">
        <v>8252</v>
      </c>
      <c r="BF43" s="45">
        <v>15324</v>
      </c>
      <c r="BG43" s="45">
        <f t="shared" si="36"/>
        <v>23576</v>
      </c>
      <c r="BH43" s="113">
        <f t="shared" si="29"/>
        <v>648.82032667876592</v>
      </c>
      <c r="BI43" s="113">
        <f t="shared" si="37"/>
        <v>17.54499675923617</v>
      </c>
      <c r="BJ43" s="113"/>
      <c r="BK43" s="113"/>
      <c r="BL43" s="162"/>
    </row>
    <row r="44" spans="1:64" ht="14.25" customHeight="1" x14ac:dyDescent="0.3">
      <c r="A44" s="42">
        <v>6</v>
      </c>
      <c r="B44" s="43" t="s">
        <v>56</v>
      </c>
      <c r="C44" s="45">
        <v>13608477.000000002</v>
      </c>
      <c r="D44" s="45">
        <v>21718073.000000007</v>
      </c>
      <c r="E44" s="45">
        <v>26579106.000000007</v>
      </c>
      <c r="F44" s="45">
        <v>33085754.000000034</v>
      </c>
      <c r="G44" s="45">
        <v>5288721</v>
      </c>
      <c r="H44" s="45">
        <v>15464839.999999996</v>
      </c>
      <c r="I44" s="45">
        <v>20637678.999999996</v>
      </c>
      <c r="J44" s="45">
        <v>26160848.000000019</v>
      </c>
      <c r="K44" s="45">
        <v>7536041</v>
      </c>
      <c r="L44" s="45">
        <v>5203155.9999999981</v>
      </c>
      <c r="M44" s="45">
        <f t="shared" si="21"/>
        <v>12739196.999999998</v>
      </c>
      <c r="N44" s="45">
        <v>6320436.9999999981</v>
      </c>
      <c r="O44" s="45">
        <f t="shared" si="22"/>
        <v>19059633.999999996</v>
      </c>
      <c r="P44" s="45">
        <v>4441385.0000000019</v>
      </c>
      <c r="Q44" s="45">
        <f t="shared" si="22"/>
        <v>23501019</v>
      </c>
      <c r="R44" s="45">
        <v>6986986</v>
      </c>
      <c r="S44" s="45">
        <v>3704023</v>
      </c>
      <c r="T44" s="45">
        <f t="shared" si="30"/>
        <v>10691009</v>
      </c>
      <c r="U44" s="45">
        <v>4623245</v>
      </c>
      <c r="V44" s="45">
        <f t="shared" si="31"/>
        <v>15314254</v>
      </c>
      <c r="W44" s="45">
        <v>6000205.9999999991</v>
      </c>
      <c r="X44" s="45">
        <f t="shared" si="32"/>
        <v>21314460</v>
      </c>
      <c r="Y44" s="45">
        <v>7550583.9999999972</v>
      </c>
      <c r="Z44" s="45">
        <v>4067036.0000000023</v>
      </c>
      <c r="AA44" s="45">
        <f t="shared" si="33"/>
        <v>11617620</v>
      </c>
      <c r="AB44" s="113">
        <f t="shared" si="23"/>
        <v>8.0663965835912279</v>
      </c>
      <c r="AC44" s="113">
        <f t="shared" si="34"/>
        <v>8.6671987648686724</v>
      </c>
      <c r="AD44" s="113"/>
      <c r="AE44" s="113"/>
      <c r="AF44" s="154"/>
      <c r="AG44" s="42">
        <v>6</v>
      </c>
      <c r="AH44" s="76" t="s">
        <v>56</v>
      </c>
      <c r="AI44" s="45">
        <v>50863623.999999918</v>
      </c>
      <c r="AJ44" s="45">
        <v>105482875.99999991</v>
      </c>
      <c r="AK44" s="45">
        <v>151664763.99999988</v>
      </c>
      <c r="AL44" s="45">
        <v>210840805.00000003</v>
      </c>
      <c r="AM44" s="45">
        <v>63765851.999999955</v>
      </c>
      <c r="AN44" s="45">
        <v>111018085.99999994</v>
      </c>
      <c r="AO44" s="45">
        <v>158838136.00000012</v>
      </c>
      <c r="AP44" s="45">
        <v>214596975.00000006</v>
      </c>
      <c r="AQ44" s="45">
        <v>37666954</v>
      </c>
      <c r="AR44" s="45">
        <v>36322532.000000015</v>
      </c>
      <c r="AS44" s="45">
        <f t="shared" si="24"/>
        <v>73989486.000000015</v>
      </c>
      <c r="AT44" s="45">
        <v>29990672</v>
      </c>
      <c r="AU44" s="45">
        <f t="shared" si="25"/>
        <v>103980158.00000001</v>
      </c>
      <c r="AV44" s="45">
        <v>44127756</v>
      </c>
      <c r="AW44" s="45">
        <f t="shared" si="26"/>
        <v>148107914</v>
      </c>
      <c r="AX44" s="45">
        <v>40018561</v>
      </c>
      <c r="AY44" s="45">
        <v>23412615</v>
      </c>
      <c r="AZ44" s="45">
        <f t="shared" si="35"/>
        <v>63431176</v>
      </c>
      <c r="BA44" s="45">
        <v>24236935.000000015</v>
      </c>
      <c r="BB44" s="45">
        <f t="shared" si="27"/>
        <v>87668111.000000015</v>
      </c>
      <c r="BC44" s="45">
        <v>21441784.000000022</v>
      </c>
      <c r="BD44" s="45">
        <f t="shared" si="28"/>
        <v>109109895.00000003</v>
      </c>
      <c r="BE44" s="45">
        <v>21155988.999999996</v>
      </c>
      <c r="BF44" s="45">
        <v>26983927.000000004</v>
      </c>
      <c r="BG44" s="45">
        <f t="shared" si="36"/>
        <v>48139916</v>
      </c>
      <c r="BH44" s="113">
        <f t="shared" si="29"/>
        <v>-47.13455838654469</v>
      </c>
      <c r="BI44" s="113">
        <f t="shared" si="37"/>
        <v>-24.106852441140305</v>
      </c>
      <c r="BJ44" s="113"/>
      <c r="BK44" s="113"/>
      <c r="BL44" s="162"/>
    </row>
    <row r="45" spans="1:64" ht="14.25" customHeight="1" x14ac:dyDescent="0.3">
      <c r="A45" s="42">
        <v>7</v>
      </c>
      <c r="B45" s="43" t="s">
        <v>147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 t="str">
        <f t="shared" si="21"/>
        <v/>
      </c>
      <c r="N45" s="45"/>
      <c r="O45" s="45" t="str">
        <f t="shared" si="22"/>
        <v xml:space="preserve"> </v>
      </c>
      <c r="P45" s="45"/>
      <c r="Q45" s="45" t="str">
        <f t="shared" si="22"/>
        <v xml:space="preserve"> </v>
      </c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113" t="str">
        <f t="shared" si="23"/>
        <v xml:space="preserve"> </v>
      </c>
      <c r="AC45" s="113"/>
      <c r="AD45" s="113"/>
      <c r="AE45" s="113"/>
      <c r="AF45" s="154"/>
      <c r="AG45" s="42">
        <v>7</v>
      </c>
      <c r="AH45" s="76" t="s">
        <v>147</v>
      </c>
      <c r="AI45" s="45">
        <v>9571</v>
      </c>
      <c r="AJ45" s="45">
        <v>11236</v>
      </c>
      <c r="AK45" s="45">
        <v>12681</v>
      </c>
      <c r="AL45" s="45">
        <v>24702</v>
      </c>
      <c r="AM45" s="45"/>
      <c r="AN45" s="45"/>
      <c r="AO45" s="45">
        <v>16497</v>
      </c>
      <c r="AP45" s="45">
        <v>16497</v>
      </c>
      <c r="AQ45" s="45">
        <v>8858</v>
      </c>
      <c r="AR45" s="45">
        <v>3342</v>
      </c>
      <c r="AS45" s="45">
        <f t="shared" si="24"/>
        <v>12200</v>
      </c>
      <c r="AT45" s="45">
        <v>29916.999999999996</v>
      </c>
      <c r="AU45" s="45">
        <f t="shared" si="25"/>
        <v>42117</v>
      </c>
      <c r="AV45" s="45">
        <v>3371</v>
      </c>
      <c r="AW45" s="45">
        <f t="shared" si="26"/>
        <v>45488</v>
      </c>
      <c r="AX45" s="45">
        <v>2230</v>
      </c>
      <c r="AY45" s="45"/>
      <c r="AZ45" s="45">
        <f t="shared" si="35"/>
        <v>2230</v>
      </c>
      <c r="BA45" s="45">
        <v>4781</v>
      </c>
      <c r="BB45" s="45">
        <f t="shared" si="27"/>
        <v>7011</v>
      </c>
      <c r="BC45" s="45">
        <v>2132</v>
      </c>
      <c r="BD45" s="45">
        <f t="shared" si="28"/>
        <v>9143</v>
      </c>
      <c r="BE45" s="45">
        <v>1865</v>
      </c>
      <c r="BF45" s="45">
        <v>12904</v>
      </c>
      <c r="BG45" s="45">
        <f t="shared" si="36"/>
        <v>14769</v>
      </c>
      <c r="BH45" s="113">
        <f t="shared" si="29"/>
        <v>-16.367713004484301</v>
      </c>
      <c r="BI45" s="113">
        <f t="shared" si="37"/>
        <v>562.28699551569503</v>
      </c>
      <c r="BJ45" s="113"/>
      <c r="BK45" s="113"/>
      <c r="BL45" s="162"/>
    </row>
    <row r="46" spans="1:64" ht="14.25" customHeight="1" x14ac:dyDescent="0.3">
      <c r="A46" s="42">
        <v>8</v>
      </c>
      <c r="B46" s="43" t="s">
        <v>148</v>
      </c>
      <c r="C46" s="45">
        <v>7050</v>
      </c>
      <c r="D46" s="45">
        <v>8427</v>
      </c>
      <c r="E46" s="45">
        <v>8427</v>
      </c>
      <c r="F46" s="45">
        <v>9735</v>
      </c>
      <c r="G46" s="45">
        <v>4535</v>
      </c>
      <c r="H46" s="45">
        <v>4535</v>
      </c>
      <c r="I46" s="45">
        <v>4535</v>
      </c>
      <c r="J46" s="45">
        <v>4535</v>
      </c>
      <c r="K46" s="45"/>
      <c r="L46" s="45"/>
      <c r="M46" s="45" t="str">
        <f t="shared" si="21"/>
        <v/>
      </c>
      <c r="N46" s="45">
        <v>3916</v>
      </c>
      <c r="O46" s="45">
        <f t="shared" si="22"/>
        <v>3916</v>
      </c>
      <c r="P46" s="45">
        <v>5850</v>
      </c>
      <c r="Q46" s="45">
        <f t="shared" si="22"/>
        <v>9766</v>
      </c>
      <c r="R46" s="45">
        <v>1162</v>
      </c>
      <c r="S46" s="45"/>
      <c r="T46" s="45">
        <f t="shared" si="30"/>
        <v>1162</v>
      </c>
      <c r="U46" s="45"/>
      <c r="V46" s="45">
        <f t="shared" si="31"/>
        <v>1162</v>
      </c>
      <c r="W46" s="45"/>
      <c r="X46" s="45">
        <f t="shared" si="32"/>
        <v>1162</v>
      </c>
      <c r="Y46" s="45"/>
      <c r="Z46" s="45"/>
      <c r="AA46" s="45"/>
      <c r="AB46" s="113">
        <f t="shared" si="23"/>
        <v>-100</v>
      </c>
      <c r="AC46" s="113">
        <f t="shared" si="34"/>
        <v>-100</v>
      </c>
      <c r="AD46" s="113"/>
      <c r="AE46" s="113"/>
      <c r="AF46" s="154"/>
      <c r="AG46" s="42">
        <v>8</v>
      </c>
      <c r="AH46" s="76" t="s">
        <v>148</v>
      </c>
      <c r="AI46" s="45">
        <v>46327.999999999993</v>
      </c>
      <c r="AJ46" s="45">
        <v>71148</v>
      </c>
      <c r="AK46" s="45">
        <v>135784</v>
      </c>
      <c r="AL46" s="45">
        <v>198881.00000000003</v>
      </c>
      <c r="AM46" s="45">
        <v>75200.000000000015</v>
      </c>
      <c r="AN46" s="45">
        <v>102373</v>
      </c>
      <c r="AO46" s="45">
        <v>181877</v>
      </c>
      <c r="AP46" s="45">
        <v>210400.00000000006</v>
      </c>
      <c r="AQ46" s="45">
        <v>57335</v>
      </c>
      <c r="AR46" s="45">
        <v>108210</v>
      </c>
      <c r="AS46" s="45">
        <f t="shared" si="24"/>
        <v>165545</v>
      </c>
      <c r="AT46" s="45">
        <v>75924</v>
      </c>
      <c r="AU46" s="45">
        <f t="shared" si="25"/>
        <v>241469</v>
      </c>
      <c r="AV46" s="45">
        <v>50505</v>
      </c>
      <c r="AW46" s="45">
        <f t="shared" si="26"/>
        <v>291974</v>
      </c>
      <c r="AX46" s="45">
        <v>66612</v>
      </c>
      <c r="AY46" s="45">
        <v>14413</v>
      </c>
      <c r="AZ46" s="45">
        <f t="shared" si="35"/>
        <v>81025</v>
      </c>
      <c r="BA46" s="45">
        <v>135458</v>
      </c>
      <c r="BB46" s="45">
        <f t="shared" si="27"/>
        <v>216483</v>
      </c>
      <c r="BC46" s="45">
        <v>7668</v>
      </c>
      <c r="BD46" s="45">
        <f t="shared" si="28"/>
        <v>224151</v>
      </c>
      <c r="BE46" s="45">
        <v>63076</v>
      </c>
      <c r="BF46" s="45">
        <v>46371</v>
      </c>
      <c r="BG46" s="45">
        <f t="shared" si="36"/>
        <v>109447</v>
      </c>
      <c r="BH46" s="113">
        <f t="shared" si="29"/>
        <v>-5.308352849336444</v>
      </c>
      <c r="BI46" s="113">
        <f t="shared" si="37"/>
        <v>35.078062326442449</v>
      </c>
      <c r="BJ46" s="113"/>
      <c r="BK46" s="113"/>
      <c r="BL46" s="162"/>
    </row>
    <row r="47" spans="1:64" ht="14.25" customHeight="1" x14ac:dyDescent="0.3">
      <c r="A47" s="42">
        <v>9</v>
      </c>
      <c r="B47" s="43" t="s">
        <v>149</v>
      </c>
      <c r="C47" s="45"/>
      <c r="D47" s="45"/>
      <c r="E47" s="45">
        <v>13872511</v>
      </c>
      <c r="F47" s="45">
        <v>13872511</v>
      </c>
      <c r="G47" s="45"/>
      <c r="H47" s="45"/>
      <c r="I47" s="45"/>
      <c r="J47" s="45"/>
      <c r="K47" s="45"/>
      <c r="L47" s="45"/>
      <c r="M47" s="45" t="str">
        <f t="shared" si="21"/>
        <v/>
      </c>
      <c r="N47" s="45"/>
      <c r="O47" s="45" t="str">
        <f t="shared" si="22"/>
        <v xml:space="preserve"> </v>
      </c>
      <c r="P47" s="45"/>
      <c r="Q47" s="45" t="str">
        <f t="shared" si="22"/>
        <v xml:space="preserve"> </v>
      </c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113" t="str">
        <f t="shared" si="23"/>
        <v xml:space="preserve"> </v>
      </c>
      <c r="AC47" s="113"/>
      <c r="AD47" s="113"/>
      <c r="AE47" s="113"/>
      <c r="AF47" s="154"/>
      <c r="AG47" s="42">
        <v>9</v>
      </c>
      <c r="AH47" s="76" t="s">
        <v>149</v>
      </c>
      <c r="AI47" s="45"/>
      <c r="AJ47" s="45">
        <v>12528</v>
      </c>
      <c r="AK47" s="45">
        <v>26740</v>
      </c>
      <c r="AL47" s="45">
        <v>7350115</v>
      </c>
      <c r="AM47" s="45"/>
      <c r="AN47" s="45">
        <v>47770</v>
      </c>
      <c r="AO47" s="45">
        <v>51882</v>
      </c>
      <c r="AP47" s="45">
        <v>56212</v>
      </c>
      <c r="AQ47" s="45">
        <v>240000</v>
      </c>
      <c r="AR47" s="45">
        <v>1430</v>
      </c>
      <c r="AS47" s="45">
        <f t="shared" si="24"/>
        <v>241430</v>
      </c>
      <c r="AT47" s="45">
        <v>3769</v>
      </c>
      <c r="AU47" s="45">
        <f t="shared" si="25"/>
        <v>245199</v>
      </c>
      <c r="AV47" s="45"/>
      <c r="AW47" s="45">
        <f t="shared" si="26"/>
        <v>245199</v>
      </c>
      <c r="AX47" s="45"/>
      <c r="AY47" s="45">
        <v>10569</v>
      </c>
      <c r="AZ47" s="45">
        <f t="shared" si="35"/>
        <v>10569</v>
      </c>
      <c r="BA47" s="45">
        <v>3673</v>
      </c>
      <c r="BB47" s="45">
        <f t="shared" si="27"/>
        <v>14242</v>
      </c>
      <c r="BC47" s="45"/>
      <c r="BD47" s="45">
        <f t="shared" si="28"/>
        <v>14242</v>
      </c>
      <c r="BE47" s="45">
        <v>2120</v>
      </c>
      <c r="BF47" s="45">
        <v>36259</v>
      </c>
      <c r="BG47" s="45">
        <f t="shared" si="36"/>
        <v>38379</v>
      </c>
      <c r="BH47" s="113" t="str">
        <f t="shared" si="29"/>
        <v xml:space="preserve"> </v>
      </c>
      <c r="BI47" s="113">
        <f t="shared" si="37"/>
        <v>263.12801589554357</v>
      </c>
      <c r="BJ47" s="113"/>
      <c r="BK47" s="113"/>
      <c r="BL47" s="162"/>
    </row>
    <row r="48" spans="1:64" ht="14.25" customHeight="1" x14ac:dyDescent="0.3">
      <c r="A48" s="42">
        <v>10</v>
      </c>
      <c r="B48" s="94" t="s">
        <v>150</v>
      </c>
      <c r="C48" s="45"/>
      <c r="D48" s="45"/>
      <c r="E48" s="45"/>
      <c r="F48" s="45"/>
      <c r="G48" s="45">
        <v>3376</v>
      </c>
      <c r="H48" s="45">
        <v>3376</v>
      </c>
      <c r="I48" s="45">
        <v>12291</v>
      </c>
      <c r="J48" s="45">
        <v>15314</v>
      </c>
      <c r="K48" s="45"/>
      <c r="L48" s="45"/>
      <c r="M48" s="45" t="str">
        <f t="shared" si="21"/>
        <v/>
      </c>
      <c r="N48" s="45"/>
      <c r="O48" s="45" t="str">
        <f t="shared" si="22"/>
        <v xml:space="preserve"> </v>
      </c>
      <c r="P48" s="45"/>
      <c r="Q48" s="45" t="str">
        <f t="shared" si="22"/>
        <v xml:space="preserve"> </v>
      </c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113" t="str">
        <f t="shared" si="23"/>
        <v xml:space="preserve"> </v>
      </c>
      <c r="AC48" s="113"/>
      <c r="AD48" s="113"/>
      <c r="AE48" s="113"/>
      <c r="AF48" s="154"/>
      <c r="AG48" s="42">
        <v>10</v>
      </c>
      <c r="AH48" s="41" t="s">
        <v>150</v>
      </c>
      <c r="AI48" s="45"/>
      <c r="AJ48" s="45"/>
      <c r="AK48" s="45"/>
      <c r="AL48" s="45"/>
      <c r="AM48" s="45"/>
      <c r="AN48" s="45"/>
      <c r="AO48" s="45">
        <v>1071</v>
      </c>
      <c r="AP48" s="45">
        <v>1071</v>
      </c>
      <c r="AQ48" s="45"/>
      <c r="AR48" s="45"/>
      <c r="AS48" s="45" t="str">
        <f t="shared" si="24"/>
        <v/>
      </c>
      <c r="AT48" s="45"/>
      <c r="AU48" s="45" t="str">
        <f t="shared" si="25"/>
        <v xml:space="preserve"> </v>
      </c>
      <c r="AV48" s="45"/>
      <c r="AW48" s="45" t="str">
        <f t="shared" si="26"/>
        <v xml:space="preserve"> </v>
      </c>
      <c r="AX48" s="45"/>
      <c r="AY48" s="45"/>
      <c r="AZ48" s="45"/>
      <c r="BA48" s="45"/>
      <c r="BB48" s="45"/>
      <c r="BC48" s="45"/>
      <c r="BD48" s="45"/>
      <c r="BE48" s="45">
        <v>1448</v>
      </c>
      <c r="BF48" s="45"/>
      <c r="BG48" s="45">
        <f t="shared" si="36"/>
        <v>1448</v>
      </c>
      <c r="BH48" s="113" t="str">
        <f t="shared" si="29"/>
        <v xml:space="preserve"> </v>
      </c>
      <c r="BI48" s="113" t="e">
        <f t="shared" si="37"/>
        <v>#DIV/0!</v>
      </c>
      <c r="BJ48" s="113"/>
      <c r="BK48" s="113"/>
      <c r="BL48" s="162"/>
    </row>
    <row r="49" spans="1:64" ht="14.25" customHeight="1" x14ac:dyDescent="0.3">
      <c r="A49" s="42">
        <v>11</v>
      </c>
      <c r="B49" s="43" t="s">
        <v>63</v>
      </c>
      <c r="C49" s="45">
        <v>38335312.999999993</v>
      </c>
      <c r="D49" s="45">
        <v>66731600</v>
      </c>
      <c r="E49" s="45">
        <v>81542739</v>
      </c>
      <c r="F49" s="45">
        <v>99579792.000000015</v>
      </c>
      <c r="G49" s="45">
        <v>16339646.999999996</v>
      </c>
      <c r="H49" s="45">
        <v>37812906.999999993</v>
      </c>
      <c r="I49" s="45">
        <v>55880295.999999978</v>
      </c>
      <c r="J49" s="45">
        <v>77913596</v>
      </c>
      <c r="K49" s="45">
        <v>18164094</v>
      </c>
      <c r="L49" s="45">
        <v>28600042.000000004</v>
      </c>
      <c r="M49" s="45">
        <f t="shared" si="21"/>
        <v>46764136</v>
      </c>
      <c r="N49" s="45">
        <v>36808236.000000007</v>
      </c>
      <c r="O49" s="45">
        <f t="shared" si="22"/>
        <v>83572372</v>
      </c>
      <c r="P49" s="45">
        <v>23064936</v>
      </c>
      <c r="Q49" s="45">
        <f t="shared" si="22"/>
        <v>106637308</v>
      </c>
      <c r="R49" s="45">
        <v>33199524</v>
      </c>
      <c r="S49" s="45">
        <v>12342110</v>
      </c>
      <c r="T49" s="45">
        <f t="shared" si="30"/>
        <v>45541634</v>
      </c>
      <c r="U49" s="45">
        <v>16340558.999999994</v>
      </c>
      <c r="V49" s="45">
        <f t="shared" si="31"/>
        <v>61882192.999999993</v>
      </c>
      <c r="W49" s="45">
        <v>25168250.000000004</v>
      </c>
      <c r="X49" s="45">
        <f t="shared" si="32"/>
        <v>87050443</v>
      </c>
      <c r="Y49" s="45">
        <v>38634211.000000007</v>
      </c>
      <c r="Z49" s="45">
        <v>15752591</v>
      </c>
      <c r="AA49" s="45">
        <f t="shared" si="33"/>
        <v>54386802.000000007</v>
      </c>
      <c r="AB49" s="113">
        <f t="shared" si="23"/>
        <v>16.369773855793852</v>
      </c>
      <c r="AC49" s="113">
        <f t="shared" si="34"/>
        <v>19.422157755692311</v>
      </c>
      <c r="AD49" s="113"/>
      <c r="AE49" s="113"/>
      <c r="AF49" s="154"/>
      <c r="AG49" s="42">
        <v>11</v>
      </c>
      <c r="AH49" s="76" t="s">
        <v>63</v>
      </c>
      <c r="AI49" s="45">
        <v>8994497.0000000037</v>
      </c>
      <c r="AJ49" s="45">
        <v>21081555</v>
      </c>
      <c r="AK49" s="45">
        <v>33780741</v>
      </c>
      <c r="AL49" s="45">
        <v>42861045.999999933</v>
      </c>
      <c r="AM49" s="45">
        <v>10605077.999999985</v>
      </c>
      <c r="AN49" s="45">
        <v>19251856.999999996</v>
      </c>
      <c r="AO49" s="45">
        <v>29463863.000000004</v>
      </c>
      <c r="AP49" s="45">
        <v>35909845.000000015</v>
      </c>
      <c r="AQ49" s="45">
        <v>6237722.0000000009</v>
      </c>
      <c r="AR49" s="45">
        <v>10619685.000000002</v>
      </c>
      <c r="AS49" s="45">
        <f t="shared" si="24"/>
        <v>16857407.000000004</v>
      </c>
      <c r="AT49" s="45">
        <v>8552310</v>
      </c>
      <c r="AU49" s="45">
        <f t="shared" si="25"/>
        <v>25409717.000000004</v>
      </c>
      <c r="AV49" s="45">
        <v>10765360.999999994</v>
      </c>
      <c r="AW49" s="45">
        <f t="shared" si="26"/>
        <v>36175078</v>
      </c>
      <c r="AX49" s="45">
        <v>12754804</v>
      </c>
      <c r="AY49" s="45">
        <v>11809126</v>
      </c>
      <c r="AZ49" s="45">
        <f t="shared" si="35"/>
        <v>24563930</v>
      </c>
      <c r="BA49" s="45">
        <v>9181766.9999999981</v>
      </c>
      <c r="BB49" s="45">
        <f t="shared" si="27"/>
        <v>33745697</v>
      </c>
      <c r="BC49" s="45">
        <v>12896921.999999994</v>
      </c>
      <c r="BD49" s="45">
        <f t="shared" si="28"/>
        <v>46642618.999999993</v>
      </c>
      <c r="BE49" s="45">
        <v>15360307.000000002</v>
      </c>
      <c r="BF49" s="45">
        <v>11873129.000000004</v>
      </c>
      <c r="BG49" s="45">
        <f t="shared" si="36"/>
        <v>27233436.000000007</v>
      </c>
      <c r="BH49" s="113">
        <f t="shared" si="29"/>
        <v>20.427620839959616</v>
      </c>
      <c r="BI49" s="113">
        <f t="shared" si="37"/>
        <v>10.867585113619867</v>
      </c>
      <c r="BJ49" s="113"/>
      <c r="BK49" s="113"/>
      <c r="BL49" s="162"/>
    </row>
    <row r="50" spans="1:64" ht="14.25" customHeight="1" x14ac:dyDescent="0.3">
      <c r="A50" s="42">
        <v>12</v>
      </c>
      <c r="B50" s="43" t="s">
        <v>151</v>
      </c>
      <c r="C50" s="45">
        <v>4373235.9999999991</v>
      </c>
      <c r="D50" s="45">
        <v>9952924</v>
      </c>
      <c r="E50" s="45">
        <v>14519492</v>
      </c>
      <c r="F50" s="45">
        <v>18524368.999999996</v>
      </c>
      <c r="G50" s="45">
        <v>3944576</v>
      </c>
      <c r="H50" s="45">
        <v>8239818.0000000028</v>
      </c>
      <c r="I50" s="45">
        <v>11263487.000000002</v>
      </c>
      <c r="J50" s="45">
        <v>18908204.999999989</v>
      </c>
      <c r="K50" s="45">
        <v>6352464</v>
      </c>
      <c r="L50" s="45">
        <v>3315216.9999999991</v>
      </c>
      <c r="M50" s="45">
        <f t="shared" si="21"/>
        <v>9667681</v>
      </c>
      <c r="N50" s="45">
        <v>6399267.0000000009</v>
      </c>
      <c r="O50" s="45">
        <f t="shared" si="22"/>
        <v>16066948</v>
      </c>
      <c r="P50" s="45">
        <v>2906455.9999999991</v>
      </c>
      <c r="Q50" s="45">
        <f t="shared" si="22"/>
        <v>18973404</v>
      </c>
      <c r="R50" s="45">
        <v>3272775</v>
      </c>
      <c r="S50" s="45">
        <v>1899339</v>
      </c>
      <c r="T50" s="45">
        <f t="shared" si="30"/>
        <v>5172114</v>
      </c>
      <c r="U50" s="45">
        <v>2374927</v>
      </c>
      <c r="V50" s="45">
        <f t="shared" si="31"/>
        <v>7547041</v>
      </c>
      <c r="W50" s="45">
        <v>2411131</v>
      </c>
      <c r="X50" s="45">
        <f t="shared" si="32"/>
        <v>9958172</v>
      </c>
      <c r="Y50" s="45">
        <v>2760684.0000000005</v>
      </c>
      <c r="Z50" s="45">
        <v>3656525.0000000005</v>
      </c>
      <c r="AA50" s="45">
        <f t="shared" si="33"/>
        <v>6417209.0000000009</v>
      </c>
      <c r="AB50" s="113">
        <f t="shared" si="23"/>
        <v>-15.646996814629773</v>
      </c>
      <c r="AC50" s="113">
        <f t="shared" si="34"/>
        <v>24.073231951190579</v>
      </c>
      <c r="AD50" s="113"/>
      <c r="AE50" s="113"/>
      <c r="AF50" s="154"/>
      <c r="AG50" s="42">
        <v>12</v>
      </c>
      <c r="AH50" s="76" t="s">
        <v>151</v>
      </c>
      <c r="AI50" s="45">
        <v>2743831</v>
      </c>
      <c r="AJ50" s="45">
        <v>5971150</v>
      </c>
      <c r="AK50" s="45">
        <v>8482419</v>
      </c>
      <c r="AL50" s="45">
        <v>11451943</v>
      </c>
      <c r="AM50" s="45">
        <v>2688958.0000000005</v>
      </c>
      <c r="AN50" s="45">
        <v>6638639</v>
      </c>
      <c r="AO50" s="45">
        <v>9346537</v>
      </c>
      <c r="AP50" s="45">
        <v>12277416.000000002</v>
      </c>
      <c r="AQ50" s="45">
        <v>2312387.9999999991</v>
      </c>
      <c r="AR50" s="45">
        <v>3722568</v>
      </c>
      <c r="AS50" s="45">
        <f t="shared" si="24"/>
        <v>6034955.9999999991</v>
      </c>
      <c r="AT50" s="45">
        <v>2652356.0000000019</v>
      </c>
      <c r="AU50" s="45">
        <f t="shared" si="25"/>
        <v>8687312</v>
      </c>
      <c r="AV50" s="45">
        <v>3813855.9999999995</v>
      </c>
      <c r="AW50" s="45">
        <f t="shared" si="26"/>
        <v>12501168</v>
      </c>
      <c r="AX50" s="45">
        <v>2183631</v>
      </c>
      <c r="AY50" s="45">
        <v>3091888</v>
      </c>
      <c r="AZ50" s="45">
        <f t="shared" si="35"/>
        <v>5275519</v>
      </c>
      <c r="BA50" s="45">
        <v>2062447.9999999995</v>
      </c>
      <c r="BB50" s="45">
        <f t="shared" si="27"/>
        <v>7337967</v>
      </c>
      <c r="BC50" s="45">
        <v>1836735.0000000012</v>
      </c>
      <c r="BD50" s="45">
        <f t="shared" si="28"/>
        <v>9174702.0000000019</v>
      </c>
      <c r="BE50" s="45">
        <v>2199543.9999999995</v>
      </c>
      <c r="BF50" s="45">
        <v>3762787.9999999981</v>
      </c>
      <c r="BG50" s="45">
        <f t="shared" si="36"/>
        <v>5962331.9999999981</v>
      </c>
      <c r="BH50" s="113">
        <f t="shared" si="29"/>
        <v>0.72874034120231101</v>
      </c>
      <c r="BI50" s="113">
        <f t="shared" si="37"/>
        <v>13.018870749967874</v>
      </c>
      <c r="BJ50" s="113"/>
      <c r="BK50" s="113"/>
      <c r="BL50" s="162"/>
    </row>
    <row r="51" spans="1:64" ht="14.25" customHeight="1" x14ac:dyDescent="0.3">
      <c r="A51" s="42">
        <v>13</v>
      </c>
      <c r="B51" s="43" t="s">
        <v>70</v>
      </c>
      <c r="C51" s="45">
        <v>24001383.000000004</v>
      </c>
      <c r="D51" s="45">
        <v>33638133</v>
      </c>
      <c r="E51" s="45">
        <v>59990741</v>
      </c>
      <c r="F51" s="45">
        <v>73872485</v>
      </c>
      <c r="G51" s="45">
        <v>24452104</v>
      </c>
      <c r="H51" s="45">
        <v>50196684</v>
      </c>
      <c r="I51" s="45">
        <v>83197591.99999997</v>
      </c>
      <c r="J51" s="45">
        <v>96279620.000000015</v>
      </c>
      <c r="K51" s="45">
        <v>12935118</v>
      </c>
      <c r="L51" s="45">
        <v>32545255</v>
      </c>
      <c r="M51" s="45">
        <f t="shared" si="21"/>
        <v>45480373</v>
      </c>
      <c r="N51" s="45">
        <v>17938571</v>
      </c>
      <c r="O51" s="45">
        <f t="shared" si="22"/>
        <v>63418944</v>
      </c>
      <c r="P51" s="45">
        <v>12864596</v>
      </c>
      <c r="Q51" s="45">
        <f t="shared" si="22"/>
        <v>76283540</v>
      </c>
      <c r="R51" s="45">
        <v>12751472</v>
      </c>
      <c r="S51" s="45">
        <v>5934105</v>
      </c>
      <c r="T51" s="45">
        <f t="shared" si="30"/>
        <v>18685577</v>
      </c>
      <c r="U51" s="45">
        <v>3515713.0000000005</v>
      </c>
      <c r="V51" s="45">
        <f t="shared" si="31"/>
        <v>22201290</v>
      </c>
      <c r="W51" s="45">
        <v>4104737</v>
      </c>
      <c r="X51" s="45">
        <f t="shared" si="32"/>
        <v>26306027</v>
      </c>
      <c r="Y51" s="45">
        <v>9490214</v>
      </c>
      <c r="Z51" s="45">
        <v>24962453.000000007</v>
      </c>
      <c r="AA51" s="45">
        <f t="shared" si="33"/>
        <v>34452667.000000007</v>
      </c>
      <c r="AB51" s="113">
        <f t="shared" si="23"/>
        <v>-25.575541396318783</v>
      </c>
      <c r="AC51" s="113">
        <f t="shared" si="34"/>
        <v>84.381071026064689</v>
      </c>
      <c r="AD51" s="113"/>
      <c r="AE51" s="113"/>
      <c r="AF51" s="154"/>
      <c r="AG51" s="42">
        <v>13</v>
      </c>
      <c r="AH51" s="76" t="s">
        <v>70</v>
      </c>
      <c r="AI51" s="45">
        <v>2287981.9999999986</v>
      </c>
      <c r="AJ51" s="45">
        <v>4606083.9999999981</v>
      </c>
      <c r="AK51" s="45">
        <v>7946013.9999999972</v>
      </c>
      <c r="AL51" s="45">
        <v>10849175.999999993</v>
      </c>
      <c r="AM51" s="45">
        <v>1936247</v>
      </c>
      <c r="AN51" s="45">
        <v>4159154</v>
      </c>
      <c r="AO51" s="45">
        <v>6630346.9999999991</v>
      </c>
      <c r="AP51" s="45">
        <v>9488201.0000000037</v>
      </c>
      <c r="AQ51" s="45">
        <v>1902469.0000000005</v>
      </c>
      <c r="AR51" s="45">
        <v>2165561.9999999991</v>
      </c>
      <c r="AS51" s="45">
        <f t="shared" si="24"/>
        <v>4068030.9999999995</v>
      </c>
      <c r="AT51" s="45">
        <v>3482045.0000000014</v>
      </c>
      <c r="AU51" s="45">
        <f t="shared" si="25"/>
        <v>7550076.0000000009</v>
      </c>
      <c r="AV51" s="45">
        <v>4077223.9999999977</v>
      </c>
      <c r="AW51" s="45">
        <f t="shared" si="26"/>
        <v>11627299.999999998</v>
      </c>
      <c r="AX51" s="45">
        <v>4902566</v>
      </c>
      <c r="AY51" s="45">
        <v>3524668</v>
      </c>
      <c r="AZ51" s="45">
        <f t="shared" si="35"/>
        <v>8427234</v>
      </c>
      <c r="BA51" s="45">
        <v>4537096.0000000037</v>
      </c>
      <c r="BB51" s="45">
        <f t="shared" si="27"/>
        <v>12964330.000000004</v>
      </c>
      <c r="BC51" s="45">
        <v>3759296.9999999986</v>
      </c>
      <c r="BD51" s="45">
        <f t="shared" si="28"/>
        <v>16723627.000000002</v>
      </c>
      <c r="BE51" s="45">
        <v>3968168.9999999972</v>
      </c>
      <c r="BF51" s="45">
        <v>4628021.9999999991</v>
      </c>
      <c r="BG51" s="45">
        <f t="shared" si="36"/>
        <v>8596190.9999999963</v>
      </c>
      <c r="BH51" s="113">
        <f t="shared" si="29"/>
        <v>-19.059345656947869</v>
      </c>
      <c r="BI51" s="113">
        <f t="shared" si="37"/>
        <v>2.0048927085683772</v>
      </c>
      <c r="BJ51" s="113"/>
      <c r="BK51" s="113"/>
      <c r="BL51" s="162"/>
    </row>
    <row r="52" spans="1:64" ht="14.25" customHeight="1" x14ac:dyDescent="0.3">
      <c r="A52" s="42">
        <v>14</v>
      </c>
      <c r="B52" s="43" t="s">
        <v>152</v>
      </c>
      <c r="C52" s="45">
        <v>46249</v>
      </c>
      <c r="D52" s="45">
        <v>46249</v>
      </c>
      <c r="E52" s="45">
        <v>46249</v>
      </c>
      <c r="F52" s="45">
        <v>48027</v>
      </c>
      <c r="G52" s="45">
        <v>8172</v>
      </c>
      <c r="H52" s="45">
        <v>8172</v>
      </c>
      <c r="I52" s="45">
        <v>34807</v>
      </c>
      <c r="J52" s="45">
        <v>101950</v>
      </c>
      <c r="K52" s="45">
        <v>9598</v>
      </c>
      <c r="L52" s="45">
        <v>5051</v>
      </c>
      <c r="M52" s="45">
        <f t="shared" si="21"/>
        <v>14649</v>
      </c>
      <c r="N52" s="45">
        <v>4585</v>
      </c>
      <c r="O52" s="45">
        <f t="shared" si="22"/>
        <v>19234</v>
      </c>
      <c r="P52" s="45"/>
      <c r="Q52" s="45">
        <f t="shared" si="22"/>
        <v>19234</v>
      </c>
      <c r="R52" s="45"/>
      <c r="S52" s="45">
        <v>1076</v>
      </c>
      <c r="T52" s="45">
        <f t="shared" si="30"/>
        <v>1076</v>
      </c>
      <c r="U52" s="45"/>
      <c r="V52" s="45">
        <f t="shared" si="31"/>
        <v>1076</v>
      </c>
      <c r="W52" s="45">
        <v>3212</v>
      </c>
      <c r="X52" s="45">
        <f t="shared" si="32"/>
        <v>4288</v>
      </c>
      <c r="Y52" s="45">
        <v>19800</v>
      </c>
      <c r="Z52" s="45">
        <v>19800</v>
      </c>
      <c r="AA52" s="45">
        <f t="shared" si="33"/>
        <v>39600</v>
      </c>
      <c r="AB52" s="113" t="str">
        <f t="shared" si="23"/>
        <v xml:space="preserve"> </v>
      </c>
      <c r="AC52" s="113">
        <f t="shared" si="34"/>
        <v>3580.2973977695169</v>
      </c>
      <c r="AD52" s="113"/>
      <c r="AE52" s="113"/>
      <c r="AF52" s="154"/>
      <c r="AG52" s="42">
        <v>14</v>
      </c>
      <c r="AH52" s="76" t="s">
        <v>152</v>
      </c>
      <c r="AI52" s="45">
        <v>235902.00000000009</v>
      </c>
      <c r="AJ52" s="45">
        <v>1351848</v>
      </c>
      <c r="AK52" s="45">
        <v>1557980</v>
      </c>
      <c r="AL52" s="45">
        <v>1778381.9999999995</v>
      </c>
      <c r="AM52" s="45">
        <v>274111</v>
      </c>
      <c r="AN52" s="45">
        <v>679635</v>
      </c>
      <c r="AO52" s="45">
        <v>998558.00000000012</v>
      </c>
      <c r="AP52" s="45">
        <v>1289414</v>
      </c>
      <c r="AQ52" s="45">
        <v>432945.00000000006</v>
      </c>
      <c r="AR52" s="45">
        <v>385987</v>
      </c>
      <c r="AS52" s="45">
        <f t="shared" si="24"/>
        <v>818932</v>
      </c>
      <c r="AT52" s="45">
        <v>300647.99999999994</v>
      </c>
      <c r="AU52" s="45">
        <f t="shared" si="25"/>
        <v>1119580</v>
      </c>
      <c r="AV52" s="45">
        <v>592084</v>
      </c>
      <c r="AW52" s="45">
        <f t="shared" si="26"/>
        <v>1711664</v>
      </c>
      <c r="AX52" s="45">
        <v>233526</v>
      </c>
      <c r="AY52" s="45">
        <v>360630</v>
      </c>
      <c r="AZ52" s="45">
        <f t="shared" si="35"/>
        <v>594156</v>
      </c>
      <c r="BA52" s="45">
        <v>1421136.9999999998</v>
      </c>
      <c r="BB52" s="45">
        <f t="shared" si="27"/>
        <v>2015292.9999999998</v>
      </c>
      <c r="BC52" s="45">
        <v>331353.99999999994</v>
      </c>
      <c r="BD52" s="45">
        <f t="shared" si="28"/>
        <v>2346646.9999999995</v>
      </c>
      <c r="BE52" s="45">
        <v>554692.99999999988</v>
      </c>
      <c r="BF52" s="45">
        <v>1137048.9999999995</v>
      </c>
      <c r="BG52" s="45">
        <f t="shared" si="36"/>
        <v>1691741.9999999995</v>
      </c>
      <c r="BH52" s="113">
        <f t="shared" si="29"/>
        <v>137.52943997670491</v>
      </c>
      <c r="BI52" s="113">
        <f t="shared" si="37"/>
        <v>184.73027285763328</v>
      </c>
      <c r="BJ52" s="113"/>
      <c r="BK52" s="113"/>
      <c r="BL52" s="162"/>
    </row>
    <row r="53" spans="1:64" ht="14.25" customHeight="1" x14ac:dyDescent="0.3">
      <c r="A53" s="42">
        <v>15</v>
      </c>
      <c r="B53" s="43" t="s">
        <v>153</v>
      </c>
      <c r="C53" s="45">
        <v>33934</v>
      </c>
      <c r="D53" s="45">
        <v>56593</v>
      </c>
      <c r="E53" s="45">
        <v>83236</v>
      </c>
      <c r="F53" s="45">
        <v>103613.00000000001</v>
      </c>
      <c r="G53" s="45">
        <v>16845</v>
      </c>
      <c r="H53" s="45">
        <v>203813</v>
      </c>
      <c r="I53" s="45">
        <v>365318</v>
      </c>
      <c r="J53" s="45">
        <v>545776.99999999988</v>
      </c>
      <c r="K53" s="45">
        <v>93109</v>
      </c>
      <c r="L53" s="45">
        <v>263422</v>
      </c>
      <c r="M53" s="45">
        <f t="shared" si="21"/>
        <v>356531</v>
      </c>
      <c r="N53" s="45">
        <v>354359.99999999994</v>
      </c>
      <c r="O53" s="45">
        <f t="shared" si="22"/>
        <v>710891</v>
      </c>
      <c r="P53" s="45">
        <v>343738</v>
      </c>
      <c r="Q53" s="45">
        <f t="shared" si="22"/>
        <v>1054629</v>
      </c>
      <c r="R53" s="45">
        <v>304107</v>
      </c>
      <c r="S53" s="45">
        <v>265015</v>
      </c>
      <c r="T53" s="45">
        <f t="shared" si="30"/>
        <v>569122</v>
      </c>
      <c r="U53" s="45">
        <v>175691</v>
      </c>
      <c r="V53" s="45">
        <f t="shared" si="31"/>
        <v>744813</v>
      </c>
      <c r="W53" s="45">
        <v>107086.00000000001</v>
      </c>
      <c r="X53" s="45">
        <f t="shared" si="32"/>
        <v>851899</v>
      </c>
      <c r="Y53" s="45">
        <v>25278</v>
      </c>
      <c r="Z53" s="45">
        <v>23561</v>
      </c>
      <c r="AA53" s="45">
        <f t="shared" si="33"/>
        <v>48839</v>
      </c>
      <c r="AB53" s="113">
        <f t="shared" si="23"/>
        <v>-91.687794098787592</v>
      </c>
      <c r="AC53" s="113">
        <f t="shared" si="34"/>
        <v>-91.41853592024205</v>
      </c>
      <c r="AD53" s="113"/>
      <c r="AE53" s="113"/>
      <c r="AF53" s="154"/>
      <c r="AG53" s="42">
        <v>15</v>
      </c>
      <c r="AH53" s="76" t="s">
        <v>153</v>
      </c>
      <c r="AI53" s="45">
        <v>152037</v>
      </c>
      <c r="AJ53" s="45">
        <v>334713</v>
      </c>
      <c r="AK53" s="45">
        <v>594118</v>
      </c>
      <c r="AL53" s="45">
        <v>804262.99999999988</v>
      </c>
      <c r="AM53" s="45">
        <v>525986.99999999977</v>
      </c>
      <c r="AN53" s="45">
        <v>702123.99999999988</v>
      </c>
      <c r="AO53" s="45">
        <v>1105176.9999999995</v>
      </c>
      <c r="AP53" s="45">
        <v>1476835.0000000005</v>
      </c>
      <c r="AQ53" s="45">
        <v>397090</v>
      </c>
      <c r="AR53" s="45">
        <v>616287.00000000012</v>
      </c>
      <c r="AS53" s="45">
        <f t="shared" si="24"/>
        <v>1013377.0000000001</v>
      </c>
      <c r="AT53" s="45">
        <v>954716.00000000012</v>
      </c>
      <c r="AU53" s="45">
        <f t="shared" si="25"/>
        <v>1968093.0000000002</v>
      </c>
      <c r="AV53" s="45">
        <v>542280.00000000012</v>
      </c>
      <c r="AW53" s="45">
        <f t="shared" si="26"/>
        <v>2510373.0000000005</v>
      </c>
      <c r="AX53" s="45">
        <v>333146</v>
      </c>
      <c r="AY53" s="45">
        <v>291409</v>
      </c>
      <c r="AZ53" s="45">
        <f t="shared" si="35"/>
        <v>624555</v>
      </c>
      <c r="BA53" s="45">
        <v>295806</v>
      </c>
      <c r="BB53" s="45">
        <f t="shared" si="27"/>
        <v>920361</v>
      </c>
      <c r="BC53" s="45">
        <v>537014</v>
      </c>
      <c r="BD53" s="45">
        <f t="shared" si="28"/>
        <v>1457375</v>
      </c>
      <c r="BE53" s="45">
        <v>219463.00000000003</v>
      </c>
      <c r="BF53" s="45">
        <v>212638.99999999997</v>
      </c>
      <c r="BG53" s="45">
        <f t="shared" si="36"/>
        <v>432102</v>
      </c>
      <c r="BH53" s="113">
        <f t="shared" si="29"/>
        <v>-34.124077731685205</v>
      </c>
      <c r="BI53" s="113">
        <f t="shared" si="37"/>
        <v>-30.814419866945258</v>
      </c>
      <c r="BJ53" s="113"/>
      <c r="BK53" s="113"/>
      <c r="BL53" s="162"/>
    </row>
    <row r="54" spans="1:64" ht="14.25" customHeight="1" x14ac:dyDescent="0.3">
      <c r="A54" s="42">
        <v>16</v>
      </c>
      <c r="B54" s="43" t="s">
        <v>154</v>
      </c>
      <c r="C54" s="45">
        <v>69290641</v>
      </c>
      <c r="D54" s="45">
        <v>141745595</v>
      </c>
      <c r="E54" s="45">
        <v>236042465</v>
      </c>
      <c r="F54" s="45">
        <v>328524938.99999994</v>
      </c>
      <c r="G54" s="45">
        <v>84549369</v>
      </c>
      <c r="H54" s="45">
        <v>121801549</v>
      </c>
      <c r="I54" s="45">
        <v>156213173</v>
      </c>
      <c r="J54" s="45">
        <v>183369151</v>
      </c>
      <c r="K54" s="45">
        <v>41288137</v>
      </c>
      <c r="L54" s="45">
        <v>14680188</v>
      </c>
      <c r="M54" s="45">
        <f t="shared" si="21"/>
        <v>55968325</v>
      </c>
      <c r="N54" s="45">
        <v>19237343.000000004</v>
      </c>
      <c r="O54" s="45">
        <f t="shared" si="22"/>
        <v>75205668</v>
      </c>
      <c r="P54" s="45">
        <v>25561498.000000007</v>
      </c>
      <c r="Q54" s="45">
        <f t="shared" si="22"/>
        <v>100767166</v>
      </c>
      <c r="R54" s="45">
        <v>16492077</v>
      </c>
      <c r="S54" s="45">
        <v>19184276</v>
      </c>
      <c r="T54" s="45">
        <f t="shared" si="30"/>
        <v>35676353</v>
      </c>
      <c r="U54" s="45">
        <v>3602508</v>
      </c>
      <c r="V54" s="45">
        <f t="shared" si="31"/>
        <v>39278861</v>
      </c>
      <c r="W54" s="45">
        <v>50716060.000000015</v>
      </c>
      <c r="X54" s="45">
        <f t="shared" si="32"/>
        <v>89994921.000000015</v>
      </c>
      <c r="Y54" s="45">
        <v>79622078</v>
      </c>
      <c r="Z54" s="45">
        <v>81733914.999999985</v>
      </c>
      <c r="AA54" s="45">
        <f t="shared" si="33"/>
        <v>161355993</v>
      </c>
      <c r="AB54" s="113">
        <f t="shared" si="23"/>
        <v>382.78987540502021</v>
      </c>
      <c r="AC54" s="113">
        <f t="shared" si="34"/>
        <v>352.27715119872255</v>
      </c>
      <c r="AD54" s="113"/>
      <c r="AE54" s="113"/>
      <c r="AF54" s="154"/>
      <c r="AG54" s="42">
        <v>16</v>
      </c>
      <c r="AH54" s="76" t="s">
        <v>154</v>
      </c>
      <c r="AI54" s="45">
        <v>13355541.999999993</v>
      </c>
      <c r="AJ54" s="45">
        <v>27339378.999999978</v>
      </c>
      <c r="AK54" s="45">
        <v>40063496.999999985</v>
      </c>
      <c r="AL54" s="45">
        <v>55289743.999999985</v>
      </c>
      <c r="AM54" s="45">
        <v>11057190.000000002</v>
      </c>
      <c r="AN54" s="45">
        <v>26212980.000000015</v>
      </c>
      <c r="AO54" s="45">
        <v>40956385.000000022</v>
      </c>
      <c r="AP54" s="45">
        <v>53273602.000000015</v>
      </c>
      <c r="AQ54" s="45">
        <v>10357156</v>
      </c>
      <c r="AR54" s="45">
        <v>30302670</v>
      </c>
      <c r="AS54" s="45">
        <f t="shared" si="24"/>
        <v>40659826</v>
      </c>
      <c r="AT54" s="45">
        <v>17784439</v>
      </c>
      <c r="AU54" s="45">
        <f t="shared" si="25"/>
        <v>58444265</v>
      </c>
      <c r="AV54" s="45">
        <v>14993729</v>
      </c>
      <c r="AW54" s="45">
        <f t="shared" si="26"/>
        <v>73437994</v>
      </c>
      <c r="AX54" s="45">
        <v>23009687</v>
      </c>
      <c r="AY54" s="45">
        <v>14796123</v>
      </c>
      <c r="AZ54" s="45">
        <f t="shared" si="35"/>
        <v>37805810</v>
      </c>
      <c r="BA54" s="45">
        <v>17429647.000000004</v>
      </c>
      <c r="BB54" s="45">
        <f t="shared" si="27"/>
        <v>55235457</v>
      </c>
      <c r="BC54" s="45">
        <v>17749157.000000011</v>
      </c>
      <c r="BD54" s="45">
        <f t="shared" si="28"/>
        <v>72984614.000000015</v>
      </c>
      <c r="BE54" s="45">
        <v>21042533.999999996</v>
      </c>
      <c r="BF54" s="45">
        <v>15248310.999999996</v>
      </c>
      <c r="BG54" s="45">
        <f t="shared" si="36"/>
        <v>36290844.999999993</v>
      </c>
      <c r="BH54" s="113">
        <f t="shared" si="29"/>
        <v>-8.5492384142383315</v>
      </c>
      <c r="BI54" s="113">
        <f t="shared" si="37"/>
        <v>-4.0072279895603629</v>
      </c>
      <c r="BJ54" s="113"/>
      <c r="BK54" s="113"/>
      <c r="BL54" s="162"/>
    </row>
    <row r="55" spans="1:64" ht="14.25" customHeight="1" x14ac:dyDescent="0.3">
      <c r="A55" s="42">
        <v>17</v>
      </c>
      <c r="B55" s="43" t="s">
        <v>155</v>
      </c>
      <c r="C55" s="45">
        <v>2113751</v>
      </c>
      <c r="D55" s="45">
        <v>5517032</v>
      </c>
      <c r="E55" s="45">
        <v>9092423</v>
      </c>
      <c r="F55" s="45">
        <v>11865336</v>
      </c>
      <c r="G55" s="45">
        <v>2248494</v>
      </c>
      <c r="H55" s="45">
        <v>4737093</v>
      </c>
      <c r="I55" s="45">
        <v>6807706</v>
      </c>
      <c r="J55" s="45">
        <v>8864680.9999999981</v>
      </c>
      <c r="K55" s="45">
        <v>2277497</v>
      </c>
      <c r="L55" s="45">
        <v>2048153.0000000002</v>
      </c>
      <c r="M55" s="45">
        <f t="shared" si="21"/>
        <v>4325650</v>
      </c>
      <c r="N55" s="45">
        <v>2236870</v>
      </c>
      <c r="O55" s="45">
        <f t="shared" si="22"/>
        <v>6562520</v>
      </c>
      <c r="P55" s="45">
        <v>1051732</v>
      </c>
      <c r="Q55" s="45">
        <f t="shared" si="22"/>
        <v>7614252</v>
      </c>
      <c r="R55" s="45"/>
      <c r="S55" s="45"/>
      <c r="T55" s="45"/>
      <c r="U55" s="45">
        <v>60189</v>
      </c>
      <c r="V55" s="45">
        <f t="shared" si="31"/>
        <v>60189</v>
      </c>
      <c r="W55" s="45">
        <v>2002</v>
      </c>
      <c r="X55" s="45">
        <f t="shared" si="32"/>
        <v>62191</v>
      </c>
      <c r="Y55" s="45"/>
      <c r="Z55" s="45"/>
      <c r="AA55" s="45"/>
      <c r="AB55" s="113" t="str">
        <f t="shared" si="23"/>
        <v xml:space="preserve"> </v>
      </c>
      <c r="AC55" s="113"/>
      <c r="AD55" s="113"/>
      <c r="AE55" s="113"/>
      <c r="AF55" s="154"/>
      <c r="AG55" s="42">
        <v>17</v>
      </c>
      <c r="AH55" s="76" t="s">
        <v>155</v>
      </c>
      <c r="AI55" s="45">
        <v>3363801.9999999995</v>
      </c>
      <c r="AJ55" s="45">
        <v>8700757</v>
      </c>
      <c r="AK55" s="45">
        <v>11373090</v>
      </c>
      <c r="AL55" s="45">
        <v>13163387.999999996</v>
      </c>
      <c r="AM55" s="45">
        <v>2742491</v>
      </c>
      <c r="AN55" s="45">
        <v>8170429.9999999991</v>
      </c>
      <c r="AO55" s="45">
        <v>9904731.9999999981</v>
      </c>
      <c r="AP55" s="45">
        <v>12369745.999999998</v>
      </c>
      <c r="AQ55" s="45">
        <v>2273020</v>
      </c>
      <c r="AR55" s="45">
        <v>1997894</v>
      </c>
      <c r="AS55" s="45">
        <f t="shared" si="24"/>
        <v>4270914</v>
      </c>
      <c r="AT55" s="45">
        <v>303798</v>
      </c>
      <c r="AU55" s="45">
        <f t="shared" si="25"/>
        <v>4574712</v>
      </c>
      <c r="AV55" s="45">
        <v>1424442.0000000002</v>
      </c>
      <c r="AW55" s="45">
        <f t="shared" si="26"/>
        <v>5999154</v>
      </c>
      <c r="AX55" s="45">
        <v>1138179</v>
      </c>
      <c r="AY55" s="45">
        <v>1064848</v>
      </c>
      <c r="AZ55" s="45">
        <f t="shared" si="35"/>
        <v>2203027</v>
      </c>
      <c r="BA55" s="45">
        <v>820616.00000000012</v>
      </c>
      <c r="BB55" s="45">
        <f t="shared" si="27"/>
        <v>3023643</v>
      </c>
      <c r="BC55" s="45">
        <v>524664.00000000012</v>
      </c>
      <c r="BD55" s="45">
        <f t="shared" si="28"/>
        <v>3548307</v>
      </c>
      <c r="BE55" s="45">
        <v>881146</v>
      </c>
      <c r="BF55" s="45">
        <v>894696.99999999988</v>
      </c>
      <c r="BG55" s="45">
        <f t="shared" si="36"/>
        <v>1775843</v>
      </c>
      <c r="BH55" s="113">
        <f t="shared" si="29"/>
        <v>-22.582827481441853</v>
      </c>
      <c r="BI55" s="113">
        <f t="shared" si="37"/>
        <v>-19.390774602399333</v>
      </c>
      <c r="BJ55" s="113"/>
      <c r="BK55" s="113"/>
      <c r="BL55" s="162"/>
    </row>
    <row r="56" spans="1:64" ht="14.25" customHeight="1" x14ac:dyDescent="0.3">
      <c r="A56" s="42">
        <v>18</v>
      </c>
      <c r="B56" s="43" t="s">
        <v>156</v>
      </c>
      <c r="C56" s="45">
        <v>4372492</v>
      </c>
      <c r="D56" s="45">
        <v>12490733</v>
      </c>
      <c r="E56" s="45">
        <v>22538625.999999993</v>
      </c>
      <c r="F56" s="45">
        <v>29265554</v>
      </c>
      <c r="G56" s="45">
        <v>6572730.9999999991</v>
      </c>
      <c r="H56" s="45">
        <v>16525011</v>
      </c>
      <c r="I56" s="45">
        <v>26211671.000000004</v>
      </c>
      <c r="J56" s="45">
        <v>34725989</v>
      </c>
      <c r="K56" s="45">
        <v>6625098</v>
      </c>
      <c r="L56" s="45">
        <v>10972962</v>
      </c>
      <c r="M56" s="45">
        <f t="shared" si="21"/>
        <v>17598060</v>
      </c>
      <c r="N56" s="45">
        <v>11819705</v>
      </c>
      <c r="O56" s="45">
        <f t="shared" si="22"/>
        <v>29417765</v>
      </c>
      <c r="P56" s="45">
        <v>9086510</v>
      </c>
      <c r="Q56" s="45">
        <f t="shared" si="22"/>
        <v>38504275</v>
      </c>
      <c r="R56" s="45">
        <v>7504331</v>
      </c>
      <c r="S56" s="45">
        <v>5974128</v>
      </c>
      <c r="T56" s="45">
        <f t="shared" si="30"/>
        <v>13478459</v>
      </c>
      <c r="U56" s="45">
        <v>9918727</v>
      </c>
      <c r="V56" s="45">
        <f t="shared" si="31"/>
        <v>23397186</v>
      </c>
      <c r="W56" s="45">
        <v>8469252.9999999981</v>
      </c>
      <c r="X56" s="45">
        <f t="shared" si="32"/>
        <v>31866439</v>
      </c>
      <c r="Y56" s="45">
        <v>6878196</v>
      </c>
      <c r="Z56" s="45">
        <v>11827547</v>
      </c>
      <c r="AA56" s="45">
        <f t="shared" si="33"/>
        <v>18705743</v>
      </c>
      <c r="AB56" s="113">
        <f t="shared" si="23"/>
        <v>-8.3436484877865809</v>
      </c>
      <c r="AC56" s="113">
        <f t="shared" si="34"/>
        <v>38.782504735890058</v>
      </c>
      <c r="AD56" s="113"/>
      <c r="AE56" s="113"/>
      <c r="AF56" s="154"/>
      <c r="AG56" s="42">
        <v>18</v>
      </c>
      <c r="AH56" s="76" t="s">
        <v>156</v>
      </c>
      <c r="AI56" s="45">
        <v>5675796.9999999981</v>
      </c>
      <c r="AJ56" s="45">
        <v>14222882.999999996</v>
      </c>
      <c r="AK56" s="45">
        <v>21673794.999999993</v>
      </c>
      <c r="AL56" s="45">
        <v>25482258.000000015</v>
      </c>
      <c r="AM56" s="45">
        <v>6902431</v>
      </c>
      <c r="AN56" s="45">
        <v>16972989</v>
      </c>
      <c r="AO56" s="45">
        <v>23681259</v>
      </c>
      <c r="AP56" s="45">
        <v>27968662.999999989</v>
      </c>
      <c r="AQ56" s="45">
        <v>7827474.0000000019</v>
      </c>
      <c r="AR56" s="45">
        <v>12096707.999999998</v>
      </c>
      <c r="AS56" s="45">
        <f t="shared" si="24"/>
        <v>19924182</v>
      </c>
      <c r="AT56" s="45">
        <v>6996759.9999999981</v>
      </c>
      <c r="AU56" s="45">
        <f t="shared" si="25"/>
        <v>26920942</v>
      </c>
      <c r="AV56" s="45">
        <v>4596006</v>
      </c>
      <c r="AW56" s="45">
        <f t="shared" si="26"/>
        <v>31516948</v>
      </c>
      <c r="AX56" s="45">
        <v>9932107</v>
      </c>
      <c r="AY56" s="45">
        <v>7755598</v>
      </c>
      <c r="AZ56" s="45">
        <f t="shared" si="35"/>
        <v>17687705</v>
      </c>
      <c r="BA56" s="45">
        <v>3219702</v>
      </c>
      <c r="BB56" s="45">
        <f t="shared" si="27"/>
        <v>20907407</v>
      </c>
      <c r="BC56" s="45">
        <v>4223743</v>
      </c>
      <c r="BD56" s="45">
        <f t="shared" si="28"/>
        <v>25131150</v>
      </c>
      <c r="BE56" s="45">
        <v>8804433.9999999963</v>
      </c>
      <c r="BF56" s="45">
        <v>11307260.000000002</v>
      </c>
      <c r="BG56" s="45">
        <f t="shared" si="36"/>
        <v>20111694</v>
      </c>
      <c r="BH56" s="113">
        <f t="shared" si="29"/>
        <v>-11.353814452462146</v>
      </c>
      <c r="BI56" s="113">
        <f t="shared" si="37"/>
        <v>13.70437261363189</v>
      </c>
      <c r="BJ56" s="113"/>
      <c r="BK56" s="113"/>
      <c r="BL56" s="162"/>
    </row>
    <row r="57" spans="1:64" ht="14.25" customHeight="1" x14ac:dyDescent="0.3">
      <c r="A57" s="42">
        <v>19</v>
      </c>
      <c r="B57" s="43" t="s">
        <v>157</v>
      </c>
      <c r="C57" s="45"/>
      <c r="D57" s="45"/>
      <c r="E57" s="45">
        <v>44592</v>
      </c>
      <c r="F57" s="45">
        <v>450512</v>
      </c>
      <c r="G57" s="45">
        <v>228129</v>
      </c>
      <c r="H57" s="45">
        <v>358505</v>
      </c>
      <c r="I57" s="45">
        <v>974391</v>
      </c>
      <c r="J57" s="45">
        <v>1464582</v>
      </c>
      <c r="K57" s="45"/>
      <c r="L57" s="45">
        <v>13981</v>
      </c>
      <c r="M57" s="45">
        <f t="shared" si="21"/>
        <v>13981</v>
      </c>
      <c r="N57" s="45"/>
      <c r="O57" s="45">
        <f t="shared" si="22"/>
        <v>13981</v>
      </c>
      <c r="P57" s="45"/>
      <c r="Q57" s="45">
        <f t="shared" si="22"/>
        <v>13981</v>
      </c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113" t="str">
        <f t="shared" si="23"/>
        <v xml:space="preserve"> </v>
      </c>
      <c r="AC57" s="113"/>
      <c r="AD57" s="113"/>
      <c r="AE57" s="113"/>
      <c r="AF57" s="154"/>
      <c r="AG57" s="42">
        <v>19</v>
      </c>
      <c r="AH57" s="76" t="s">
        <v>157</v>
      </c>
      <c r="AI57" s="45">
        <v>620309.99999999988</v>
      </c>
      <c r="AJ57" s="45">
        <v>1155640</v>
      </c>
      <c r="AK57" s="45">
        <v>1423034</v>
      </c>
      <c r="AL57" s="45">
        <v>1743127.9999999991</v>
      </c>
      <c r="AM57" s="45">
        <v>803184.00000000012</v>
      </c>
      <c r="AN57" s="45">
        <v>1124023.9999999995</v>
      </c>
      <c r="AO57" s="45">
        <v>1419796.9999999993</v>
      </c>
      <c r="AP57" s="45">
        <v>1906194.0000000007</v>
      </c>
      <c r="AQ57" s="45">
        <v>712147</v>
      </c>
      <c r="AR57" s="45">
        <v>1110406.0000000002</v>
      </c>
      <c r="AS57" s="45">
        <f t="shared" si="24"/>
        <v>1822553.0000000002</v>
      </c>
      <c r="AT57" s="45">
        <v>273483</v>
      </c>
      <c r="AU57" s="45">
        <f t="shared" si="25"/>
        <v>2096036.0000000002</v>
      </c>
      <c r="AV57" s="45">
        <v>852443</v>
      </c>
      <c r="AW57" s="45">
        <f t="shared" si="26"/>
        <v>2948479</v>
      </c>
      <c r="AX57" s="45">
        <v>112873</v>
      </c>
      <c r="AY57" s="45">
        <v>836458</v>
      </c>
      <c r="AZ57" s="45">
        <f t="shared" si="35"/>
        <v>949331</v>
      </c>
      <c r="BA57" s="45">
        <v>429643.99999999988</v>
      </c>
      <c r="BB57" s="45">
        <f t="shared" si="27"/>
        <v>1378975</v>
      </c>
      <c r="BC57" s="45">
        <v>1060558.0000000002</v>
      </c>
      <c r="BD57" s="45">
        <f t="shared" si="28"/>
        <v>2439533</v>
      </c>
      <c r="BE57" s="45">
        <v>151968.00000000006</v>
      </c>
      <c r="BF57" s="45">
        <v>163658</v>
      </c>
      <c r="BG57" s="45">
        <f t="shared" si="36"/>
        <v>315626.00000000006</v>
      </c>
      <c r="BH57" s="113">
        <f t="shared" si="29"/>
        <v>34.636272624985651</v>
      </c>
      <c r="BI57" s="113">
        <f t="shared" si="37"/>
        <v>-66.752797496342154</v>
      </c>
      <c r="BJ57" s="113"/>
      <c r="BK57" s="113"/>
      <c r="BL57" s="162"/>
    </row>
    <row r="58" spans="1:64" ht="14.25" customHeight="1" x14ac:dyDescent="0.3">
      <c r="A58" s="42">
        <v>20</v>
      </c>
      <c r="B58" s="43" t="s">
        <v>158</v>
      </c>
      <c r="C58" s="45"/>
      <c r="D58" s="45"/>
      <c r="E58" s="45">
        <v>64667</v>
      </c>
      <c r="F58" s="45">
        <v>65702</v>
      </c>
      <c r="G58" s="45">
        <v>1127</v>
      </c>
      <c r="H58" s="45">
        <v>2692</v>
      </c>
      <c r="I58" s="45">
        <v>3721</v>
      </c>
      <c r="J58" s="45">
        <v>3721</v>
      </c>
      <c r="K58" s="45">
        <v>367440</v>
      </c>
      <c r="L58" s="45">
        <v>450061</v>
      </c>
      <c r="M58" s="45">
        <f t="shared" si="21"/>
        <v>817501</v>
      </c>
      <c r="N58" s="45">
        <v>6984</v>
      </c>
      <c r="O58" s="45">
        <f t="shared" si="22"/>
        <v>824485</v>
      </c>
      <c r="P58" s="45">
        <v>2239464</v>
      </c>
      <c r="Q58" s="45">
        <f t="shared" si="22"/>
        <v>3063949</v>
      </c>
      <c r="R58" s="45">
        <v>3947523</v>
      </c>
      <c r="S58" s="45">
        <v>3856846</v>
      </c>
      <c r="T58" s="45">
        <f t="shared" si="30"/>
        <v>7804369</v>
      </c>
      <c r="U58" s="45">
        <v>1744627</v>
      </c>
      <c r="V58" s="45">
        <f t="shared" si="31"/>
        <v>9548996</v>
      </c>
      <c r="W58" s="45">
        <v>179820</v>
      </c>
      <c r="X58" s="45">
        <f t="shared" si="32"/>
        <v>9728816</v>
      </c>
      <c r="Y58" s="45"/>
      <c r="Z58" s="45"/>
      <c r="AA58" s="45"/>
      <c r="AB58" s="113">
        <f t="shared" si="23"/>
        <v>-100</v>
      </c>
      <c r="AC58" s="113">
        <f t="shared" si="34"/>
        <v>-100</v>
      </c>
      <c r="AD58" s="113"/>
      <c r="AE58" s="113"/>
      <c r="AF58" s="154"/>
      <c r="AG58" s="42">
        <v>20</v>
      </c>
      <c r="AH58" s="76" t="s">
        <v>158</v>
      </c>
      <c r="AI58" s="45">
        <v>548536</v>
      </c>
      <c r="AJ58" s="45">
        <v>22875203.999999993</v>
      </c>
      <c r="AK58" s="45">
        <v>24934416.999999993</v>
      </c>
      <c r="AL58" s="45">
        <v>26807652.999999993</v>
      </c>
      <c r="AM58" s="45">
        <v>16252035.999999998</v>
      </c>
      <c r="AN58" s="45">
        <v>27427880</v>
      </c>
      <c r="AO58" s="45">
        <v>72430969.99999997</v>
      </c>
      <c r="AP58" s="45">
        <v>76995952.00000003</v>
      </c>
      <c r="AQ58" s="45">
        <v>6481637.0000000009</v>
      </c>
      <c r="AR58" s="45">
        <v>16756730.000000002</v>
      </c>
      <c r="AS58" s="45">
        <f t="shared" si="24"/>
        <v>23238367.000000004</v>
      </c>
      <c r="AT58" s="45">
        <v>671692.99999999988</v>
      </c>
      <c r="AU58" s="45">
        <f t="shared" si="25"/>
        <v>23910060.000000004</v>
      </c>
      <c r="AV58" s="45">
        <v>566342</v>
      </c>
      <c r="AW58" s="45">
        <f t="shared" si="26"/>
        <v>24476402.000000004</v>
      </c>
      <c r="AX58" s="45">
        <v>241955</v>
      </c>
      <c r="AY58" s="45">
        <v>630272</v>
      </c>
      <c r="AZ58" s="45">
        <f t="shared" si="35"/>
        <v>872227</v>
      </c>
      <c r="BA58" s="45">
        <v>758131</v>
      </c>
      <c r="BB58" s="45">
        <f t="shared" si="27"/>
        <v>1630358</v>
      </c>
      <c r="BC58" s="45">
        <v>1215104.9999999998</v>
      </c>
      <c r="BD58" s="45">
        <f t="shared" si="28"/>
        <v>2845463</v>
      </c>
      <c r="BE58" s="45">
        <v>763284.99999999988</v>
      </c>
      <c r="BF58" s="45">
        <v>697171.99999999988</v>
      </c>
      <c r="BG58" s="45">
        <f t="shared" si="36"/>
        <v>1460456.9999999998</v>
      </c>
      <c r="BH58" s="113">
        <f t="shared" si="29"/>
        <v>215.46568576801468</v>
      </c>
      <c r="BI58" s="113">
        <f t="shared" si="37"/>
        <v>67.440012748974738</v>
      </c>
      <c r="BJ58" s="113"/>
      <c r="BK58" s="113"/>
      <c r="BL58" s="162"/>
    </row>
    <row r="59" spans="1:64" ht="14.25" customHeight="1" x14ac:dyDescent="0.3">
      <c r="A59" s="42">
        <v>21</v>
      </c>
      <c r="B59" s="43" t="s">
        <v>159</v>
      </c>
      <c r="C59" s="45"/>
      <c r="D59" s="45">
        <v>20000</v>
      </c>
      <c r="E59" s="45">
        <v>20000</v>
      </c>
      <c r="F59" s="45">
        <v>20000</v>
      </c>
      <c r="G59" s="45"/>
      <c r="H59" s="45"/>
      <c r="I59" s="45"/>
      <c r="J59" s="45"/>
      <c r="K59" s="45"/>
      <c r="L59" s="45"/>
      <c r="M59" s="45" t="str">
        <f t="shared" si="21"/>
        <v/>
      </c>
      <c r="N59" s="45"/>
      <c r="O59" s="45" t="str">
        <f t="shared" si="22"/>
        <v xml:space="preserve"> </v>
      </c>
      <c r="P59" s="45"/>
      <c r="Q59" s="45" t="str">
        <f t="shared" si="22"/>
        <v xml:space="preserve"> </v>
      </c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113" t="str">
        <f t="shared" si="23"/>
        <v xml:space="preserve"> </v>
      </c>
      <c r="AC59" s="113"/>
      <c r="AD59" s="113"/>
      <c r="AE59" s="113"/>
      <c r="AF59" s="154"/>
      <c r="AG59" s="42">
        <v>21</v>
      </c>
      <c r="AH59" s="76" t="s">
        <v>159</v>
      </c>
      <c r="AI59" s="45">
        <v>255349</v>
      </c>
      <c r="AJ59" s="45">
        <v>280047</v>
      </c>
      <c r="AK59" s="45">
        <v>291247</v>
      </c>
      <c r="AL59" s="45">
        <v>291247</v>
      </c>
      <c r="AM59" s="45"/>
      <c r="AN59" s="45"/>
      <c r="AO59" s="45"/>
      <c r="AP59" s="45">
        <v>154081.00000000003</v>
      </c>
      <c r="AQ59" s="45"/>
      <c r="AR59" s="45">
        <v>112320</v>
      </c>
      <c r="AS59" s="45">
        <f t="shared" si="24"/>
        <v>112320</v>
      </c>
      <c r="AT59" s="45"/>
      <c r="AU59" s="45">
        <f t="shared" si="25"/>
        <v>112320</v>
      </c>
      <c r="AV59" s="45">
        <v>32780</v>
      </c>
      <c r="AW59" s="45">
        <f t="shared" si="26"/>
        <v>145100</v>
      </c>
      <c r="AX59" s="45"/>
      <c r="AY59" s="45">
        <v>898762</v>
      </c>
      <c r="AZ59" s="45">
        <f t="shared" si="35"/>
        <v>898762</v>
      </c>
      <c r="BA59" s="45"/>
      <c r="BB59" s="45">
        <f t="shared" si="27"/>
        <v>898762</v>
      </c>
      <c r="BC59" s="45">
        <v>20024</v>
      </c>
      <c r="BD59" s="45">
        <f t="shared" si="28"/>
        <v>918786</v>
      </c>
      <c r="BE59" s="45">
        <v>1066</v>
      </c>
      <c r="BF59" s="45">
        <v>7369</v>
      </c>
      <c r="BG59" s="45">
        <f t="shared" si="36"/>
        <v>8435</v>
      </c>
      <c r="BH59" s="113" t="str">
        <f t="shared" si="29"/>
        <v xml:space="preserve"> </v>
      </c>
      <c r="BI59" s="113">
        <f t="shared" si="37"/>
        <v>-99.061486800732567</v>
      </c>
      <c r="BJ59" s="113"/>
      <c r="BK59" s="113"/>
      <c r="BL59" s="162"/>
    </row>
    <row r="60" spans="1:64" ht="14.25" customHeight="1" x14ac:dyDescent="0.3">
      <c r="A60" s="42">
        <v>22</v>
      </c>
      <c r="B60" s="43" t="s">
        <v>160</v>
      </c>
      <c r="C60" s="45"/>
      <c r="D60" s="45"/>
      <c r="E60" s="45"/>
      <c r="F60" s="45"/>
      <c r="G60" s="45"/>
      <c r="H60" s="45">
        <v>9600</v>
      </c>
      <c r="I60" s="45">
        <v>9600</v>
      </c>
      <c r="J60" s="45">
        <v>9600</v>
      </c>
      <c r="K60" s="45"/>
      <c r="L60" s="45">
        <v>14727</v>
      </c>
      <c r="M60" s="45">
        <f t="shared" si="21"/>
        <v>14727</v>
      </c>
      <c r="N60" s="45">
        <v>21378</v>
      </c>
      <c r="O60" s="45">
        <f t="shared" si="22"/>
        <v>36105</v>
      </c>
      <c r="P60" s="45"/>
      <c r="Q60" s="45">
        <f t="shared" si="22"/>
        <v>36105</v>
      </c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113" t="str">
        <f t="shared" si="23"/>
        <v xml:space="preserve"> </v>
      </c>
      <c r="AC60" s="113"/>
      <c r="AD60" s="113"/>
      <c r="AE60" s="113"/>
      <c r="AF60" s="154"/>
      <c r="AG60" s="42">
        <v>22</v>
      </c>
      <c r="AH60" s="76" t="s">
        <v>160</v>
      </c>
      <c r="AI60" s="45">
        <v>139565</v>
      </c>
      <c r="AJ60" s="45">
        <v>195216</v>
      </c>
      <c r="AK60" s="45">
        <v>697926</v>
      </c>
      <c r="AL60" s="45">
        <v>2793573.9999999995</v>
      </c>
      <c r="AM60" s="45">
        <v>1062827</v>
      </c>
      <c r="AN60" s="45">
        <v>1356269</v>
      </c>
      <c r="AO60" s="45">
        <v>1471585</v>
      </c>
      <c r="AP60" s="45">
        <v>1633571</v>
      </c>
      <c r="AQ60" s="45">
        <v>56171</v>
      </c>
      <c r="AR60" s="45">
        <v>315221</v>
      </c>
      <c r="AS60" s="45">
        <f t="shared" si="24"/>
        <v>371392</v>
      </c>
      <c r="AT60" s="45">
        <v>87891.999999999985</v>
      </c>
      <c r="AU60" s="45">
        <f t="shared" si="25"/>
        <v>459284</v>
      </c>
      <c r="AV60" s="45">
        <v>128515</v>
      </c>
      <c r="AW60" s="45">
        <f t="shared" si="26"/>
        <v>587799</v>
      </c>
      <c r="AX60" s="45">
        <v>289740</v>
      </c>
      <c r="AY60" s="45">
        <v>44583</v>
      </c>
      <c r="AZ60" s="45">
        <f t="shared" si="35"/>
        <v>334323</v>
      </c>
      <c r="BA60" s="45">
        <v>18305310</v>
      </c>
      <c r="BB60" s="45">
        <f t="shared" si="27"/>
        <v>18639633</v>
      </c>
      <c r="BC60" s="45">
        <v>145620</v>
      </c>
      <c r="BD60" s="45">
        <f t="shared" si="28"/>
        <v>18785253</v>
      </c>
      <c r="BE60" s="45">
        <v>57502.000000000007</v>
      </c>
      <c r="BF60" s="45">
        <v>399692</v>
      </c>
      <c r="BG60" s="45">
        <f t="shared" si="36"/>
        <v>457194</v>
      </c>
      <c r="BH60" s="113">
        <f t="shared" si="29"/>
        <v>-80.15393111065093</v>
      </c>
      <c r="BI60" s="113">
        <f t="shared" si="37"/>
        <v>36.752182769357773</v>
      </c>
      <c r="BJ60" s="113"/>
      <c r="BK60" s="113"/>
      <c r="BL60" s="162"/>
    </row>
    <row r="61" spans="1:64" ht="14.25" customHeight="1" x14ac:dyDescent="0.3">
      <c r="A61" s="42">
        <v>23</v>
      </c>
      <c r="B61" s="43" t="s">
        <v>161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 t="str">
        <f t="shared" si="21"/>
        <v/>
      </c>
      <c r="N61" s="45">
        <v>371721</v>
      </c>
      <c r="O61" s="45">
        <f t="shared" si="22"/>
        <v>371721</v>
      </c>
      <c r="P61" s="45">
        <v>987931</v>
      </c>
      <c r="Q61" s="45">
        <f t="shared" si="22"/>
        <v>1359652</v>
      </c>
      <c r="R61" s="45"/>
      <c r="S61" s="45">
        <v>371373</v>
      </c>
      <c r="T61" s="45">
        <f t="shared" si="30"/>
        <v>371373</v>
      </c>
      <c r="U61" s="45">
        <v>1717443</v>
      </c>
      <c r="V61" s="45">
        <f t="shared" si="31"/>
        <v>2088816</v>
      </c>
      <c r="W61" s="45">
        <v>330005</v>
      </c>
      <c r="X61" s="45">
        <f t="shared" si="32"/>
        <v>2418821</v>
      </c>
      <c r="Y61" s="45">
        <v>378951</v>
      </c>
      <c r="Z61" s="45"/>
      <c r="AA61" s="45">
        <f t="shared" si="33"/>
        <v>378951</v>
      </c>
      <c r="AB61" s="113" t="str">
        <f t="shared" si="23"/>
        <v xml:space="preserve"> </v>
      </c>
      <c r="AC61" s="113">
        <f t="shared" si="34"/>
        <v>2.0405360648189372</v>
      </c>
      <c r="AD61" s="113"/>
      <c r="AE61" s="113"/>
      <c r="AF61" s="154"/>
      <c r="AG61" s="42">
        <v>23</v>
      </c>
      <c r="AH61" s="76" t="s">
        <v>161</v>
      </c>
      <c r="AI61" s="45">
        <v>56361</v>
      </c>
      <c r="AJ61" s="45">
        <v>66155</v>
      </c>
      <c r="AK61" s="45">
        <v>66155</v>
      </c>
      <c r="AL61" s="45">
        <v>71538</v>
      </c>
      <c r="AM61" s="45">
        <v>4925</v>
      </c>
      <c r="AN61" s="45">
        <v>7220</v>
      </c>
      <c r="AO61" s="45">
        <v>681457</v>
      </c>
      <c r="AP61" s="45">
        <v>734283.99999999988</v>
      </c>
      <c r="AQ61" s="45">
        <v>53412</v>
      </c>
      <c r="AR61" s="45">
        <v>472757</v>
      </c>
      <c r="AS61" s="45">
        <f t="shared" si="24"/>
        <v>526169</v>
      </c>
      <c r="AT61" s="45">
        <v>3844</v>
      </c>
      <c r="AU61" s="45">
        <f t="shared" si="25"/>
        <v>530013</v>
      </c>
      <c r="AV61" s="45">
        <v>383021.99999999994</v>
      </c>
      <c r="AW61" s="45">
        <f t="shared" si="26"/>
        <v>913035</v>
      </c>
      <c r="AX61" s="45">
        <v>93722</v>
      </c>
      <c r="AY61" s="45">
        <v>2492</v>
      </c>
      <c r="AZ61" s="45">
        <f t="shared" si="35"/>
        <v>96214</v>
      </c>
      <c r="BA61" s="45">
        <v>145530</v>
      </c>
      <c r="BB61" s="45">
        <f t="shared" si="27"/>
        <v>241744</v>
      </c>
      <c r="BC61" s="45">
        <v>106985</v>
      </c>
      <c r="BD61" s="45">
        <f t="shared" si="28"/>
        <v>348729</v>
      </c>
      <c r="BE61" s="45">
        <v>143298</v>
      </c>
      <c r="BF61" s="45">
        <v>35857</v>
      </c>
      <c r="BG61" s="45">
        <f t="shared" si="36"/>
        <v>179155</v>
      </c>
      <c r="BH61" s="113">
        <f t="shared" si="29"/>
        <v>52.896865197072202</v>
      </c>
      <c r="BI61" s="113">
        <f t="shared" si="37"/>
        <v>86.204710333215559</v>
      </c>
      <c r="BJ61" s="113"/>
      <c r="BK61" s="113"/>
      <c r="BL61" s="162"/>
    </row>
    <row r="62" spans="1:64" ht="14.25" customHeight="1" x14ac:dyDescent="0.3">
      <c r="A62" s="42">
        <v>24</v>
      </c>
      <c r="B62" s="43" t="s">
        <v>162</v>
      </c>
      <c r="C62" s="45"/>
      <c r="D62" s="45"/>
      <c r="E62" s="45"/>
      <c r="F62" s="45">
        <v>2655</v>
      </c>
      <c r="G62" s="45"/>
      <c r="H62" s="45"/>
      <c r="I62" s="45"/>
      <c r="J62" s="45"/>
      <c r="K62" s="45">
        <v>22797</v>
      </c>
      <c r="L62" s="45">
        <v>18430</v>
      </c>
      <c r="M62" s="45">
        <f t="shared" si="21"/>
        <v>41227</v>
      </c>
      <c r="N62" s="45"/>
      <c r="O62" s="45">
        <f t="shared" si="22"/>
        <v>41227</v>
      </c>
      <c r="P62" s="45"/>
      <c r="Q62" s="45">
        <f t="shared" si="22"/>
        <v>41227</v>
      </c>
      <c r="R62" s="45"/>
      <c r="S62" s="45">
        <v>3736</v>
      </c>
      <c r="T62" s="45">
        <f t="shared" si="30"/>
        <v>3736</v>
      </c>
      <c r="U62" s="45"/>
      <c r="V62" s="45">
        <f t="shared" si="31"/>
        <v>3736</v>
      </c>
      <c r="W62" s="45">
        <v>27412</v>
      </c>
      <c r="X62" s="45">
        <f t="shared" si="32"/>
        <v>31148</v>
      </c>
      <c r="Y62" s="45"/>
      <c r="Z62" s="45"/>
      <c r="AA62" s="45"/>
      <c r="AB62" s="113" t="str">
        <f t="shared" si="23"/>
        <v xml:space="preserve"> </v>
      </c>
      <c r="AC62" s="113">
        <f t="shared" si="34"/>
        <v>-100</v>
      </c>
      <c r="AD62" s="113"/>
      <c r="AE62" s="113"/>
      <c r="AF62" s="154"/>
      <c r="AG62" s="42">
        <v>24</v>
      </c>
      <c r="AH62" s="76" t="s">
        <v>162</v>
      </c>
      <c r="AI62" s="45">
        <v>53213</v>
      </c>
      <c r="AJ62" s="45">
        <v>81028</v>
      </c>
      <c r="AK62" s="45">
        <v>137831</v>
      </c>
      <c r="AL62" s="45">
        <v>178833.99999999997</v>
      </c>
      <c r="AM62" s="45">
        <v>16383</v>
      </c>
      <c r="AN62" s="45">
        <v>54784</v>
      </c>
      <c r="AO62" s="45">
        <v>75424</v>
      </c>
      <c r="AP62" s="45">
        <v>98720</v>
      </c>
      <c r="AQ62" s="45">
        <v>31704</v>
      </c>
      <c r="AR62" s="45">
        <v>6000</v>
      </c>
      <c r="AS62" s="45">
        <f t="shared" si="24"/>
        <v>37704</v>
      </c>
      <c r="AT62" s="45">
        <v>39858</v>
      </c>
      <c r="AU62" s="45">
        <f t="shared" si="25"/>
        <v>77562</v>
      </c>
      <c r="AV62" s="45">
        <v>15156</v>
      </c>
      <c r="AW62" s="45">
        <f t="shared" si="26"/>
        <v>92718</v>
      </c>
      <c r="AX62" s="45">
        <v>5189</v>
      </c>
      <c r="AY62" s="45">
        <v>35253</v>
      </c>
      <c r="AZ62" s="45">
        <f t="shared" si="35"/>
        <v>40442</v>
      </c>
      <c r="BA62" s="45">
        <v>9735</v>
      </c>
      <c r="BB62" s="45">
        <f t="shared" si="27"/>
        <v>50177</v>
      </c>
      <c r="BC62" s="45">
        <v>17908</v>
      </c>
      <c r="BD62" s="45">
        <f t="shared" si="28"/>
        <v>68085</v>
      </c>
      <c r="BE62" s="45">
        <v>6956</v>
      </c>
      <c r="BF62" s="45">
        <v>41290</v>
      </c>
      <c r="BG62" s="45">
        <f t="shared" si="36"/>
        <v>48246</v>
      </c>
      <c r="BH62" s="113">
        <f t="shared" si="29"/>
        <v>34.052804008479484</v>
      </c>
      <c r="BI62" s="113">
        <f t="shared" si="37"/>
        <v>19.296770683942441</v>
      </c>
      <c r="BJ62" s="113"/>
      <c r="BK62" s="113"/>
      <c r="BL62" s="162"/>
    </row>
    <row r="63" spans="1:64" ht="14.25" customHeight="1" x14ac:dyDescent="0.3">
      <c r="A63" s="42">
        <v>25</v>
      </c>
      <c r="B63" s="43" t="s">
        <v>163</v>
      </c>
      <c r="C63" s="45">
        <v>4728143.9999999991</v>
      </c>
      <c r="D63" s="45">
        <v>11155026.999999998</v>
      </c>
      <c r="E63" s="45">
        <v>15916002</v>
      </c>
      <c r="F63" s="45">
        <v>21626318.000000004</v>
      </c>
      <c r="G63" s="45">
        <v>4695862.9999999972</v>
      </c>
      <c r="H63" s="45">
        <v>9049243.0000000019</v>
      </c>
      <c r="I63" s="45">
        <v>14254929.999999994</v>
      </c>
      <c r="J63" s="45">
        <v>20168473.999999996</v>
      </c>
      <c r="K63" s="45">
        <v>3460149</v>
      </c>
      <c r="L63" s="45">
        <v>5306567.0000000009</v>
      </c>
      <c r="M63" s="45">
        <f t="shared" si="21"/>
        <v>8766716</v>
      </c>
      <c r="N63" s="45">
        <v>4418299</v>
      </c>
      <c r="O63" s="45">
        <f t="shared" si="22"/>
        <v>13185015</v>
      </c>
      <c r="P63" s="45">
        <v>3889501.9999999995</v>
      </c>
      <c r="Q63" s="45">
        <f t="shared" si="22"/>
        <v>17074517</v>
      </c>
      <c r="R63" s="45">
        <v>2560127</v>
      </c>
      <c r="S63" s="45">
        <v>4244948</v>
      </c>
      <c r="T63" s="45">
        <f t="shared" si="30"/>
        <v>6805075</v>
      </c>
      <c r="U63" s="45">
        <v>4632839</v>
      </c>
      <c r="V63" s="45">
        <f t="shared" si="31"/>
        <v>11437914</v>
      </c>
      <c r="W63" s="45">
        <v>3235422.0000000005</v>
      </c>
      <c r="X63" s="45">
        <f t="shared" si="32"/>
        <v>14673336</v>
      </c>
      <c r="Y63" s="45">
        <v>3670794</v>
      </c>
      <c r="Z63" s="45">
        <v>5129024.9999999991</v>
      </c>
      <c r="AA63" s="45">
        <f t="shared" si="33"/>
        <v>8799819</v>
      </c>
      <c r="AB63" s="113">
        <f t="shared" si="23"/>
        <v>43.383277470219269</v>
      </c>
      <c r="AC63" s="113">
        <f t="shared" si="34"/>
        <v>29.312593909692396</v>
      </c>
      <c r="AD63" s="113"/>
      <c r="AE63" s="113"/>
      <c r="AF63" s="154"/>
      <c r="AG63" s="42">
        <v>25</v>
      </c>
      <c r="AH63" s="76" t="s">
        <v>163</v>
      </c>
      <c r="AI63" s="45">
        <v>3546445.9999999995</v>
      </c>
      <c r="AJ63" s="45">
        <v>6581038</v>
      </c>
      <c r="AK63" s="45">
        <v>9343696</v>
      </c>
      <c r="AL63" s="45">
        <v>12795185.000000002</v>
      </c>
      <c r="AM63" s="45">
        <v>3007954.0000000005</v>
      </c>
      <c r="AN63" s="45">
        <v>6407910.0000000009</v>
      </c>
      <c r="AO63" s="45">
        <v>10788048.000000002</v>
      </c>
      <c r="AP63" s="45">
        <v>13645380</v>
      </c>
      <c r="AQ63" s="45">
        <v>2859094.9999999986</v>
      </c>
      <c r="AR63" s="45">
        <v>3854332.0000000005</v>
      </c>
      <c r="AS63" s="45">
        <f t="shared" si="24"/>
        <v>6713426.9999999991</v>
      </c>
      <c r="AT63" s="45">
        <v>3496877.0000000005</v>
      </c>
      <c r="AU63" s="45">
        <f t="shared" si="25"/>
        <v>10210304</v>
      </c>
      <c r="AV63" s="45">
        <v>3674835</v>
      </c>
      <c r="AW63" s="45">
        <f t="shared" si="26"/>
        <v>13885139</v>
      </c>
      <c r="AX63" s="45">
        <v>4545995</v>
      </c>
      <c r="AY63" s="45">
        <v>4518557</v>
      </c>
      <c r="AZ63" s="45">
        <f t="shared" si="35"/>
        <v>9064552</v>
      </c>
      <c r="BA63" s="45">
        <v>4496405.0000000009</v>
      </c>
      <c r="BB63" s="45">
        <f t="shared" si="27"/>
        <v>13560957</v>
      </c>
      <c r="BC63" s="45">
        <v>5423044.0000000009</v>
      </c>
      <c r="BD63" s="45">
        <f t="shared" si="28"/>
        <v>18984001</v>
      </c>
      <c r="BE63" s="45">
        <v>6939681.9999999981</v>
      </c>
      <c r="BF63" s="45">
        <v>7439601.0000000009</v>
      </c>
      <c r="BG63" s="45">
        <f t="shared" si="36"/>
        <v>14379283</v>
      </c>
      <c r="BH63" s="113">
        <f t="shared" si="29"/>
        <v>52.654853337938079</v>
      </c>
      <c r="BI63" s="113">
        <f t="shared" si="37"/>
        <v>58.632031676799897</v>
      </c>
      <c r="BJ63" s="113"/>
      <c r="BK63" s="113"/>
      <c r="BL63" s="162"/>
    </row>
    <row r="64" spans="1:64" ht="14.25" customHeight="1" x14ac:dyDescent="0.3">
      <c r="A64" s="42">
        <v>26</v>
      </c>
      <c r="B64" s="43" t="s">
        <v>164</v>
      </c>
      <c r="C64" s="45"/>
      <c r="D64" s="45"/>
      <c r="E64" s="45"/>
      <c r="F64" s="45">
        <v>8405</v>
      </c>
      <c r="G64" s="45">
        <v>3463</v>
      </c>
      <c r="H64" s="45">
        <v>17586</v>
      </c>
      <c r="I64" s="45">
        <v>87556</v>
      </c>
      <c r="J64" s="45">
        <v>166760</v>
      </c>
      <c r="K64" s="45"/>
      <c r="L64" s="45">
        <v>3267</v>
      </c>
      <c r="M64" s="45">
        <f t="shared" si="21"/>
        <v>3267</v>
      </c>
      <c r="N64" s="45"/>
      <c r="O64" s="45">
        <f t="shared" si="22"/>
        <v>3267</v>
      </c>
      <c r="P64" s="45">
        <v>5195</v>
      </c>
      <c r="Q64" s="45">
        <f t="shared" si="22"/>
        <v>8462</v>
      </c>
      <c r="R64" s="45"/>
      <c r="S64" s="45">
        <v>45478</v>
      </c>
      <c r="T64" s="45">
        <f t="shared" si="30"/>
        <v>45478</v>
      </c>
      <c r="U64" s="45">
        <v>14925</v>
      </c>
      <c r="V64" s="45">
        <f t="shared" si="31"/>
        <v>60403</v>
      </c>
      <c r="W64" s="45">
        <v>10282</v>
      </c>
      <c r="X64" s="45">
        <f t="shared" si="32"/>
        <v>70685</v>
      </c>
      <c r="Y64" s="45">
        <v>1080</v>
      </c>
      <c r="Z64" s="45">
        <v>13666</v>
      </c>
      <c r="AA64" s="45">
        <f t="shared" si="33"/>
        <v>14746</v>
      </c>
      <c r="AB64" s="113" t="str">
        <f t="shared" si="23"/>
        <v xml:space="preserve"> </v>
      </c>
      <c r="AC64" s="113">
        <f t="shared" si="34"/>
        <v>-67.575531025990585</v>
      </c>
      <c r="AD64" s="113"/>
      <c r="AE64" s="113"/>
      <c r="AF64" s="154"/>
      <c r="AG64" s="42">
        <v>26</v>
      </c>
      <c r="AH64" s="76" t="s">
        <v>164</v>
      </c>
      <c r="AI64" s="45">
        <v>42926</v>
      </c>
      <c r="AJ64" s="45">
        <v>162112</v>
      </c>
      <c r="AK64" s="45">
        <v>268491</v>
      </c>
      <c r="AL64" s="45">
        <v>360636.99999999994</v>
      </c>
      <c r="AM64" s="45">
        <v>67333</v>
      </c>
      <c r="AN64" s="45">
        <v>292142.99999999994</v>
      </c>
      <c r="AO64" s="45">
        <v>421599</v>
      </c>
      <c r="AP64" s="45">
        <v>692553.99999999988</v>
      </c>
      <c r="AQ64" s="45">
        <v>115161</v>
      </c>
      <c r="AR64" s="45">
        <v>87163</v>
      </c>
      <c r="AS64" s="45">
        <f t="shared" si="24"/>
        <v>202324</v>
      </c>
      <c r="AT64" s="45">
        <v>242813</v>
      </c>
      <c r="AU64" s="45">
        <f t="shared" si="25"/>
        <v>445137</v>
      </c>
      <c r="AV64" s="45">
        <v>144731</v>
      </c>
      <c r="AW64" s="45">
        <f t="shared" si="26"/>
        <v>589868</v>
      </c>
      <c r="AX64" s="45">
        <v>167058</v>
      </c>
      <c r="AY64" s="45">
        <v>72791</v>
      </c>
      <c r="AZ64" s="45">
        <f t="shared" si="35"/>
        <v>239849</v>
      </c>
      <c r="BA64" s="45">
        <v>121626</v>
      </c>
      <c r="BB64" s="45">
        <f t="shared" si="27"/>
        <v>361475</v>
      </c>
      <c r="BC64" s="45">
        <v>164452</v>
      </c>
      <c r="BD64" s="45">
        <f t="shared" si="28"/>
        <v>525927</v>
      </c>
      <c r="BE64" s="45">
        <v>214866.99999999994</v>
      </c>
      <c r="BF64" s="45">
        <v>92180.999999999971</v>
      </c>
      <c r="BG64" s="45">
        <f t="shared" si="36"/>
        <v>307047.99999999988</v>
      </c>
      <c r="BH64" s="113">
        <f t="shared" si="29"/>
        <v>28.618204455937445</v>
      </c>
      <c r="BI64" s="113">
        <f t="shared" si="37"/>
        <v>28.017210828479534</v>
      </c>
      <c r="BJ64" s="113"/>
      <c r="BK64" s="113"/>
      <c r="BL64" s="162"/>
    </row>
    <row r="65" spans="1:64" ht="14.25" customHeight="1" x14ac:dyDescent="0.3">
      <c r="A65" s="42">
        <v>27</v>
      </c>
      <c r="B65" s="43" t="s">
        <v>165</v>
      </c>
      <c r="C65" s="45">
        <v>648026</v>
      </c>
      <c r="D65" s="45">
        <v>1483520</v>
      </c>
      <c r="E65" s="45">
        <v>2567679</v>
      </c>
      <c r="F65" s="45">
        <v>3175003.9999999995</v>
      </c>
      <c r="G65" s="45">
        <v>713338</v>
      </c>
      <c r="H65" s="45">
        <v>1399759</v>
      </c>
      <c r="I65" s="45">
        <v>3599476</v>
      </c>
      <c r="J65" s="45">
        <v>5491686</v>
      </c>
      <c r="K65" s="45">
        <v>3728749</v>
      </c>
      <c r="L65" s="45">
        <v>141812</v>
      </c>
      <c r="M65" s="45">
        <f t="shared" si="21"/>
        <v>3870561</v>
      </c>
      <c r="N65" s="45">
        <v>477752</v>
      </c>
      <c r="O65" s="45">
        <f t="shared" si="22"/>
        <v>4348313</v>
      </c>
      <c r="P65" s="45">
        <v>344605</v>
      </c>
      <c r="Q65" s="45">
        <f t="shared" si="22"/>
        <v>4692918</v>
      </c>
      <c r="R65" s="45">
        <v>325155</v>
      </c>
      <c r="S65" s="45">
        <v>65459</v>
      </c>
      <c r="T65" s="45">
        <f t="shared" si="30"/>
        <v>390614</v>
      </c>
      <c r="U65" s="45"/>
      <c r="V65" s="45">
        <f t="shared" si="31"/>
        <v>390614</v>
      </c>
      <c r="W65" s="45">
        <v>3863</v>
      </c>
      <c r="X65" s="45">
        <f t="shared" si="32"/>
        <v>394477</v>
      </c>
      <c r="Y65" s="45"/>
      <c r="Z65" s="45">
        <v>13899</v>
      </c>
      <c r="AA65" s="45">
        <f t="shared" si="33"/>
        <v>13899</v>
      </c>
      <c r="AB65" s="113">
        <f t="shared" si="23"/>
        <v>-100</v>
      </c>
      <c r="AC65" s="113">
        <f t="shared" si="34"/>
        <v>-96.441755799843321</v>
      </c>
      <c r="AD65" s="113"/>
      <c r="AE65" s="113"/>
      <c r="AF65" s="154"/>
      <c r="AG65" s="42">
        <v>27</v>
      </c>
      <c r="AH65" s="76" t="s">
        <v>165</v>
      </c>
      <c r="AI65" s="45">
        <v>279991</v>
      </c>
      <c r="AJ65" s="45">
        <v>913403.00000000023</v>
      </c>
      <c r="AK65" s="45">
        <v>1401570</v>
      </c>
      <c r="AL65" s="45">
        <v>1718671.9999999998</v>
      </c>
      <c r="AM65" s="45">
        <v>549965.99999999988</v>
      </c>
      <c r="AN65" s="45">
        <v>835234</v>
      </c>
      <c r="AO65" s="45">
        <v>1397805.9999999995</v>
      </c>
      <c r="AP65" s="45">
        <v>2024852.9999999995</v>
      </c>
      <c r="AQ65" s="45">
        <v>436356.99999999988</v>
      </c>
      <c r="AR65" s="45">
        <v>472383.00000000006</v>
      </c>
      <c r="AS65" s="45">
        <f t="shared" si="24"/>
        <v>908740</v>
      </c>
      <c r="AT65" s="45">
        <v>568842.99999999988</v>
      </c>
      <c r="AU65" s="45">
        <f t="shared" si="25"/>
        <v>1477583</v>
      </c>
      <c r="AV65" s="45">
        <v>1556220</v>
      </c>
      <c r="AW65" s="45">
        <f t="shared" si="26"/>
        <v>3033803</v>
      </c>
      <c r="AX65" s="45">
        <v>455000</v>
      </c>
      <c r="AY65" s="45">
        <v>1070067</v>
      </c>
      <c r="AZ65" s="45">
        <f t="shared" si="35"/>
        <v>1525067</v>
      </c>
      <c r="BA65" s="45">
        <v>444197</v>
      </c>
      <c r="BB65" s="45">
        <f t="shared" si="27"/>
        <v>1969264</v>
      </c>
      <c r="BC65" s="45">
        <v>262969.99999999994</v>
      </c>
      <c r="BD65" s="45">
        <f t="shared" si="28"/>
        <v>2232234</v>
      </c>
      <c r="BE65" s="45">
        <v>140340.00000000003</v>
      </c>
      <c r="BF65" s="45">
        <v>230018.99999999994</v>
      </c>
      <c r="BG65" s="45">
        <f t="shared" si="36"/>
        <v>370359</v>
      </c>
      <c r="BH65" s="113">
        <f t="shared" si="29"/>
        <v>-69.156043956043945</v>
      </c>
      <c r="BI65" s="113">
        <f t="shared" si="37"/>
        <v>-75.715230871823991</v>
      </c>
      <c r="BJ65" s="113"/>
      <c r="BK65" s="113"/>
      <c r="BL65" s="162"/>
    </row>
    <row r="66" spans="1:64" ht="14.25" customHeight="1" x14ac:dyDescent="0.3">
      <c r="A66" s="42">
        <v>28</v>
      </c>
      <c r="B66" s="43" t="s">
        <v>166</v>
      </c>
      <c r="C66" s="45"/>
      <c r="D66" s="45">
        <v>4276</v>
      </c>
      <c r="E66" s="45">
        <v>4276</v>
      </c>
      <c r="F66" s="45">
        <v>8526</v>
      </c>
      <c r="G66" s="45">
        <v>5940</v>
      </c>
      <c r="H66" s="45">
        <v>8440</v>
      </c>
      <c r="I66" s="45">
        <v>10040</v>
      </c>
      <c r="J66" s="45">
        <v>10040</v>
      </c>
      <c r="K66" s="45"/>
      <c r="L66" s="45"/>
      <c r="M66" s="45" t="str">
        <f t="shared" si="21"/>
        <v/>
      </c>
      <c r="N66" s="45"/>
      <c r="O66" s="45" t="str">
        <f t="shared" si="22"/>
        <v xml:space="preserve"> </v>
      </c>
      <c r="P66" s="45">
        <v>2040</v>
      </c>
      <c r="Q66" s="45">
        <f t="shared" si="22"/>
        <v>2040</v>
      </c>
      <c r="R66" s="45">
        <v>4937</v>
      </c>
      <c r="S66" s="45">
        <v>1700</v>
      </c>
      <c r="T66" s="45">
        <f t="shared" si="30"/>
        <v>6637</v>
      </c>
      <c r="U66" s="45">
        <v>5590</v>
      </c>
      <c r="V66" s="45">
        <f t="shared" si="31"/>
        <v>12227</v>
      </c>
      <c r="W66" s="45"/>
      <c r="X66" s="45">
        <f t="shared" si="32"/>
        <v>12227</v>
      </c>
      <c r="Y66" s="45"/>
      <c r="Z66" s="45">
        <v>7003</v>
      </c>
      <c r="AA66" s="45">
        <f t="shared" si="33"/>
        <v>7003</v>
      </c>
      <c r="AB66" s="113">
        <f t="shared" si="23"/>
        <v>-100</v>
      </c>
      <c r="AC66" s="113">
        <f t="shared" si="34"/>
        <v>5.5145397016724331</v>
      </c>
      <c r="AD66" s="113"/>
      <c r="AE66" s="113"/>
      <c r="AF66" s="154"/>
      <c r="AG66" s="42">
        <v>28</v>
      </c>
      <c r="AH66" s="76" t="s">
        <v>166</v>
      </c>
      <c r="AI66" s="45">
        <v>154655.99999999997</v>
      </c>
      <c r="AJ66" s="45">
        <v>537458</v>
      </c>
      <c r="AK66" s="45">
        <v>675653</v>
      </c>
      <c r="AL66" s="45">
        <v>1198033.0000000002</v>
      </c>
      <c r="AM66" s="45">
        <v>439026.99999999994</v>
      </c>
      <c r="AN66" s="45">
        <v>1192924.9999999998</v>
      </c>
      <c r="AO66" s="45">
        <v>1426758</v>
      </c>
      <c r="AP66" s="45">
        <v>1827540.9999999993</v>
      </c>
      <c r="AQ66" s="45">
        <v>258307</v>
      </c>
      <c r="AR66" s="45">
        <v>618965</v>
      </c>
      <c r="AS66" s="45">
        <f t="shared" si="24"/>
        <v>877272</v>
      </c>
      <c r="AT66" s="45">
        <v>204718</v>
      </c>
      <c r="AU66" s="45">
        <f t="shared" si="25"/>
        <v>1081990</v>
      </c>
      <c r="AV66" s="45">
        <v>130620.99999999999</v>
      </c>
      <c r="AW66" s="45">
        <f t="shared" si="26"/>
        <v>1212611</v>
      </c>
      <c r="AX66" s="45">
        <v>272700</v>
      </c>
      <c r="AY66" s="45">
        <v>244658</v>
      </c>
      <c r="AZ66" s="45">
        <f t="shared" si="35"/>
        <v>517358</v>
      </c>
      <c r="BA66" s="45">
        <v>206760.99999999997</v>
      </c>
      <c r="BB66" s="45">
        <f t="shared" si="27"/>
        <v>724119</v>
      </c>
      <c r="BC66" s="45">
        <v>197783.00000000003</v>
      </c>
      <c r="BD66" s="45">
        <f t="shared" si="28"/>
        <v>921902</v>
      </c>
      <c r="BE66" s="45">
        <v>118838</v>
      </c>
      <c r="BF66" s="45">
        <v>194131</v>
      </c>
      <c r="BG66" s="45">
        <f t="shared" si="36"/>
        <v>312969</v>
      </c>
      <c r="BH66" s="113">
        <f t="shared" si="29"/>
        <v>-56.421708837550419</v>
      </c>
      <c r="BI66" s="113">
        <f t="shared" si="37"/>
        <v>-39.506299313048224</v>
      </c>
      <c r="BJ66" s="113"/>
      <c r="BK66" s="113"/>
      <c r="BL66" s="162"/>
    </row>
    <row r="67" spans="1:64" ht="14.25" customHeight="1" x14ac:dyDescent="0.3">
      <c r="A67" s="42">
        <v>29</v>
      </c>
      <c r="B67" s="43" t="s">
        <v>167</v>
      </c>
      <c r="C67" s="45">
        <v>6533391.0000000019</v>
      </c>
      <c r="D67" s="45">
        <v>14645066.000000002</v>
      </c>
      <c r="E67" s="45">
        <v>20089879</v>
      </c>
      <c r="F67" s="45">
        <v>26483328</v>
      </c>
      <c r="G67" s="45">
        <v>7840847.9999999991</v>
      </c>
      <c r="H67" s="45">
        <v>17273434.999999996</v>
      </c>
      <c r="I67" s="45">
        <v>24830999</v>
      </c>
      <c r="J67" s="45">
        <v>30293069.999999996</v>
      </c>
      <c r="K67" s="45">
        <v>7599621</v>
      </c>
      <c r="L67" s="45">
        <v>6459207.0000000019</v>
      </c>
      <c r="M67" s="45">
        <f t="shared" si="21"/>
        <v>14058828.000000002</v>
      </c>
      <c r="N67" s="45">
        <v>8033778</v>
      </c>
      <c r="O67" s="45">
        <f t="shared" si="22"/>
        <v>22092606</v>
      </c>
      <c r="P67" s="45">
        <v>5216376</v>
      </c>
      <c r="Q67" s="45">
        <f t="shared" si="22"/>
        <v>27308982</v>
      </c>
      <c r="R67" s="45">
        <v>6434361</v>
      </c>
      <c r="S67" s="45">
        <v>3336341</v>
      </c>
      <c r="T67" s="45">
        <f t="shared" si="30"/>
        <v>9770702</v>
      </c>
      <c r="U67" s="45">
        <v>4224491</v>
      </c>
      <c r="V67" s="45">
        <f t="shared" si="31"/>
        <v>13995193</v>
      </c>
      <c r="W67" s="45">
        <v>5256301.9999999991</v>
      </c>
      <c r="X67" s="45">
        <f t="shared" si="32"/>
        <v>19251495</v>
      </c>
      <c r="Y67" s="45">
        <v>7523677.0000000019</v>
      </c>
      <c r="Z67" s="45">
        <v>5886574</v>
      </c>
      <c r="AA67" s="45">
        <f t="shared" si="33"/>
        <v>13410251.000000002</v>
      </c>
      <c r="AB67" s="113">
        <f t="shared" si="23"/>
        <v>16.929668695928029</v>
      </c>
      <c r="AC67" s="113">
        <f t="shared" si="34"/>
        <v>37.249616250705429</v>
      </c>
      <c r="AD67" s="113"/>
      <c r="AE67" s="113"/>
      <c r="AF67" s="154"/>
      <c r="AG67" s="42">
        <v>29</v>
      </c>
      <c r="AH67" s="76" t="s">
        <v>167</v>
      </c>
      <c r="AI67" s="45">
        <v>3969805.0000000005</v>
      </c>
      <c r="AJ67" s="45">
        <v>7591076.0000000009</v>
      </c>
      <c r="AK67" s="45">
        <v>10093241.000000002</v>
      </c>
      <c r="AL67" s="45">
        <v>13810850.999999996</v>
      </c>
      <c r="AM67" s="45">
        <v>3085780.0000000005</v>
      </c>
      <c r="AN67" s="45">
        <v>6668406.9999999981</v>
      </c>
      <c r="AO67" s="45">
        <v>9076791.9999999963</v>
      </c>
      <c r="AP67" s="45">
        <v>14711396.999999994</v>
      </c>
      <c r="AQ67" s="45">
        <v>3595133.9999999991</v>
      </c>
      <c r="AR67" s="45">
        <v>5152150</v>
      </c>
      <c r="AS67" s="45">
        <f t="shared" si="24"/>
        <v>8747284</v>
      </c>
      <c r="AT67" s="45">
        <v>11504572</v>
      </c>
      <c r="AU67" s="45">
        <f t="shared" si="25"/>
        <v>20251856</v>
      </c>
      <c r="AV67" s="45">
        <v>11649336.999999998</v>
      </c>
      <c r="AW67" s="45">
        <f t="shared" si="26"/>
        <v>31901193</v>
      </c>
      <c r="AX67" s="45">
        <v>14366151</v>
      </c>
      <c r="AY67" s="45">
        <v>12756077</v>
      </c>
      <c r="AZ67" s="45">
        <f t="shared" si="35"/>
        <v>27122228</v>
      </c>
      <c r="BA67" s="45">
        <v>18658793.000000004</v>
      </c>
      <c r="BB67" s="45">
        <f t="shared" si="27"/>
        <v>45781021</v>
      </c>
      <c r="BC67" s="45">
        <v>10746912.000000006</v>
      </c>
      <c r="BD67" s="45">
        <f t="shared" si="28"/>
        <v>56527933.000000007</v>
      </c>
      <c r="BE67" s="45">
        <v>23099899.000000019</v>
      </c>
      <c r="BF67" s="45">
        <v>23622404.000000011</v>
      </c>
      <c r="BG67" s="45">
        <f t="shared" si="36"/>
        <v>46722303.00000003</v>
      </c>
      <c r="BH67" s="113">
        <f t="shared" si="29"/>
        <v>60.793931513040746</v>
      </c>
      <c r="BI67" s="113">
        <f t="shared" si="37"/>
        <v>72.265726104802411</v>
      </c>
      <c r="BJ67" s="113"/>
      <c r="BK67" s="113"/>
      <c r="BL67" s="162"/>
    </row>
    <row r="68" spans="1:64" ht="14.25" customHeight="1" x14ac:dyDescent="0.3">
      <c r="A68" s="42">
        <v>30</v>
      </c>
      <c r="B68" s="43" t="s">
        <v>168</v>
      </c>
      <c r="C68" s="45">
        <v>13586356.999999998</v>
      </c>
      <c r="D68" s="45">
        <v>31484307</v>
      </c>
      <c r="E68" s="45">
        <v>39678988</v>
      </c>
      <c r="F68" s="45">
        <v>47614433.000000007</v>
      </c>
      <c r="G68" s="45">
        <v>12382419</v>
      </c>
      <c r="H68" s="45">
        <v>21460785.999999989</v>
      </c>
      <c r="I68" s="45">
        <v>24180221.999999996</v>
      </c>
      <c r="J68" s="45">
        <v>29373296</v>
      </c>
      <c r="K68" s="45">
        <v>12043050</v>
      </c>
      <c r="L68" s="45">
        <v>13501706</v>
      </c>
      <c r="M68" s="45">
        <f t="shared" si="21"/>
        <v>25544756</v>
      </c>
      <c r="N68" s="45">
        <v>6620337.9999999991</v>
      </c>
      <c r="O68" s="45">
        <f t="shared" si="22"/>
        <v>32165094</v>
      </c>
      <c r="P68" s="45">
        <v>7907417.0000000019</v>
      </c>
      <c r="Q68" s="45">
        <f t="shared" si="22"/>
        <v>40072511</v>
      </c>
      <c r="R68" s="45">
        <v>7122904</v>
      </c>
      <c r="S68" s="45">
        <v>3107716</v>
      </c>
      <c r="T68" s="45">
        <f t="shared" si="30"/>
        <v>10230620</v>
      </c>
      <c r="U68" s="45">
        <v>9525007</v>
      </c>
      <c r="V68" s="45">
        <f t="shared" si="31"/>
        <v>19755627</v>
      </c>
      <c r="W68" s="45">
        <v>10799980</v>
      </c>
      <c r="X68" s="45">
        <f t="shared" si="32"/>
        <v>30555607</v>
      </c>
      <c r="Y68" s="45">
        <v>9816302.9999999981</v>
      </c>
      <c r="Z68" s="45">
        <v>12260351.999999998</v>
      </c>
      <c r="AA68" s="45">
        <f t="shared" si="33"/>
        <v>22076654.999999996</v>
      </c>
      <c r="AB68" s="113">
        <f t="shared" si="23"/>
        <v>37.813214947161953</v>
      </c>
      <c r="AC68" s="113">
        <f t="shared" si="34"/>
        <v>115.79000099700698</v>
      </c>
      <c r="AD68" s="113"/>
      <c r="AE68" s="113"/>
      <c r="AF68" s="154"/>
      <c r="AG68" s="42">
        <v>30</v>
      </c>
      <c r="AH68" s="76" t="s">
        <v>168</v>
      </c>
      <c r="AI68" s="45">
        <v>2270477.0000000005</v>
      </c>
      <c r="AJ68" s="45">
        <v>5265294.0000000009</v>
      </c>
      <c r="AK68" s="45">
        <v>7106837.0000000019</v>
      </c>
      <c r="AL68" s="45">
        <v>9960642.0000000019</v>
      </c>
      <c r="AM68" s="45">
        <v>1600023.9999999995</v>
      </c>
      <c r="AN68" s="45">
        <v>4846524.9999999972</v>
      </c>
      <c r="AO68" s="45">
        <v>9290416.9999999981</v>
      </c>
      <c r="AP68" s="45">
        <v>11931522</v>
      </c>
      <c r="AQ68" s="45">
        <v>2813374.0000000005</v>
      </c>
      <c r="AR68" s="45">
        <v>3349075</v>
      </c>
      <c r="AS68" s="45">
        <f t="shared" si="24"/>
        <v>6162449</v>
      </c>
      <c r="AT68" s="45">
        <v>1598054.0000000002</v>
      </c>
      <c r="AU68" s="45">
        <f t="shared" si="25"/>
        <v>7760503</v>
      </c>
      <c r="AV68" s="45">
        <v>2705944</v>
      </c>
      <c r="AW68" s="45">
        <f t="shared" si="26"/>
        <v>10466447</v>
      </c>
      <c r="AX68" s="45">
        <v>4832926</v>
      </c>
      <c r="AY68" s="45">
        <v>1981316</v>
      </c>
      <c r="AZ68" s="45">
        <f t="shared" si="35"/>
        <v>6814242</v>
      </c>
      <c r="BA68" s="45">
        <v>1708612.9999999998</v>
      </c>
      <c r="BB68" s="45">
        <f t="shared" si="27"/>
        <v>8522855</v>
      </c>
      <c r="BC68" s="45">
        <v>3928022.0000000009</v>
      </c>
      <c r="BD68" s="45">
        <f t="shared" si="28"/>
        <v>12450877</v>
      </c>
      <c r="BE68" s="45">
        <v>2745606.0000000005</v>
      </c>
      <c r="BF68" s="45">
        <v>2702628.9999999995</v>
      </c>
      <c r="BG68" s="45">
        <f t="shared" si="36"/>
        <v>5448235</v>
      </c>
      <c r="BH68" s="113">
        <f t="shared" si="29"/>
        <v>-43.189570872800445</v>
      </c>
      <c r="BI68" s="113">
        <f t="shared" si="37"/>
        <v>-20.046352917903405</v>
      </c>
      <c r="BJ68" s="113"/>
      <c r="BK68" s="113"/>
      <c r="BL68" s="162"/>
    </row>
    <row r="69" spans="1:64" ht="14.25" customHeight="1" x14ac:dyDescent="0.3">
      <c r="A69" s="42">
        <v>31</v>
      </c>
      <c r="B69" s="43" t="s">
        <v>169</v>
      </c>
      <c r="C69" s="45">
        <v>36370792</v>
      </c>
      <c r="D69" s="45">
        <v>92839222</v>
      </c>
      <c r="E69" s="45">
        <v>100543287</v>
      </c>
      <c r="F69" s="45">
        <v>121658928</v>
      </c>
      <c r="G69" s="45">
        <v>32748058</v>
      </c>
      <c r="H69" s="45">
        <v>65788129</v>
      </c>
      <c r="I69" s="45">
        <v>65788129</v>
      </c>
      <c r="J69" s="45">
        <v>101419306</v>
      </c>
      <c r="K69" s="45">
        <v>20536868</v>
      </c>
      <c r="L69" s="45">
        <v>6922731</v>
      </c>
      <c r="M69" s="45">
        <f t="shared" si="21"/>
        <v>27459599</v>
      </c>
      <c r="N69" s="45">
        <v>9411173</v>
      </c>
      <c r="O69" s="45">
        <f t="shared" si="22"/>
        <v>36870772</v>
      </c>
      <c r="P69" s="45">
        <v>11394674</v>
      </c>
      <c r="Q69" s="45">
        <f t="shared" si="22"/>
        <v>48265446</v>
      </c>
      <c r="R69" s="45"/>
      <c r="S69" s="45">
        <v>1082497</v>
      </c>
      <c r="T69" s="45">
        <f t="shared" si="30"/>
        <v>1082497</v>
      </c>
      <c r="U69" s="45">
        <v>1884796</v>
      </c>
      <c r="V69" s="45">
        <f t="shared" si="31"/>
        <v>2967293</v>
      </c>
      <c r="W69" s="45">
        <v>15647029</v>
      </c>
      <c r="X69" s="45">
        <f t="shared" si="32"/>
        <v>18614322</v>
      </c>
      <c r="Y69" s="45"/>
      <c r="Z69" s="45">
        <v>9012465</v>
      </c>
      <c r="AA69" s="45">
        <f t="shared" si="33"/>
        <v>9012465</v>
      </c>
      <c r="AB69" s="113" t="str">
        <f t="shared" si="23"/>
        <v xml:space="preserve"> </v>
      </c>
      <c r="AC69" s="113">
        <f t="shared" si="34"/>
        <v>732.56258446905633</v>
      </c>
      <c r="AD69" s="113"/>
      <c r="AE69" s="113"/>
      <c r="AF69" s="154"/>
      <c r="AG69" s="42">
        <v>31</v>
      </c>
      <c r="AH69" s="76" t="s">
        <v>169</v>
      </c>
      <c r="AI69" s="45">
        <v>2623091.0000000005</v>
      </c>
      <c r="AJ69" s="45">
        <v>6965927</v>
      </c>
      <c r="AK69" s="45">
        <v>11703976</v>
      </c>
      <c r="AL69" s="45">
        <v>18561707.000000004</v>
      </c>
      <c r="AM69" s="45">
        <v>3141469</v>
      </c>
      <c r="AN69" s="45">
        <v>7836279</v>
      </c>
      <c r="AO69" s="45">
        <v>12699568</v>
      </c>
      <c r="AP69" s="45">
        <v>19915175.999999993</v>
      </c>
      <c r="AQ69" s="45">
        <v>2791116</v>
      </c>
      <c r="AR69" s="45">
        <v>2962130</v>
      </c>
      <c r="AS69" s="45">
        <f t="shared" si="24"/>
        <v>5753246</v>
      </c>
      <c r="AT69" s="45">
        <v>2193779</v>
      </c>
      <c r="AU69" s="45">
        <f t="shared" si="25"/>
        <v>7947025</v>
      </c>
      <c r="AV69" s="45">
        <v>1401227.9999999998</v>
      </c>
      <c r="AW69" s="45">
        <f t="shared" si="26"/>
        <v>9348253</v>
      </c>
      <c r="AX69" s="45">
        <v>2596046</v>
      </c>
      <c r="AY69" s="45">
        <v>2149344</v>
      </c>
      <c r="AZ69" s="45">
        <f t="shared" si="35"/>
        <v>4745390</v>
      </c>
      <c r="BA69" s="45">
        <v>986300.99999999988</v>
      </c>
      <c r="BB69" s="45">
        <f t="shared" si="27"/>
        <v>5731691</v>
      </c>
      <c r="BC69" s="45">
        <v>1913313</v>
      </c>
      <c r="BD69" s="45">
        <f t="shared" si="28"/>
        <v>7645004</v>
      </c>
      <c r="BE69" s="45">
        <v>3573391</v>
      </c>
      <c r="BF69" s="45">
        <v>1011346</v>
      </c>
      <c r="BG69" s="45">
        <f t="shared" si="36"/>
        <v>4584737</v>
      </c>
      <c r="BH69" s="113">
        <f t="shared" si="29"/>
        <v>37.647445384249721</v>
      </c>
      <c r="BI69" s="113">
        <f t="shared" si="37"/>
        <v>-3.3854540933411101</v>
      </c>
      <c r="BJ69" s="113"/>
      <c r="BK69" s="113"/>
      <c r="BL69" s="162"/>
    </row>
    <row r="70" spans="1:64" ht="14.25" customHeight="1" x14ac:dyDescent="0.3">
      <c r="A70" s="42">
        <v>32</v>
      </c>
      <c r="B70" s="43" t="s">
        <v>79</v>
      </c>
      <c r="C70" s="45">
        <v>3952577.9999999986</v>
      </c>
      <c r="D70" s="45">
        <v>7094500.9999999981</v>
      </c>
      <c r="E70" s="45">
        <v>9479289.9999999981</v>
      </c>
      <c r="F70" s="45">
        <v>12113963.000000002</v>
      </c>
      <c r="G70" s="45">
        <v>3092773.0000000009</v>
      </c>
      <c r="H70" s="45">
        <v>18410138.000000004</v>
      </c>
      <c r="I70" s="45">
        <v>32310056.000000011</v>
      </c>
      <c r="J70" s="45">
        <v>34401587.999999993</v>
      </c>
      <c r="K70" s="45">
        <v>1823955</v>
      </c>
      <c r="L70" s="45">
        <v>1620287.0000000005</v>
      </c>
      <c r="M70" s="45">
        <f t="shared" si="21"/>
        <v>3444242.0000000005</v>
      </c>
      <c r="N70" s="45">
        <v>1636792</v>
      </c>
      <c r="O70" s="45">
        <f t="shared" si="22"/>
        <v>5081034</v>
      </c>
      <c r="P70" s="45">
        <v>1956484</v>
      </c>
      <c r="Q70" s="45">
        <f t="shared" si="22"/>
        <v>7037518</v>
      </c>
      <c r="R70" s="45">
        <v>1105253</v>
      </c>
      <c r="S70" s="45">
        <v>646515</v>
      </c>
      <c r="T70" s="45">
        <f t="shared" si="30"/>
        <v>1751768</v>
      </c>
      <c r="U70" s="45">
        <v>1228743</v>
      </c>
      <c r="V70" s="45">
        <f t="shared" si="31"/>
        <v>2980511</v>
      </c>
      <c r="W70" s="45">
        <v>1482522</v>
      </c>
      <c r="X70" s="45">
        <f t="shared" si="32"/>
        <v>4463033</v>
      </c>
      <c r="Y70" s="45">
        <v>2512050</v>
      </c>
      <c r="Z70" s="45">
        <v>10166268.999999998</v>
      </c>
      <c r="AA70" s="45">
        <f t="shared" si="33"/>
        <v>12678318.999999998</v>
      </c>
      <c r="AB70" s="113">
        <f t="shared" si="23"/>
        <v>127.28280312290488</v>
      </c>
      <c r="AC70" s="113">
        <f t="shared" si="34"/>
        <v>623.74418301966909</v>
      </c>
      <c r="AD70" s="113"/>
      <c r="AE70" s="113"/>
      <c r="AF70" s="154"/>
      <c r="AG70" s="42">
        <v>32</v>
      </c>
      <c r="AH70" s="76" t="s">
        <v>79</v>
      </c>
      <c r="AI70" s="45">
        <v>7352759.0000000028</v>
      </c>
      <c r="AJ70" s="45">
        <v>10035384.000000004</v>
      </c>
      <c r="AK70" s="45">
        <v>11142768.000000004</v>
      </c>
      <c r="AL70" s="45">
        <v>12938041</v>
      </c>
      <c r="AM70" s="45">
        <v>1882009.9999999998</v>
      </c>
      <c r="AN70" s="45">
        <v>3353138.0000000009</v>
      </c>
      <c r="AO70" s="45">
        <v>4261058</v>
      </c>
      <c r="AP70" s="45">
        <v>5846122.9999999944</v>
      </c>
      <c r="AQ70" s="45">
        <v>1089784</v>
      </c>
      <c r="AR70" s="45">
        <v>1286162</v>
      </c>
      <c r="AS70" s="45">
        <f t="shared" si="24"/>
        <v>2375946</v>
      </c>
      <c r="AT70" s="45">
        <v>1072988.9999999998</v>
      </c>
      <c r="AU70" s="45">
        <f t="shared" si="25"/>
        <v>3448935</v>
      </c>
      <c r="AV70" s="45">
        <v>1713989</v>
      </c>
      <c r="AW70" s="45">
        <f t="shared" si="26"/>
        <v>5162924</v>
      </c>
      <c r="AX70" s="45">
        <v>1243621</v>
      </c>
      <c r="AY70" s="45">
        <v>1305964</v>
      </c>
      <c r="AZ70" s="45">
        <f t="shared" si="35"/>
        <v>2549585</v>
      </c>
      <c r="BA70" s="45">
        <v>1012586</v>
      </c>
      <c r="BB70" s="45">
        <f t="shared" si="27"/>
        <v>3562171</v>
      </c>
      <c r="BC70" s="45">
        <v>1392900.9999999998</v>
      </c>
      <c r="BD70" s="45">
        <f t="shared" si="28"/>
        <v>4955072</v>
      </c>
      <c r="BE70" s="45">
        <v>1956924.9999999988</v>
      </c>
      <c r="BF70" s="45">
        <v>1562626</v>
      </c>
      <c r="BG70" s="45">
        <f t="shared" si="36"/>
        <v>3519550.9999999991</v>
      </c>
      <c r="BH70" s="113">
        <f t="shared" si="29"/>
        <v>57.357024366748306</v>
      </c>
      <c r="BI70" s="113">
        <f t="shared" si="37"/>
        <v>38.044073839467956</v>
      </c>
      <c r="BJ70" s="113"/>
      <c r="BK70" s="113"/>
      <c r="BL70" s="162"/>
    </row>
    <row r="71" spans="1:64" ht="14.25" customHeight="1" x14ac:dyDescent="0.3">
      <c r="A71" s="42">
        <v>33</v>
      </c>
      <c r="B71" s="43" t="s">
        <v>60</v>
      </c>
      <c r="C71" s="45">
        <v>11567035</v>
      </c>
      <c r="D71" s="45">
        <v>13236633</v>
      </c>
      <c r="E71" s="45">
        <v>28003392</v>
      </c>
      <c r="F71" s="45">
        <v>28003392</v>
      </c>
      <c r="G71" s="45">
        <v>29527483</v>
      </c>
      <c r="H71" s="45">
        <v>64242741</v>
      </c>
      <c r="I71" s="45">
        <v>90050424</v>
      </c>
      <c r="J71" s="45">
        <v>119501824</v>
      </c>
      <c r="K71" s="45"/>
      <c r="L71" s="45"/>
      <c r="M71" s="45" t="str">
        <f t="shared" si="21"/>
        <v/>
      </c>
      <c r="N71" s="45">
        <v>55666</v>
      </c>
      <c r="O71" s="45">
        <f t="shared" si="22"/>
        <v>55666</v>
      </c>
      <c r="P71" s="45">
        <v>10765379</v>
      </c>
      <c r="Q71" s="45">
        <f t="shared" si="22"/>
        <v>10821045</v>
      </c>
      <c r="R71" s="45"/>
      <c r="S71" s="45"/>
      <c r="T71" s="45"/>
      <c r="U71" s="45"/>
      <c r="V71" s="45"/>
      <c r="W71" s="45">
        <v>7021527</v>
      </c>
      <c r="X71" s="45">
        <f t="shared" si="32"/>
        <v>7021527</v>
      </c>
      <c r="Y71" s="45">
        <v>14301</v>
      </c>
      <c r="Z71" s="45">
        <v>7432330</v>
      </c>
      <c r="AA71" s="45">
        <f t="shared" si="33"/>
        <v>7446631</v>
      </c>
      <c r="AB71" s="113" t="str">
        <f t="shared" si="23"/>
        <v xml:space="preserve"> </v>
      </c>
      <c r="AC71" s="113"/>
      <c r="AD71" s="113"/>
      <c r="AE71" s="113"/>
      <c r="AF71" s="154"/>
      <c r="AG71" s="42">
        <v>33</v>
      </c>
      <c r="AH71" s="76" t="s">
        <v>60</v>
      </c>
      <c r="AI71" s="45">
        <v>88302</v>
      </c>
      <c r="AJ71" s="45">
        <v>153255</v>
      </c>
      <c r="AK71" s="45">
        <v>194213</v>
      </c>
      <c r="AL71" s="45">
        <v>328486.00000000006</v>
      </c>
      <c r="AM71" s="45">
        <v>436227</v>
      </c>
      <c r="AN71" s="45">
        <v>671052</v>
      </c>
      <c r="AO71" s="45">
        <v>1108499</v>
      </c>
      <c r="AP71" s="45">
        <v>1236932.0000000002</v>
      </c>
      <c r="AQ71" s="45">
        <v>133564.99999999997</v>
      </c>
      <c r="AR71" s="45">
        <v>306606.00000000012</v>
      </c>
      <c r="AS71" s="45">
        <f t="shared" si="24"/>
        <v>440171.00000000012</v>
      </c>
      <c r="AT71" s="45">
        <v>658483.00000000012</v>
      </c>
      <c r="AU71" s="45">
        <f t="shared" si="25"/>
        <v>1098654.0000000002</v>
      </c>
      <c r="AV71" s="45">
        <v>736321.00000000012</v>
      </c>
      <c r="AW71" s="45">
        <f t="shared" si="26"/>
        <v>1834975.0000000005</v>
      </c>
      <c r="AX71" s="45">
        <v>189612</v>
      </c>
      <c r="AY71" s="45">
        <v>203691</v>
      </c>
      <c r="AZ71" s="45">
        <f t="shared" si="35"/>
        <v>393303</v>
      </c>
      <c r="BA71" s="45">
        <v>838674.99999999988</v>
      </c>
      <c r="BB71" s="45">
        <f t="shared" si="27"/>
        <v>1231978</v>
      </c>
      <c r="BC71" s="45">
        <v>437003</v>
      </c>
      <c r="BD71" s="45">
        <f t="shared" si="28"/>
        <v>1668981</v>
      </c>
      <c r="BE71" s="45">
        <v>45878</v>
      </c>
      <c r="BF71" s="45">
        <v>258197.00000000003</v>
      </c>
      <c r="BG71" s="45">
        <f t="shared" si="36"/>
        <v>304075</v>
      </c>
      <c r="BH71" s="113">
        <f t="shared" si="29"/>
        <v>-75.804273991097602</v>
      </c>
      <c r="BI71" s="113">
        <f t="shared" si="37"/>
        <v>-22.686834323663945</v>
      </c>
      <c r="BJ71" s="113"/>
      <c r="BK71" s="113"/>
      <c r="BL71" s="162"/>
    </row>
    <row r="72" spans="1:64" ht="14.25" customHeight="1" x14ac:dyDescent="0.3">
      <c r="A72" s="42">
        <v>34</v>
      </c>
      <c r="B72" s="43" t="s">
        <v>170</v>
      </c>
      <c r="C72" s="45">
        <v>3817559</v>
      </c>
      <c r="D72" s="45">
        <v>8752125</v>
      </c>
      <c r="E72" s="45">
        <v>12379254</v>
      </c>
      <c r="F72" s="45">
        <v>14798088.000000004</v>
      </c>
      <c r="G72" s="45">
        <v>2896505</v>
      </c>
      <c r="H72" s="45">
        <v>20028822</v>
      </c>
      <c r="I72" s="45">
        <v>39229342.999999993</v>
      </c>
      <c r="J72" s="45">
        <v>60093290</v>
      </c>
      <c r="K72" s="45">
        <v>2276173</v>
      </c>
      <c r="L72" s="45">
        <v>2380744.9999999995</v>
      </c>
      <c r="M72" s="45">
        <f t="shared" si="21"/>
        <v>4656918</v>
      </c>
      <c r="N72" s="45">
        <v>2303161.0000000005</v>
      </c>
      <c r="O72" s="45">
        <f t="shared" si="22"/>
        <v>6960079</v>
      </c>
      <c r="P72" s="45">
        <v>7859318.9999999991</v>
      </c>
      <c r="Q72" s="45">
        <f t="shared" si="22"/>
        <v>14819398</v>
      </c>
      <c r="R72" s="45">
        <v>8167943</v>
      </c>
      <c r="S72" s="45">
        <v>1228814</v>
      </c>
      <c r="T72" s="45">
        <f t="shared" si="30"/>
        <v>9396757</v>
      </c>
      <c r="U72" s="45">
        <v>1125670</v>
      </c>
      <c r="V72" s="45">
        <f t="shared" si="31"/>
        <v>10522427</v>
      </c>
      <c r="W72" s="45">
        <v>2778783</v>
      </c>
      <c r="X72" s="45">
        <f t="shared" si="32"/>
        <v>13301210</v>
      </c>
      <c r="Y72" s="45">
        <v>2779358</v>
      </c>
      <c r="Z72" s="45">
        <v>3702252</v>
      </c>
      <c r="AA72" s="45">
        <f t="shared" si="33"/>
        <v>6481610</v>
      </c>
      <c r="AB72" s="113">
        <f t="shared" si="23"/>
        <v>-65.97236293152389</v>
      </c>
      <c r="AC72" s="113">
        <f t="shared" si="34"/>
        <v>-31.022905029894886</v>
      </c>
      <c r="AD72" s="113"/>
      <c r="AE72" s="113"/>
      <c r="AF72" s="154"/>
      <c r="AG72" s="42">
        <v>34</v>
      </c>
      <c r="AH72" s="76" t="s">
        <v>170</v>
      </c>
      <c r="AI72" s="45">
        <v>1713828.0000000002</v>
      </c>
      <c r="AJ72" s="45">
        <v>3090476</v>
      </c>
      <c r="AK72" s="45">
        <v>4492707</v>
      </c>
      <c r="AL72" s="45">
        <v>6685733.9999999963</v>
      </c>
      <c r="AM72" s="45">
        <v>1808174.9999999995</v>
      </c>
      <c r="AN72" s="45">
        <v>4883951.9999999981</v>
      </c>
      <c r="AO72" s="45">
        <v>6206708.0000000009</v>
      </c>
      <c r="AP72" s="45">
        <v>11307122.999999996</v>
      </c>
      <c r="AQ72" s="45">
        <v>1219803</v>
      </c>
      <c r="AR72" s="45">
        <v>2595150</v>
      </c>
      <c r="AS72" s="45">
        <f t="shared" si="24"/>
        <v>3814953</v>
      </c>
      <c r="AT72" s="45">
        <v>3109813.9999999991</v>
      </c>
      <c r="AU72" s="45">
        <f t="shared" si="25"/>
        <v>6924766.9999999991</v>
      </c>
      <c r="AV72" s="45">
        <v>3282933</v>
      </c>
      <c r="AW72" s="45">
        <f t="shared" si="26"/>
        <v>10207700</v>
      </c>
      <c r="AX72" s="45">
        <v>1766629</v>
      </c>
      <c r="AY72" s="45">
        <v>1401046</v>
      </c>
      <c r="AZ72" s="45">
        <f t="shared" si="35"/>
        <v>3167675</v>
      </c>
      <c r="BA72" s="45">
        <v>3714772.0000000005</v>
      </c>
      <c r="BB72" s="45">
        <f t="shared" si="27"/>
        <v>6882447</v>
      </c>
      <c r="BC72" s="45">
        <v>1874938</v>
      </c>
      <c r="BD72" s="45">
        <f t="shared" si="28"/>
        <v>8757385</v>
      </c>
      <c r="BE72" s="45">
        <v>1390655</v>
      </c>
      <c r="BF72" s="45">
        <v>2323303</v>
      </c>
      <c r="BG72" s="45">
        <f t="shared" si="36"/>
        <v>3713958</v>
      </c>
      <c r="BH72" s="113">
        <f t="shared" si="29"/>
        <v>-21.28200091813278</v>
      </c>
      <c r="BI72" s="113">
        <f t="shared" si="37"/>
        <v>17.245550758837311</v>
      </c>
      <c r="BJ72" s="113"/>
      <c r="BK72" s="113"/>
      <c r="BL72" s="162"/>
    </row>
    <row r="73" spans="1:64" ht="14.25" customHeight="1" x14ac:dyDescent="0.3">
      <c r="A73" s="42">
        <v>35</v>
      </c>
      <c r="B73" s="43" t="s">
        <v>171</v>
      </c>
      <c r="C73" s="45"/>
      <c r="D73" s="45"/>
      <c r="E73" s="45"/>
      <c r="F73" s="45"/>
      <c r="G73" s="45">
        <v>41037</v>
      </c>
      <c r="H73" s="45">
        <v>41037</v>
      </c>
      <c r="I73" s="45">
        <v>89671</v>
      </c>
      <c r="J73" s="45">
        <v>89671</v>
      </c>
      <c r="K73" s="45"/>
      <c r="L73" s="45"/>
      <c r="M73" s="45" t="str">
        <f t="shared" si="21"/>
        <v/>
      </c>
      <c r="N73" s="45">
        <v>49919</v>
      </c>
      <c r="O73" s="45">
        <f t="shared" si="22"/>
        <v>49919</v>
      </c>
      <c r="P73" s="45"/>
      <c r="Q73" s="45">
        <f t="shared" si="22"/>
        <v>49919</v>
      </c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113" t="str">
        <f t="shared" si="23"/>
        <v xml:space="preserve"> </v>
      </c>
      <c r="AC73" s="113"/>
      <c r="AD73" s="113"/>
      <c r="AE73" s="113"/>
      <c r="AF73" s="154"/>
      <c r="AG73" s="42">
        <v>35</v>
      </c>
      <c r="AH73" s="76" t="s">
        <v>171</v>
      </c>
      <c r="AI73" s="45">
        <v>347346</v>
      </c>
      <c r="AJ73" s="45">
        <v>725877</v>
      </c>
      <c r="AK73" s="45">
        <v>768351</v>
      </c>
      <c r="AL73" s="45">
        <v>885334</v>
      </c>
      <c r="AM73" s="45">
        <v>42017</v>
      </c>
      <c r="AN73" s="45">
        <v>140522</v>
      </c>
      <c r="AO73" s="45">
        <v>161059</v>
      </c>
      <c r="AP73" s="45">
        <v>181447.00000000003</v>
      </c>
      <c r="AQ73" s="45">
        <v>153863</v>
      </c>
      <c r="AR73" s="45">
        <v>3805</v>
      </c>
      <c r="AS73" s="45">
        <f t="shared" si="24"/>
        <v>157668</v>
      </c>
      <c r="AT73" s="45">
        <v>4635</v>
      </c>
      <c r="AU73" s="45">
        <f t="shared" si="25"/>
        <v>162303</v>
      </c>
      <c r="AV73" s="45">
        <v>42679</v>
      </c>
      <c r="AW73" s="45">
        <f t="shared" si="26"/>
        <v>204982</v>
      </c>
      <c r="AX73" s="45">
        <v>50700</v>
      </c>
      <c r="AY73" s="45">
        <v>114123</v>
      </c>
      <c r="AZ73" s="45">
        <f t="shared" si="35"/>
        <v>164823</v>
      </c>
      <c r="BA73" s="45">
        <v>1039093.9999999999</v>
      </c>
      <c r="BB73" s="45">
        <f t="shared" si="27"/>
        <v>1203917</v>
      </c>
      <c r="BC73" s="45">
        <v>610019</v>
      </c>
      <c r="BD73" s="45">
        <f t="shared" si="28"/>
        <v>1813936</v>
      </c>
      <c r="BE73" s="45">
        <v>88061</v>
      </c>
      <c r="BF73" s="45">
        <v>11468</v>
      </c>
      <c r="BG73" s="45">
        <f t="shared" si="36"/>
        <v>99529</v>
      </c>
      <c r="BH73" s="113">
        <f t="shared" si="29"/>
        <v>73.690335305719913</v>
      </c>
      <c r="BI73" s="113">
        <f t="shared" si="37"/>
        <v>-39.614616892059971</v>
      </c>
      <c r="BJ73" s="113"/>
      <c r="BK73" s="113"/>
      <c r="BL73" s="162"/>
    </row>
    <row r="74" spans="1:64" ht="14.25" customHeight="1" x14ac:dyDescent="0.3">
      <c r="A74" s="42">
        <v>36</v>
      </c>
      <c r="B74" s="43" t="s">
        <v>172</v>
      </c>
      <c r="C74" s="45">
        <v>437642</v>
      </c>
      <c r="D74" s="45">
        <v>2250630</v>
      </c>
      <c r="E74" s="45">
        <v>3281755</v>
      </c>
      <c r="F74" s="45">
        <v>3972116.0000000005</v>
      </c>
      <c r="G74" s="45">
        <v>192455</v>
      </c>
      <c r="H74" s="45">
        <v>2148603</v>
      </c>
      <c r="I74" s="45">
        <v>2245153</v>
      </c>
      <c r="J74" s="45">
        <v>3318172.0000000005</v>
      </c>
      <c r="K74" s="45">
        <v>590482</v>
      </c>
      <c r="L74" s="45">
        <v>1677459</v>
      </c>
      <c r="M74" s="45">
        <f t="shared" si="21"/>
        <v>2267941</v>
      </c>
      <c r="N74" s="45"/>
      <c r="O74" s="45">
        <f t="shared" si="22"/>
        <v>2267941</v>
      </c>
      <c r="P74" s="45">
        <v>1644874</v>
      </c>
      <c r="Q74" s="45">
        <f t="shared" si="22"/>
        <v>3912815</v>
      </c>
      <c r="R74" s="45">
        <v>202722</v>
      </c>
      <c r="S74" s="45">
        <v>304594</v>
      </c>
      <c r="T74" s="45">
        <f t="shared" si="30"/>
        <v>507316</v>
      </c>
      <c r="U74" s="45">
        <v>197908</v>
      </c>
      <c r="V74" s="45">
        <f t="shared" si="31"/>
        <v>705224</v>
      </c>
      <c r="W74" s="45">
        <v>32519</v>
      </c>
      <c r="X74" s="45">
        <f t="shared" si="32"/>
        <v>737743</v>
      </c>
      <c r="Y74" s="45">
        <v>306992</v>
      </c>
      <c r="Z74" s="45">
        <v>279156</v>
      </c>
      <c r="AA74" s="45">
        <f t="shared" si="33"/>
        <v>586148</v>
      </c>
      <c r="AB74" s="113">
        <f t="shared" si="23"/>
        <v>51.434970057517177</v>
      </c>
      <c r="AC74" s="113">
        <f t="shared" si="34"/>
        <v>15.539032871031068</v>
      </c>
      <c r="AD74" s="113"/>
      <c r="AE74" s="113"/>
      <c r="AF74" s="154"/>
      <c r="AG74" s="42">
        <v>36</v>
      </c>
      <c r="AH74" s="76" t="s">
        <v>172</v>
      </c>
      <c r="AI74" s="45">
        <v>244423</v>
      </c>
      <c r="AJ74" s="45">
        <v>244423</v>
      </c>
      <c r="AK74" s="45">
        <v>244423</v>
      </c>
      <c r="AL74" s="45">
        <v>340506</v>
      </c>
      <c r="AM74" s="45"/>
      <c r="AN74" s="45">
        <v>1152</v>
      </c>
      <c r="AO74" s="45">
        <v>1152</v>
      </c>
      <c r="AP74" s="45">
        <v>128613.99999999999</v>
      </c>
      <c r="AQ74" s="45">
        <v>235815</v>
      </c>
      <c r="AR74" s="45">
        <v>84284</v>
      </c>
      <c r="AS74" s="45">
        <f t="shared" si="24"/>
        <v>320099</v>
      </c>
      <c r="AT74" s="45">
        <v>38362</v>
      </c>
      <c r="AU74" s="45">
        <f t="shared" si="25"/>
        <v>358461</v>
      </c>
      <c r="AV74" s="45">
        <v>361304</v>
      </c>
      <c r="AW74" s="45">
        <f t="shared" si="26"/>
        <v>719765</v>
      </c>
      <c r="AX74" s="45"/>
      <c r="AY74" s="45">
        <v>8266</v>
      </c>
      <c r="AZ74" s="45">
        <f t="shared" si="35"/>
        <v>8266</v>
      </c>
      <c r="BA74" s="45">
        <v>236316.00000000003</v>
      </c>
      <c r="BB74" s="45">
        <f t="shared" si="27"/>
        <v>244582.00000000003</v>
      </c>
      <c r="BC74" s="45">
        <v>10316</v>
      </c>
      <c r="BD74" s="45">
        <f t="shared" si="28"/>
        <v>254898.00000000003</v>
      </c>
      <c r="BE74" s="45">
        <v>262490</v>
      </c>
      <c r="BF74" s="45">
        <v>85449</v>
      </c>
      <c r="BG74" s="45">
        <f t="shared" si="36"/>
        <v>347939</v>
      </c>
      <c r="BH74" s="113" t="str">
        <f t="shared" si="29"/>
        <v xml:space="preserve"> </v>
      </c>
      <c r="BI74" s="113">
        <f t="shared" si="37"/>
        <v>4109.2789741108154</v>
      </c>
      <c r="BJ74" s="113"/>
      <c r="BK74" s="113"/>
      <c r="BL74" s="162"/>
    </row>
    <row r="75" spans="1:64" ht="14.25" customHeight="1" x14ac:dyDescent="0.3">
      <c r="A75" s="42">
        <v>37</v>
      </c>
      <c r="B75" s="43" t="s">
        <v>173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 t="str">
        <f t="shared" si="21"/>
        <v/>
      </c>
      <c r="N75" s="45"/>
      <c r="O75" s="45" t="str">
        <f t="shared" si="22"/>
        <v xml:space="preserve"> </v>
      </c>
      <c r="P75" s="45"/>
      <c r="Q75" s="45" t="str">
        <f t="shared" si="22"/>
        <v xml:space="preserve"> </v>
      </c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113" t="str">
        <f t="shared" si="23"/>
        <v xml:space="preserve"> </v>
      </c>
      <c r="AC75" s="113"/>
      <c r="AD75" s="113"/>
      <c r="AE75" s="113"/>
      <c r="AF75" s="154"/>
      <c r="AG75" s="42">
        <v>37</v>
      </c>
      <c r="AH75" s="76" t="s">
        <v>173</v>
      </c>
      <c r="AI75" s="45">
        <v>7985</v>
      </c>
      <c r="AJ75" s="45">
        <v>186176</v>
      </c>
      <c r="AK75" s="45">
        <v>188190</v>
      </c>
      <c r="AL75" s="45">
        <v>205935</v>
      </c>
      <c r="AM75" s="45">
        <v>5000</v>
      </c>
      <c r="AN75" s="45">
        <v>5000</v>
      </c>
      <c r="AO75" s="45">
        <v>52453.999999999993</v>
      </c>
      <c r="AP75" s="45">
        <v>430400</v>
      </c>
      <c r="AQ75" s="45">
        <v>2212</v>
      </c>
      <c r="AR75" s="45">
        <v>929268</v>
      </c>
      <c r="AS75" s="45">
        <f t="shared" si="24"/>
        <v>931480</v>
      </c>
      <c r="AT75" s="45">
        <v>233679</v>
      </c>
      <c r="AU75" s="45">
        <f t="shared" si="25"/>
        <v>1165159</v>
      </c>
      <c r="AV75" s="45">
        <v>45768</v>
      </c>
      <c r="AW75" s="45">
        <f t="shared" si="26"/>
        <v>1210927</v>
      </c>
      <c r="AX75" s="45"/>
      <c r="AY75" s="45">
        <v>72224</v>
      </c>
      <c r="AZ75" s="45">
        <f t="shared" si="35"/>
        <v>72224</v>
      </c>
      <c r="BA75" s="45"/>
      <c r="BB75" s="45">
        <f t="shared" si="27"/>
        <v>72224</v>
      </c>
      <c r="BC75" s="45">
        <v>31039</v>
      </c>
      <c r="BD75" s="45">
        <f t="shared" si="28"/>
        <v>103263</v>
      </c>
      <c r="BE75" s="45">
        <v>2815</v>
      </c>
      <c r="BF75" s="45">
        <v>42491</v>
      </c>
      <c r="BG75" s="45">
        <f t="shared" si="36"/>
        <v>45306</v>
      </c>
      <c r="BH75" s="113" t="str">
        <f t="shared" si="29"/>
        <v xml:space="preserve"> </v>
      </c>
      <c r="BI75" s="113">
        <f t="shared" si="37"/>
        <v>-37.270159503766067</v>
      </c>
      <c r="BJ75" s="113"/>
      <c r="BK75" s="113"/>
      <c r="BL75" s="162"/>
    </row>
    <row r="76" spans="1:64" ht="14.25" customHeight="1" x14ac:dyDescent="0.3">
      <c r="A76" s="42">
        <v>38</v>
      </c>
      <c r="B76" s="43" t="s">
        <v>174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 t="str">
        <f t="shared" si="21"/>
        <v/>
      </c>
      <c r="N76" s="45"/>
      <c r="O76" s="45" t="str">
        <f t="shared" si="22"/>
        <v xml:space="preserve"> </v>
      </c>
      <c r="P76" s="45"/>
      <c r="Q76" s="45" t="str">
        <f t="shared" si="22"/>
        <v xml:space="preserve"> </v>
      </c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113" t="str">
        <f t="shared" si="23"/>
        <v xml:space="preserve"> </v>
      </c>
      <c r="AC76" s="113"/>
      <c r="AD76" s="113"/>
      <c r="AE76" s="113"/>
      <c r="AF76" s="154"/>
      <c r="AG76" s="42">
        <v>38</v>
      </c>
      <c r="AH76" s="76" t="s">
        <v>174</v>
      </c>
      <c r="AI76" s="45">
        <v>122605</v>
      </c>
      <c r="AJ76" s="45">
        <v>231424</v>
      </c>
      <c r="AK76" s="45">
        <v>314591</v>
      </c>
      <c r="AL76" s="45">
        <v>373301.99999999994</v>
      </c>
      <c r="AM76" s="45">
        <v>49764</v>
      </c>
      <c r="AN76" s="45">
        <v>103932.99999999999</v>
      </c>
      <c r="AO76" s="45">
        <v>117530.99999999999</v>
      </c>
      <c r="AP76" s="45">
        <v>177288</v>
      </c>
      <c r="AQ76" s="45">
        <v>65215</v>
      </c>
      <c r="AR76" s="45">
        <v>18162.999999999996</v>
      </c>
      <c r="AS76" s="45">
        <f t="shared" si="24"/>
        <v>83378</v>
      </c>
      <c r="AT76" s="45">
        <v>16280</v>
      </c>
      <c r="AU76" s="45">
        <f t="shared" si="25"/>
        <v>99658</v>
      </c>
      <c r="AV76" s="45">
        <v>39520</v>
      </c>
      <c r="AW76" s="45">
        <f t="shared" si="26"/>
        <v>139178</v>
      </c>
      <c r="AX76" s="45">
        <v>159486</v>
      </c>
      <c r="AY76" s="45">
        <v>5350</v>
      </c>
      <c r="AZ76" s="45">
        <f t="shared" si="35"/>
        <v>164836</v>
      </c>
      <c r="BA76" s="45">
        <v>108389</v>
      </c>
      <c r="BB76" s="45">
        <f t="shared" si="27"/>
        <v>273225</v>
      </c>
      <c r="BC76" s="45">
        <v>29402</v>
      </c>
      <c r="BD76" s="45">
        <f t="shared" si="28"/>
        <v>302627</v>
      </c>
      <c r="BE76" s="45">
        <v>1950</v>
      </c>
      <c r="BF76" s="45">
        <v>14500</v>
      </c>
      <c r="BG76" s="45">
        <f t="shared" si="36"/>
        <v>16450</v>
      </c>
      <c r="BH76" s="113">
        <f t="shared" si="29"/>
        <v>-98.777322147398522</v>
      </c>
      <c r="BI76" s="113">
        <f t="shared" si="37"/>
        <v>-90.020383896721597</v>
      </c>
      <c r="BJ76" s="113"/>
      <c r="BK76" s="113"/>
      <c r="BL76" s="162"/>
    </row>
    <row r="77" spans="1:64" ht="14.25" customHeight="1" x14ac:dyDescent="0.3">
      <c r="A77" s="42">
        <v>39</v>
      </c>
      <c r="B77" s="43" t="s">
        <v>175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 t="str">
        <f t="shared" si="21"/>
        <v/>
      </c>
      <c r="N77" s="45"/>
      <c r="O77" s="45" t="str">
        <f t="shared" si="22"/>
        <v xml:space="preserve"> </v>
      </c>
      <c r="P77" s="45"/>
      <c r="Q77" s="45" t="str">
        <f t="shared" si="22"/>
        <v xml:space="preserve"> </v>
      </c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113" t="str">
        <f t="shared" si="23"/>
        <v xml:space="preserve"> </v>
      </c>
      <c r="AC77" s="113"/>
      <c r="AD77" s="113"/>
      <c r="AE77" s="113"/>
      <c r="AF77" s="154"/>
      <c r="AG77" s="42">
        <v>39</v>
      </c>
      <c r="AH77" s="76" t="s">
        <v>175</v>
      </c>
      <c r="AI77" s="45"/>
      <c r="AJ77" s="45"/>
      <c r="AK77" s="45">
        <v>2069</v>
      </c>
      <c r="AL77" s="45">
        <v>124720</v>
      </c>
      <c r="AM77" s="45"/>
      <c r="AN77" s="45"/>
      <c r="AO77" s="45">
        <v>47000</v>
      </c>
      <c r="AP77" s="45">
        <v>47000</v>
      </c>
      <c r="AQ77" s="45">
        <v>22600</v>
      </c>
      <c r="AR77" s="45"/>
      <c r="AS77" s="45">
        <f t="shared" si="24"/>
        <v>22600</v>
      </c>
      <c r="AT77" s="45"/>
      <c r="AU77" s="45">
        <f t="shared" si="25"/>
        <v>22600</v>
      </c>
      <c r="AV77" s="45">
        <v>6500</v>
      </c>
      <c r="AW77" s="45">
        <f t="shared" si="26"/>
        <v>29100</v>
      </c>
      <c r="AX77" s="45"/>
      <c r="AY77" s="45">
        <v>171143</v>
      </c>
      <c r="AZ77" s="45">
        <f t="shared" si="35"/>
        <v>171143</v>
      </c>
      <c r="BA77" s="45"/>
      <c r="BB77" s="45">
        <f t="shared" si="27"/>
        <v>171143</v>
      </c>
      <c r="BC77" s="45">
        <v>57982</v>
      </c>
      <c r="BD77" s="45">
        <f t="shared" si="28"/>
        <v>229125</v>
      </c>
      <c r="BE77" s="45">
        <v>5118</v>
      </c>
      <c r="BF77" s="45"/>
      <c r="BG77" s="45">
        <f t="shared" si="36"/>
        <v>5118</v>
      </c>
      <c r="BH77" s="113" t="str">
        <f t="shared" si="29"/>
        <v xml:space="preserve"> </v>
      </c>
      <c r="BI77" s="113">
        <f t="shared" si="37"/>
        <v>-97.0095183559947</v>
      </c>
      <c r="BJ77" s="113"/>
      <c r="BK77" s="113"/>
      <c r="BL77" s="162"/>
    </row>
    <row r="78" spans="1:64" ht="14.25" customHeight="1" x14ac:dyDescent="0.3">
      <c r="A78" s="42">
        <v>40</v>
      </c>
      <c r="B78" s="43" t="s">
        <v>176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 t="str">
        <f t="shared" si="21"/>
        <v/>
      </c>
      <c r="N78" s="45"/>
      <c r="O78" s="45" t="str">
        <f t="shared" si="22"/>
        <v xml:space="preserve"> </v>
      </c>
      <c r="P78" s="45"/>
      <c r="Q78" s="45" t="str">
        <f t="shared" si="22"/>
        <v xml:space="preserve"> </v>
      </c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113" t="str">
        <f t="shared" si="23"/>
        <v xml:space="preserve"> </v>
      </c>
      <c r="AC78" s="113"/>
      <c r="AD78" s="113"/>
      <c r="AE78" s="113"/>
      <c r="AF78" s="154"/>
      <c r="AG78" s="42">
        <v>40</v>
      </c>
      <c r="AH78" s="76" t="s">
        <v>176</v>
      </c>
      <c r="AI78" s="45"/>
      <c r="AJ78" s="45">
        <v>7925</v>
      </c>
      <c r="AK78" s="45">
        <v>7925</v>
      </c>
      <c r="AL78" s="45">
        <v>7925</v>
      </c>
      <c r="AM78" s="45"/>
      <c r="AN78" s="45">
        <v>5196</v>
      </c>
      <c r="AO78" s="45">
        <v>5196</v>
      </c>
      <c r="AP78" s="45">
        <v>6541</v>
      </c>
      <c r="AQ78" s="45">
        <v>9517</v>
      </c>
      <c r="AR78" s="45"/>
      <c r="AS78" s="45">
        <f t="shared" si="24"/>
        <v>9517</v>
      </c>
      <c r="AT78" s="45">
        <v>131092</v>
      </c>
      <c r="AU78" s="45">
        <f t="shared" si="25"/>
        <v>140609</v>
      </c>
      <c r="AV78" s="45"/>
      <c r="AW78" s="45">
        <f t="shared" si="26"/>
        <v>140609</v>
      </c>
      <c r="AX78" s="45">
        <v>3400</v>
      </c>
      <c r="AY78" s="45"/>
      <c r="AZ78" s="45">
        <f t="shared" si="35"/>
        <v>3400</v>
      </c>
      <c r="BA78" s="45"/>
      <c r="BB78" s="45">
        <f t="shared" si="27"/>
        <v>3400</v>
      </c>
      <c r="BC78" s="45"/>
      <c r="BD78" s="45">
        <f t="shared" si="28"/>
        <v>3400</v>
      </c>
      <c r="BE78" s="45"/>
      <c r="BF78" s="45"/>
      <c r="BG78" s="45"/>
      <c r="BH78" s="113">
        <f t="shared" si="29"/>
        <v>-100</v>
      </c>
      <c r="BI78" s="113">
        <f t="shared" si="37"/>
        <v>-100</v>
      </c>
      <c r="BJ78" s="113"/>
      <c r="BK78" s="113"/>
      <c r="BL78" s="162"/>
    </row>
    <row r="79" spans="1:64" ht="14.25" customHeight="1" x14ac:dyDescent="0.3">
      <c r="A79" s="42">
        <v>41</v>
      </c>
      <c r="B79" s="43" t="s">
        <v>177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 t="str">
        <f t="shared" si="21"/>
        <v/>
      </c>
      <c r="N79" s="45"/>
      <c r="O79" s="45" t="str">
        <f t="shared" si="22"/>
        <v xml:space="preserve"> </v>
      </c>
      <c r="P79" s="45"/>
      <c r="Q79" s="45" t="str">
        <f t="shared" si="22"/>
        <v xml:space="preserve"> </v>
      </c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113" t="str">
        <f t="shared" si="23"/>
        <v xml:space="preserve"> </v>
      </c>
      <c r="AC79" s="113"/>
      <c r="AD79" s="113"/>
      <c r="AE79" s="113"/>
      <c r="AF79" s="154"/>
      <c r="AG79" s="42">
        <v>41</v>
      </c>
      <c r="AH79" s="76" t="s">
        <v>177</v>
      </c>
      <c r="AI79" s="45"/>
      <c r="AJ79" s="45">
        <v>50253</v>
      </c>
      <c r="AK79" s="45">
        <v>60856</v>
      </c>
      <c r="AL79" s="45">
        <v>83840.000000000015</v>
      </c>
      <c r="AM79" s="45">
        <v>32062</v>
      </c>
      <c r="AN79" s="45">
        <v>32062</v>
      </c>
      <c r="AO79" s="45">
        <v>32062</v>
      </c>
      <c r="AP79" s="45">
        <v>32062</v>
      </c>
      <c r="AQ79" s="45">
        <v>4944</v>
      </c>
      <c r="AR79" s="45">
        <v>3384</v>
      </c>
      <c r="AS79" s="45">
        <f t="shared" si="24"/>
        <v>8328</v>
      </c>
      <c r="AT79" s="45"/>
      <c r="AU79" s="45">
        <f t="shared" si="25"/>
        <v>8328</v>
      </c>
      <c r="AV79" s="45">
        <v>14379</v>
      </c>
      <c r="AW79" s="45">
        <f t="shared" si="26"/>
        <v>22707</v>
      </c>
      <c r="AX79" s="45"/>
      <c r="AY79" s="45"/>
      <c r="AZ79" s="45"/>
      <c r="BA79" s="45">
        <v>3273</v>
      </c>
      <c r="BB79" s="45">
        <f t="shared" si="27"/>
        <v>3273</v>
      </c>
      <c r="BC79" s="45"/>
      <c r="BD79" s="45">
        <f t="shared" si="28"/>
        <v>3273</v>
      </c>
      <c r="BE79" s="45"/>
      <c r="BF79" s="45">
        <v>2482</v>
      </c>
      <c r="BG79" s="45">
        <f t="shared" si="36"/>
        <v>2482</v>
      </c>
      <c r="BH79" s="113" t="str">
        <f t="shared" si="29"/>
        <v xml:space="preserve"> </v>
      </c>
      <c r="BI79" s="113" t="e">
        <f t="shared" si="37"/>
        <v>#DIV/0!</v>
      </c>
      <c r="BJ79" s="113"/>
      <c r="BK79" s="113"/>
      <c r="BL79" s="162"/>
    </row>
    <row r="80" spans="1:64" ht="14.25" customHeight="1" x14ac:dyDescent="0.3">
      <c r="A80" s="42">
        <v>42</v>
      </c>
      <c r="B80" s="43" t="s">
        <v>178</v>
      </c>
      <c r="C80" s="45">
        <v>152732</v>
      </c>
      <c r="D80" s="45">
        <v>405332</v>
      </c>
      <c r="E80" s="45">
        <v>591783</v>
      </c>
      <c r="F80" s="45">
        <v>597351</v>
      </c>
      <c r="G80" s="45">
        <v>176837</v>
      </c>
      <c r="H80" s="45">
        <v>320853</v>
      </c>
      <c r="I80" s="45">
        <v>743102</v>
      </c>
      <c r="J80" s="45">
        <v>765966</v>
      </c>
      <c r="K80" s="45">
        <v>222988</v>
      </c>
      <c r="L80" s="45">
        <v>338348</v>
      </c>
      <c r="M80" s="45">
        <f t="shared" si="21"/>
        <v>561336</v>
      </c>
      <c r="N80" s="45">
        <v>217579.99999999997</v>
      </c>
      <c r="O80" s="45">
        <f t="shared" si="22"/>
        <v>778916</v>
      </c>
      <c r="P80" s="45">
        <v>477547</v>
      </c>
      <c r="Q80" s="45">
        <f t="shared" si="22"/>
        <v>1256463</v>
      </c>
      <c r="R80" s="45">
        <v>11235</v>
      </c>
      <c r="S80" s="45">
        <v>68679</v>
      </c>
      <c r="T80" s="45">
        <f t="shared" si="30"/>
        <v>79914</v>
      </c>
      <c r="U80" s="45">
        <v>515141</v>
      </c>
      <c r="V80" s="45">
        <f t="shared" si="31"/>
        <v>595055</v>
      </c>
      <c r="W80" s="45">
        <v>293569</v>
      </c>
      <c r="X80" s="45">
        <f t="shared" si="32"/>
        <v>888624</v>
      </c>
      <c r="Y80" s="45">
        <v>332103</v>
      </c>
      <c r="Z80" s="45">
        <v>248939</v>
      </c>
      <c r="AA80" s="45">
        <f t="shared" si="33"/>
        <v>581042</v>
      </c>
      <c r="AB80" s="113">
        <f t="shared" si="23"/>
        <v>2855.9679572763685</v>
      </c>
      <c r="AC80" s="113">
        <f t="shared" si="34"/>
        <v>627.08411542408089</v>
      </c>
      <c r="AD80" s="113"/>
      <c r="AE80" s="113"/>
      <c r="AF80" s="154"/>
      <c r="AG80" s="42">
        <v>42</v>
      </c>
      <c r="AH80" s="76" t="s">
        <v>178</v>
      </c>
      <c r="AI80" s="45">
        <v>284937</v>
      </c>
      <c r="AJ80" s="45">
        <v>417277</v>
      </c>
      <c r="AK80" s="45">
        <v>540846</v>
      </c>
      <c r="AL80" s="45">
        <v>740444.00000000023</v>
      </c>
      <c r="AM80" s="45">
        <v>243243.00000000003</v>
      </c>
      <c r="AN80" s="45">
        <v>526242.00000000023</v>
      </c>
      <c r="AO80" s="45">
        <v>678023.00000000023</v>
      </c>
      <c r="AP80" s="45">
        <v>1141053.9999999998</v>
      </c>
      <c r="AQ80" s="45">
        <v>302058</v>
      </c>
      <c r="AR80" s="45">
        <v>1118506</v>
      </c>
      <c r="AS80" s="45">
        <f t="shared" si="24"/>
        <v>1420564</v>
      </c>
      <c r="AT80" s="45">
        <v>86275</v>
      </c>
      <c r="AU80" s="45">
        <f t="shared" si="25"/>
        <v>1506839</v>
      </c>
      <c r="AV80" s="45">
        <v>443583.00000000012</v>
      </c>
      <c r="AW80" s="45">
        <f t="shared" si="26"/>
        <v>1950422</v>
      </c>
      <c r="AX80" s="45">
        <v>238421</v>
      </c>
      <c r="AY80" s="45">
        <v>49345</v>
      </c>
      <c r="AZ80" s="45">
        <f t="shared" si="35"/>
        <v>287766</v>
      </c>
      <c r="BA80" s="45">
        <v>429305.00000000017</v>
      </c>
      <c r="BB80" s="45">
        <f t="shared" si="27"/>
        <v>717071.00000000023</v>
      </c>
      <c r="BC80" s="45">
        <v>715318.00000000012</v>
      </c>
      <c r="BD80" s="45">
        <f t="shared" si="28"/>
        <v>1432389.0000000005</v>
      </c>
      <c r="BE80" s="45">
        <v>1550391</v>
      </c>
      <c r="BF80" s="45">
        <v>376742.99999999988</v>
      </c>
      <c r="BG80" s="45">
        <f t="shared" si="36"/>
        <v>1927134</v>
      </c>
      <c r="BH80" s="113">
        <f t="shared" si="29"/>
        <v>550.27451440938512</v>
      </c>
      <c r="BI80" s="113">
        <f t="shared" si="37"/>
        <v>569.68787139550886</v>
      </c>
      <c r="BJ80" s="113"/>
      <c r="BK80" s="113"/>
      <c r="BL80" s="162"/>
    </row>
    <row r="81" spans="1:64" ht="14.25" customHeight="1" x14ac:dyDescent="0.3">
      <c r="A81" s="42">
        <v>43</v>
      </c>
      <c r="B81" s="43" t="s">
        <v>179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 t="str">
        <f t="shared" si="21"/>
        <v/>
      </c>
      <c r="N81" s="45"/>
      <c r="O81" s="45" t="str">
        <f t="shared" si="22"/>
        <v xml:space="preserve"> </v>
      </c>
      <c r="P81" s="45"/>
      <c r="Q81" s="45" t="str">
        <f t="shared" si="22"/>
        <v xml:space="preserve"> </v>
      </c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113" t="str">
        <f t="shared" si="23"/>
        <v xml:space="preserve"> </v>
      </c>
      <c r="AC81" s="113"/>
      <c r="AD81" s="113"/>
      <c r="AE81" s="113"/>
      <c r="AF81" s="154"/>
      <c r="AG81" s="42">
        <v>43</v>
      </c>
      <c r="AH81" s="76" t="s">
        <v>179</v>
      </c>
      <c r="AI81" s="45">
        <v>1053</v>
      </c>
      <c r="AJ81" s="45">
        <v>2203</v>
      </c>
      <c r="AK81" s="45">
        <v>5131</v>
      </c>
      <c r="AL81" s="45">
        <v>5131</v>
      </c>
      <c r="AM81" s="45">
        <v>3000</v>
      </c>
      <c r="AN81" s="45">
        <v>4500</v>
      </c>
      <c r="AO81" s="45">
        <v>4500</v>
      </c>
      <c r="AP81" s="45">
        <v>4500</v>
      </c>
      <c r="AQ81" s="45">
        <v>2980</v>
      </c>
      <c r="AR81" s="45"/>
      <c r="AS81" s="45">
        <f t="shared" si="24"/>
        <v>2980</v>
      </c>
      <c r="AT81" s="45">
        <v>4565</v>
      </c>
      <c r="AU81" s="45">
        <f t="shared" si="25"/>
        <v>7545</v>
      </c>
      <c r="AV81" s="45">
        <v>2958</v>
      </c>
      <c r="AW81" s="45">
        <f t="shared" si="26"/>
        <v>10503</v>
      </c>
      <c r="AX81" s="45"/>
      <c r="AY81" s="45"/>
      <c r="AZ81" s="45"/>
      <c r="BA81" s="45">
        <v>5000</v>
      </c>
      <c r="BB81" s="45">
        <f t="shared" si="27"/>
        <v>5000</v>
      </c>
      <c r="BC81" s="45">
        <v>3213</v>
      </c>
      <c r="BD81" s="45">
        <f t="shared" si="28"/>
        <v>8213</v>
      </c>
      <c r="BE81" s="45">
        <v>11160</v>
      </c>
      <c r="BF81" s="45"/>
      <c r="BG81" s="45">
        <f t="shared" si="36"/>
        <v>11160</v>
      </c>
      <c r="BH81" s="113" t="str">
        <f t="shared" si="29"/>
        <v xml:space="preserve"> </v>
      </c>
      <c r="BI81" s="113" t="e">
        <f t="shared" si="37"/>
        <v>#DIV/0!</v>
      </c>
      <c r="BJ81" s="113"/>
      <c r="BK81" s="113"/>
      <c r="BL81" s="162"/>
    </row>
    <row r="82" spans="1:64" ht="14.25" customHeight="1" x14ac:dyDescent="0.3">
      <c r="A82" s="42">
        <v>44</v>
      </c>
      <c r="B82" s="43" t="s">
        <v>180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 t="str">
        <f t="shared" si="21"/>
        <v/>
      </c>
      <c r="N82" s="45"/>
      <c r="O82" s="45" t="str">
        <f t="shared" si="22"/>
        <v xml:space="preserve"> </v>
      </c>
      <c r="P82" s="45"/>
      <c r="Q82" s="45" t="str">
        <f t="shared" si="22"/>
        <v xml:space="preserve"> </v>
      </c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113" t="str">
        <f t="shared" si="23"/>
        <v xml:space="preserve"> </v>
      </c>
      <c r="AC82" s="113"/>
      <c r="AD82" s="113"/>
      <c r="AE82" s="113"/>
      <c r="AF82" s="154"/>
      <c r="AG82" s="42">
        <v>44</v>
      </c>
      <c r="AH82" s="76" t="s">
        <v>180</v>
      </c>
      <c r="AI82" s="45"/>
      <c r="AJ82" s="45">
        <v>1432</v>
      </c>
      <c r="AK82" s="45">
        <v>3753</v>
      </c>
      <c r="AL82" s="45">
        <v>38773</v>
      </c>
      <c r="AM82" s="45">
        <v>6516</v>
      </c>
      <c r="AN82" s="45">
        <v>6516</v>
      </c>
      <c r="AO82" s="45">
        <v>10966</v>
      </c>
      <c r="AP82" s="45">
        <v>10966</v>
      </c>
      <c r="AQ82" s="45">
        <v>10980</v>
      </c>
      <c r="AR82" s="45">
        <v>1990</v>
      </c>
      <c r="AS82" s="45">
        <f t="shared" si="24"/>
        <v>12970</v>
      </c>
      <c r="AT82" s="45"/>
      <c r="AU82" s="45">
        <f t="shared" si="25"/>
        <v>12970</v>
      </c>
      <c r="AV82" s="45">
        <v>38440</v>
      </c>
      <c r="AW82" s="45">
        <f t="shared" si="26"/>
        <v>51410</v>
      </c>
      <c r="AX82" s="45">
        <v>24036</v>
      </c>
      <c r="AY82" s="45"/>
      <c r="AZ82" s="45">
        <f t="shared" si="35"/>
        <v>24036</v>
      </c>
      <c r="BA82" s="45">
        <v>46017</v>
      </c>
      <c r="BB82" s="45">
        <f t="shared" si="27"/>
        <v>70053</v>
      </c>
      <c r="BC82" s="45"/>
      <c r="BD82" s="45">
        <f t="shared" si="28"/>
        <v>70053</v>
      </c>
      <c r="BE82" s="45">
        <v>5050</v>
      </c>
      <c r="BF82" s="45"/>
      <c r="BG82" s="45">
        <f t="shared" si="36"/>
        <v>5050</v>
      </c>
      <c r="BH82" s="113">
        <f t="shared" si="29"/>
        <v>-78.98984856049259</v>
      </c>
      <c r="BI82" s="113">
        <f t="shared" si="37"/>
        <v>-78.98984856049259</v>
      </c>
      <c r="BJ82" s="113"/>
      <c r="BK82" s="113"/>
      <c r="BL82" s="162"/>
    </row>
    <row r="83" spans="1:64" ht="14.25" customHeight="1" x14ac:dyDescent="0.3">
      <c r="A83" s="42">
        <v>45</v>
      </c>
      <c r="B83" s="43" t="s">
        <v>181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 t="str">
        <f t="shared" si="21"/>
        <v/>
      </c>
      <c r="N83" s="45"/>
      <c r="O83" s="45" t="str">
        <f t="shared" si="22"/>
        <v xml:space="preserve"> </v>
      </c>
      <c r="P83" s="45"/>
      <c r="Q83" s="45" t="str">
        <f t="shared" si="22"/>
        <v xml:space="preserve"> </v>
      </c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113" t="str">
        <f t="shared" si="23"/>
        <v xml:space="preserve"> </v>
      </c>
      <c r="AC83" s="113"/>
      <c r="AD83" s="113"/>
      <c r="AE83" s="113"/>
      <c r="AF83" s="154"/>
      <c r="AG83" s="42">
        <v>45</v>
      </c>
      <c r="AH83" s="76" t="s">
        <v>181</v>
      </c>
      <c r="AI83" s="45">
        <v>51300</v>
      </c>
      <c r="AJ83" s="45">
        <v>60922</v>
      </c>
      <c r="AK83" s="45">
        <v>75270</v>
      </c>
      <c r="AL83" s="45">
        <v>121353</v>
      </c>
      <c r="AM83" s="45">
        <v>6000</v>
      </c>
      <c r="AN83" s="45">
        <v>6000</v>
      </c>
      <c r="AO83" s="45">
        <v>6000</v>
      </c>
      <c r="AP83" s="45">
        <v>74420</v>
      </c>
      <c r="AQ83" s="45">
        <v>13955</v>
      </c>
      <c r="AR83" s="45">
        <v>2231</v>
      </c>
      <c r="AS83" s="45">
        <f t="shared" si="24"/>
        <v>16186</v>
      </c>
      <c r="AT83" s="45">
        <v>2100</v>
      </c>
      <c r="AU83" s="45">
        <f t="shared" si="25"/>
        <v>18286</v>
      </c>
      <c r="AV83" s="45">
        <v>469098</v>
      </c>
      <c r="AW83" s="45">
        <f t="shared" si="26"/>
        <v>487384</v>
      </c>
      <c r="AX83" s="45">
        <v>5210</v>
      </c>
      <c r="AY83" s="45">
        <v>11384</v>
      </c>
      <c r="AZ83" s="45">
        <f t="shared" si="35"/>
        <v>16594</v>
      </c>
      <c r="BA83" s="45">
        <v>178275</v>
      </c>
      <c r="BB83" s="45">
        <f t="shared" si="27"/>
        <v>194869</v>
      </c>
      <c r="BC83" s="45">
        <v>205976.00000000003</v>
      </c>
      <c r="BD83" s="45">
        <f t="shared" si="28"/>
        <v>400845</v>
      </c>
      <c r="BE83" s="45"/>
      <c r="BF83" s="45">
        <v>25711</v>
      </c>
      <c r="BG83" s="45">
        <f t="shared" si="36"/>
        <v>25711</v>
      </c>
      <c r="BH83" s="113">
        <f t="shared" si="29"/>
        <v>-100</v>
      </c>
      <c r="BI83" s="113">
        <f t="shared" si="37"/>
        <v>54.941545136796435</v>
      </c>
      <c r="BJ83" s="113"/>
      <c r="BK83" s="113"/>
      <c r="BL83" s="162"/>
    </row>
    <row r="84" spans="1:64" ht="14.25" customHeight="1" x14ac:dyDescent="0.3">
      <c r="A84" s="42">
        <v>46</v>
      </c>
      <c r="B84" s="43" t="s">
        <v>182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 t="str">
        <f t="shared" si="21"/>
        <v/>
      </c>
      <c r="N84" s="45"/>
      <c r="O84" s="45" t="str">
        <f t="shared" si="22"/>
        <v xml:space="preserve"> </v>
      </c>
      <c r="P84" s="45"/>
      <c r="Q84" s="45" t="str">
        <f t="shared" si="22"/>
        <v xml:space="preserve"> </v>
      </c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113" t="str">
        <f t="shared" si="23"/>
        <v xml:space="preserve"> </v>
      </c>
      <c r="AC84" s="113"/>
      <c r="AD84" s="113"/>
      <c r="AE84" s="113"/>
      <c r="AF84" s="154"/>
      <c r="AG84" s="42">
        <v>46</v>
      </c>
      <c r="AH84" s="76" t="s">
        <v>182</v>
      </c>
      <c r="AI84" s="45">
        <v>1327</v>
      </c>
      <c r="AJ84" s="45">
        <v>67622</v>
      </c>
      <c r="AK84" s="45">
        <v>70759</v>
      </c>
      <c r="AL84" s="45">
        <v>72175</v>
      </c>
      <c r="AM84" s="45">
        <v>40291</v>
      </c>
      <c r="AN84" s="45">
        <v>42891</v>
      </c>
      <c r="AO84" s="45">
        <v>42891</v>
      </c>
      <c r="AP84" s="45">
        <v>50245.999999999993</v>
      </c>
      <c r="AQ84" s="45"/>
      <c r="AR84" s="45"/>
      <c r="AS84" s="45" t="str">
        <f t="shared" si="24"/>
        <v/>
      </c>
      <c r="AT84" s="45"/>
      <c r="AU84" s="45" t="str">
        <f t="shared" si="25"/>
        <v xml:space="preserve"> </v>
      </c>
      <c r="AV84" s="45">
        <v>48998</v>
      </c>
      <c r="AW84" s="45">
        <f t="shared" si="26"/>
        <v>48998</v>
      </c>
      <c r="AX84" s="45"/>
      <c r="AY84" s="45">
        <v>3142</v>
      </c>
      <c r="AZ84" s="45">
        <f t="shared" si="35"/>
        <v>3142</v>
      </c>
      <c r="BA84" s="45"/>
      <c r="BB84" s="45">
        <f t="shared" si="27"/>
        <v>3142</v>
      </c>
      <c r="BC84" s="45">
        <v>2134</v>
      </c>
      <c r="BD84" s="45">
        <f t="shared" si="28"/>
        <v>5276</v>
      </c>
      <c r="BE84" s="45">
        <v>2748</v>
      </c>
      <c r="BF84" s="45">
        <v>3163</v>
      </c>
      <c r="BG84" s="45">
        <f t="shared" si="36"/>
        <v>5911</v>
      </c>
      <c r="BH84" s="113" t="str">
        <f t="shared" si="29"/>
        <v xml:space="preserve"> </v>
      </c>
      <c r="BI84" s="113">
        <f t="shared" si="37"/>
        <v>88.128580521960544</v>
      </c>
      <c r="BJ84" s="113"/>
      <c r="BK84" s="113"/>
      <c r="BL84" s="162"/>
    </row>
    <row r="85" spans="1:64" ht="14.25" customHeight="1" x14ac:dyDescent="0.3">
      <c r="A85" s="42">
        <v>47</v>
      </c>
      <c r="B85" s="43" t="s">
        <v>183</v>
      </c>
      <c r="C85" s="45"/>
      <c r="D85" s="45"/>
      <c r="E85" s="45"/>
      <c r="F85" s="45"/>
      <c r="G85" s="45"/>
      <c r="H85" s="45"/>
      <c r="I85" s="45"/>
      <c r="J85" s="45"/>
      <c r="K85" s="45"/>
      <c r="L85" s="45">
        <v>2820</v>
      </c>
      <c r="M85" s="45">
        <f t="shared" si="21"/>
        <v>2820</v>
      </c>
      <c r="N85" s="45"/>
      <c r="O85" s="45">
        <f t="shared" si="22"/>
        <v>2820</v>
      </c>
      <c r="P85" s="45"/>
      <c r="Q85" s="45">
        <f t="shared" si="22"/>
        <v>2820</v>
      </c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113" t="str">
        <f t="shared" si="23"/>
        <v xml:space="preserve"> </v>
      </c>
      <c r="AC85" s="113"/>
      <c r="AD85" s="113"/>
      <c r="AE85" s="113"/>
      <c r="AF85" s="154"/>
      <c r="AG85" s="42">
        <v>47</v>
      </c>
      <c r="AH85" s="76" t="s">
        <v>183</v>
      </c>
      <c r="AI85" s="45"/>
      <c r="AJ85" s="45"/>
      <c r="AK85" s="45"/>
      <c r="AL85" s="45"/>
      <c r="AM85" s="45">
        <v>1681</v>
      </c>
      <c r="AN85" s="45">
        <v>1681</v>
      </c>
      <c r="AO85" s="45">
        <v>3395</v>
      </c>
      <c r="AP85" s="45">
        <v>6467</v>
      </c>
      <c r="AQ85" s="45">
        <v>1290</v>
      </c>
      <c r="AR85" s="45"/>
      <c r="AS85" s="45">
        <f t="shared" si="24"/>
        <v>1290</v>
      </c>
      <c r="AT85" s="45">
        <v>71051</v>
      </c>
      <c r="AU85" s="45">
        <f t="shared" si="25"/>
        <v>72341</v>
      </c>
      <c r="AV85" s="45">
        <v>81134</v>
      </c>
      <c r="AW85" s="45">
        <f t="shared" si="26"/>
        <v>153475</v>
      </c>
      <c r="AX85" s="45">
        <v>14512</v>
      </c>
      <c r="AY85" s="45">
        <v>1305</v>
      </c>
      <c r="AZ85" s="45">
        <f t="shared" si="35"/>
        <v>15817</v>
      </c>
      <c r="BA85" s="45">
        <v>3498</v>
      </c>
      <c r="BB85" s="45">
        <f t="shared" si="27"/>
        <v>19315</v>
      </c>
      <c r="BC85" s="45"/>
      <c r="BD85" s="45">
        <f t="shared" si="28"/>
        <v>19315</v>
      </c>
      <c r="BE85" s="45">
        <v>6082</v>
      </c>
      <c r="BF85" s="45"/>
      <c r="BG85" s="45">
        <f t="shared" si="36"/>
        <v>6082</v>
      </c>
      <c r="BH85" s="113">
        <f t="shared" si="29"/>
        <v>-58.089856670341788</v>
      </c>
      <c r="BI85" s="113">
        <f t="shared" si="37"/>
        <v>-61.54770183979263</v>
      </c>
      <c r="BJ85" s="113"/>
      <c r="BK85" s="113"/>
      <c r="BL85" s="162"/>
    </row>
    <row r="86" spans="1:64" ht="14.25" customHeight="1" x14ac:dyDescent="0.3">
      <c r="A86" s="42">
        <v>48</v>
      </c>
      <c r="B86" s="43" t="s">
        <v>184</v>
      </c>
      <c r="C86" s="45">
        <v>39429</v>
      </c>
      <c r="D86" s="45">
        <v>142012</v>
      </c>
      <c r="E86" s="45">
        <v>202718</v>
      </c>
      <c r="F86" s="45">
        <v>247590.99999999997</v>
      </c>
      <c r="G86" s="45">
        <v>36912</v>
      </c>
      <c r="H86" s="45">
        <v>79918</v>
      </c>
      <c r="I86" s="45">
        <v>99404</v>
      </c>
      <c r="J86" s="45">
        <v>129676</v>
      </c>
      <c r="K86" s="45">
        <v>18921</v>
      </c>
      <c r="L86" s="45">
        <v>29619</v>
      </c>
      <c r="M86" s="45">
        <f t="shared" si="21"/>
        <v>48540</v>
      </c>
      <c r="N86" s="45">
        <v>1504</v>
      </c>
      <c r="O86" s="45">
        <f t="shared" si="22"/>
        <v>50044</v>
      </c>
      <c r="P86" s="45"/>
      <c r="Q86" s="45">
        <f t="shared" si="22"/>
        <v>50044</v>
      </c>
      <c r="R86" s="45">
        <v>54634</v>
      </c>
      <c r="S86" s="45">
        <v>120364</v>
      </c>
      <c r="T86" s="45">
        <f t="shared" si="30"/>
        <v>174998</v>
      </c>
      <c r="U86" s="45"/>
      <c r="V86" s="45">
        <f t="shared" si="31"/>
        <v>174998</v>
      </c>
      <c r="W86" s="45"/>
      <c r="X86" s="45">
        <f t="shared" si="32"/>
        <v>174998</v>
      </c>
      <c r="Y86" s="45">
        <v>29837</v>
      </c>
      <c r="Z86" s="45">
        <v>29232</v>
      </c>
      <c r="AA86" s="45">
        <f t="shared" si="33"/>
        <v>59069</v>
      </c>
      <c r="AB86" s="113">
        <f t="shared" si="23"/>
        <v>-45.38748764505619</v>
      </c>
      <c r="AC86" s="113">
        <f t="shared" si="34"/>
        <v>-66.245899953142327</v>
      </c>
      <c r="AD86" s="113"/>
      <c r="AE86" s="113"/>
      <c r="AF86" s="154"/>
      <c r="AG86" s="42">
        <v>48</v>
      </c>
      <c r="AH86" s="76" t="s">
        <v>184</v>
      </c>
      <c r="AI86" s="45">
        <v>30550</v>
      </c>
      <c r="AJ86" s="45">
        <v>128438.00000000001</v>
      </c>
      <c r="AK86" s="45">
        <v>341002</v>
      </c>
      <c r="AL86" s="45">
        <v>906775</v>
      </c>
      <c r="AM86" s="45">
        <v>256774.00000000003</v>
      </c>
      <c r="AN86" s="45">
        <v>1684186.9999999995</v>
      </c>
      <c r="AO86" s="45">
        <v>2168498</v>
      </c>
      <c r="AP86" s="45">
        <v>2495876.0000000009</v>
      </c>
      <c r="AQ86" s="45">
        <v>194448</v>
      </c>
      <c r="AR86" s="45">
        <v>323207.00000000006</v>
      </c>
      <c r="AS86" s="45">
        <f t="shared" si="24"/>
        <v>517655.00000000006</v>
      </c>
      <c r="AT86" s="45">
        <v>624689</v>
      </c>
      <c r="AU86" s="45">
        <f t="shared" si="25"/>
        <v>1142344</v>
      </c>
      <c r="AV86" s="45">
        <v>915717.00000000012</v>
      </c>
      <c r="AW86" s="45">
        <f t="shared" si="26"/>
        <v>2058061</v>
      </c>
      <c r="AX86" s="45">
        <v>286969</v>
      </c>
      <c r="AY86" s="45">
        <v>299092</v>
      </c>
      <c r="AZ86" s="45">
        <f t="shared" si="35"/>
        <v>586061</v>
      </c>
      <c r="BA86" s="45">
        <v>375790.99999999994</v>
      </c>
      <c r="BB86" s="45">
        <f t="shared" si="27"/>
        <v>961852</v>
      </c>
      <c r="BC86" s="45">
        <v>494868</v>
      </c>
      <c r="BD86" s="45">
        <f t="shared" si="28"/>
        <v>1456720</v>
      </c>
      <c r="BE86" s="45">
        <v>286350.99999999994</v>
      </c>
      <c r="BF86" s="45">
        <v>566903</v>
      </c>
      <c r="BG86" s="45">
        <f t="shared" si="36"/>
        <v>853254</v>
      </c>
      <c r="BH86" s="113">
        <f t="shared" si="29"/>
        <v>-0.21535427171578192</v>
      </c>
      <c r="BI86" s="113">
        <f t="shared" si="37"/>
        <v>45.591329230233725</v>
      </c>
      <c r="BJ86" s="113"/>
      <c r="BK86" s="113"/>
      <c r="BL86" s="162"/>
    </row>
    <row r="87" spans="1:64" ht="14.25" customHeight="1" x14ac:dyDescent="0.3">
      <c r="A87" s="42">
        <v>49</v>
      </c>
      <c r="B87" s="43" t="s">
        <v>185</v>
      </c>
      <c r="C87" s="45">
        <v>524460</v>
      </c>
      <c r="D87" s="45">
        <v>899317</v>
      </c>
      <c r="E87" s="45">
        <v>1508497</v>
      </c>
      <c r="F87" s="45">
        <v>2014110.0000000002</v>
      </c>
      <c r="G87" s="45">
        <v>414120</v>
      </c>
      <c r="H87" s="45">
        <v>627836</v>
      </c>
      <c r="I87" s="45">
        <v>990872</v>
      </c>
      <c r="J87" s="45">
        <v>1072163</v>
      </c>
      <c r="K87" s="45"/>
      <c r="L87" s="45">
        <v>23906</v>
      </c>
      <c r="M87" s="45">
        <f t="shared" si="21"/>
        <v>23906</v>
      </c>
      <c r="N87" s="45">
        <v>33830</v>
      </c>
      <c r="O87" s="45">
        <f t="shared" si="22"/>
        <v>57736</v>
      </c>
      <c r="P87" s="45">
        <v>5246</v>
      </c>
      <c r="Q87" s="45">
        <f t="shared" si="22"/>
        <v>62982</v>
      </c>
      <c r="R87" s="45"/>
      <c r="S87" s="45">
        <v>118064</v>
      </c>
      <c r="T87" s="45">
        <f t="shared" si="30"/>
        <v>118064</v>
      </c>
      <c r="U87" s="45">
        <v>4301</v>
      </c>
      <c r="V87" s="45">
        <f t="shared" si="31"/>
        <v>122365</v>
      </c>
      <c r="W87" s="45"/>
      <c r="X87" s="45">
        <f t="shared" si="32"/>
        <v>122365</v>
      </c>
      <c r="Y87" s="45">
        <v>119142</v>
      </c>
      <c r="Z87" s="45">
        <v>112768</v>
      </c>
      <c r="AA87" s="45">
        <f t="shared" si="33"/>
        <v>231910</v>
      </c>
      <c r="AB87" s="113" t="str">
        <f t="shared" si="23"/>
        <v xml:space="preserve"> </v>
      </c>
      <c r="AC87" s="113">
        <f t="shared" si="34"/>
        <v>96.427361431088229</v>
      </c>
      <c r="AD87" s="113"/>
      <c r="AE87" s="113"/>
      <c r="AF87" s="154"/>
      <c r="AG87" s="42">
        <v>49</v>
      </c>
      <c r="AH87" s="76" t="s">
        <v>185</v>
      </c>
      <c r="AI87" s="45">
        <v>798368</v>
      </c>
      <c r="AJ87" s="45">
        <v>1894604.0000000002</v>
      </c>
      <c r="AK87" s="45">
        <v>3630968</v>
      </c>
      <c r="AL87" s="45">
        <v>4074048.9999999991</v>
      </c>
      <c r="AM87" s="45">
        <v>376404.99999999988</v>
      </c>
      <c r="AN87" s="45">
        <v>1263968.9999999998</v>
      </c>
      <c r="AO87" s="45">
        <v>1453556.9999999998</v>
      </c>
      <c r="AP87" s="45">
        <v>2326376.0000000005</v>
      </c>
      <c r="AQ87" s="45">
        <v>183925</v>
      </c>
      <c r="AR87" s="45">
        <v>358495</v>
      </c>
      <c r="AS87" s="45">
        <f t="shared" si="24"/>
        <v>542420</v>
      </c>
      <c r="AT87" s="45">
        <v>210657.00000000003</v>
      </c>
      <c r="AU87" s="45">
        <f t="shared" si="25"/>
        <v>753077</v>
      </c>
      <c r="AV87" s="45">
        <v>668708.00000000012</v>
      </c>
      <c r="AW87" s="45">
        <f t="shared" si="26"/>
        <v>1421785</v>
      </c>
      <c r="AX87" s="45">
        <v>1790925</v>
      </c>
      <c r="AY87" s="45">
        <v>1094773</v>
      </c>
      <c r="AZ87" s="45">
        <f t="shared" si="35"/>
        <v>2885698</v>
      </c>
      <c r="BA87" s="45">
        <v>243493</v>
      </c>
      <c r="BB87" s="45">
        <f t="shared" si="27"/>
        <v>3129191</v>
      </c>
      <c r="BC87" s="45">
        <v>320412</v>
      </c>
      <c r="BD87" s="45">
        <f t="shared" si="28"/>
        <v>3449603</v>
      </c>
      <c r="BE87" s="45">
        <v>562872.99999999988</v>
      </c>
      <c r="BF87" s="45">
        <v>203222.99999999994</v>
      </c>
      <c r="BG87" s="45">
        <f t="shared" si="36"/>
        <v>766095.99999999977</v>
      </c>
      <c r="BH87" s="113">
        <f t="shared" si="29"/>
        <v>-68.570822340410686</v>
      </c>
      <c r="BI87" s="113">
        <f t="shared" si="37"/>
        <v>-73.451968986359631</v>
      </c>
      <c r="BJ87" s="113"/>
      <c r="BK87" s="113"/>
      <c r="BL87" s="162"/>
    </row>
    <row r="88" spans="1:64" ht="14.25" customHeight="1" x14ac:dyDescent="0.3">
      <c r="A88" s="42">
        <v>50</v>
      </c>
      <c r="B88" s="43" t="s">
        <v>186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 t="str">
        <f t="shared" si="21"/>
        <v/>
      </c>
      <c r="N88" s="45"/>
      <c r="O88" s="45" t="str">
        <f t="shared" si="22"/>
        <v xml:space="preserve"> </v>
      </c>
      <c r="P88" s="45"/>
      <c r="Q88" s="45" t="str">
        <f t="shared" si="22"/>
        <v xml:space="preserve"> </v>
      </c>
      <c r="R88" s="45"/>
      <c r="S88" s="45">
        <v>60397</v>
      </c>
      <c r="T88" s="45">
        <f t="shared" si="30"/>
        <v>60397</v>
      </c>
      <c r="U88" s="45"/>
      <c r="V88" s="45">
        <f t="shared" si="31"/>
        <v>60397</v>
      </c>
      <c r="W88" s="45"/>
      <c r="X88" s="45">
        <f t="shared" si="32"/>
        <v>60397</v>
      </c>
      <c r="Y88" s="45">
        <v>736070</v>
      </c>
      <c r="Z88" s="45">
        <v>131985</v>
      </c>
      <c r="AA88" s="45">
        <f t="shared" si="33"/>
        <v>868055</v>
      </c>
      <c r="AB88" s="113" t="str">
        <f t="shared" si="23"/>
        <v xml:space="preserve"> </v>
      </c>
      <c r="AC88" s="113">
        <f t="shared" si="34"/>
        <v>1337.2485388347104</v>
      </c>
      <c r="AD88" s="113"/>
      <c r="AE88" s="113"/>
      <c r="AF88" s="154"/>
      <c r="AG88" s="42">
        <v>50</v>
      </c>
      <c r="AH88" s="76" t="s">
        <v>186</v>
      </c>
      <c r="AI88" s="45">
        <v>33097</v>
      </c>
      <c r="AJ88" s="45">
        <v>49843</v>
      </c>
      <c r="AK88" s="45">
        <v>49843</v>
      </c>
      <c r="AL88" s="45">
        <v>73256</v>
      </c>
      <c r="AM88" s="45">
        <v>10901</v>
      </c>
      <c r="AN88" s="45">
        <v>23133</v>
      </c>
      <c r="AO88" s="45">
        <v>29004</v>
      </c>
      <c r="AP88" s="45">
        <v>62068.000000000015</v>
      </c>
      <c r="AQ88" s="45">
        <v>27333</v>
      </c>
      <c r="AR88" s="45">
        <v>26673</v>
      </c>
      <c r="AS88" s="45">
        <f t="shared" si="24"/>
        <v>54006</v>
      </c>
      <c r="AT88" s="45">
        <v>15693</v>
      </c>
      <c r="AU88" s="45">
        <f t="shared" si="25"/>
        <v>69699</v>
      </c>
      <c r="AV88" s="45">
        <v>20263</v>
      </c>
      <c r="AW88" s="45">
        <f t="shared" si="26"/>
        <v>89962</v>
      </c>
      <c r="AX88" s="45">
        <v>41606</v>
      </c>
      <c r="AY88" s="45">
        <v>19872</v>
      </c>
      <c r="AZ88" s="45">
        <f t="shared" si="35"/>
        <v>61478</v>
      </c>
      <c r="BA88" s="45">
        <v>28349.000000000004</v>
      </c>
      <c r="BB88" s="45">
        <f t="shared" si="27"/>
        <v>89827</v>
      </c>
      <c r="BC88" s="45">
        <v>86142</v>
      </c>
      <c r="BD88" s="45">
        <f t="shared" si="28"/>
        <v>175969</v>
      </c>
      <c r="BE88" s="45">
        <v>2700</v>
      </c>
      <c r="BF88" s="45">
        <v>26337</v>
      </c>
      <c r="BG88" s="45">
        <f t="shared" si="36"/>
        <v>29037</v>
      </c>
      <c r="BH88" s="113">
        <f t="shared" si="29"/>
        <v>-93.510551362784213</v>
      </c>
      <c r="BI88" s="113">
        <f t="shared" si="37"/>
        <v>-52.768470021796418</v>
      </c>
      <c r="BJ88" s="113"/>
      <c r="BK88" s="113"/>
      <c r="BL88" s="162"/>
    </row>
    <row r="89" spans="1:64" ht="14.25" customHeight="1" x14ac:dyDescent="0.3">
      <c r="A89" s="42">
        <v>51</v>
      </c>
      <c r="B89" s="43" t="s">
        <v>187</v>
      </c>
      <c r="C89" s="45"/>
      <c r="D89" s="45"/>
      <c r="E89" s="45"/>
      <c r="F89" s="45"/>
      <c r="G89" s="45"/>
      <c r="H89" s="45"/>
      <c r="I89" s="45">
        <v>182040</v>
      </c>
      <c r="J89" s="45">
        <v>182040</v>
      </c>
      <c r="K89" s="45"/>
      <c r="L89" s="45"/>
      <c r="M89" s="45" t="str">
        <f t="shared" si="21"/>
        <v/>
      </c>
      <c r="N89" s="45"/>
      <c r="O89" s="45" t="str">
        <f t="shared" si="22"/>
        <v xml:space="preserve"> </v>
      </c>
      <c r="P89" s="45"/>
      <c r="Q89" s="45" t="str">
        <f t="shared" si="22"/>
        <v xml:space="preserve"> </v>
      </c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113" t="str">
        <f t="shared" si="23"/>
        <v xml:space="preserve"> </v>
      </c>
      <c r="AC89" s="113"/>
      <c r="AD89" s="113"/>
      <c r="AE89" s="113"/>
      <c r="AF89" s="154"/>
      <c r="AG89" s="42">
        <v>51</v>
      </c>
      <c r="AH89" s="76" t="s">
        <v>187</v>
      </c>
      <c r="AI89" s="45">
        <v>573228</v>
      </c>
      <c r="AJ89" s="45">
        <v>1317162</v>
      </c>
      <c r="AK89" s="45">
        <v>1903278</v>
      </c>
      <c r="AL89" s="45">
        <v>2675312.9999999995</v>
      </c>
      <c r="AM89" s="45">
        <v>445442.99999999994</v>
      </c>
      <c r="AN89" s="45">
        <v>1421833</v>
      </c>
      <c r="AO89" s="45">
        <v>1797470</v>
      </c>
      <c r="AP89" s="45">
        <v>2718345</v>
      </c>
      <c r="AQ89" s="45">
        <v>593623</v>
      </c>
      <c r="AR89" s="45">
        <v>863899</v>
      </c>
      <c r="AS89" s="45">
        <f t="shared" si="24"/>
        <v>1457522</v>
      </c>
      <c r="AT89" s="45">
        <v>308352</v>
      </c>
      <c r="AU89" s="45">
        <f t="shared" si="25"/>
        <v>1765874</v>
      </c>
      <c r="AV89" s="45">
        <v>1994399.9999999998</v>
      </c>
      <c r="AW89" s="45">
        <f t="shared" si="26"/>
        <v>3760274</v>
      </c>
      <c r="AX89" s="45">
        <v>442328</v>
      </c>
      <c r="AY89" s="45">
        <v>750601</v>
      </c>
      <c r="AZ89" s="45">
        <f t="shared" si="35"/>
        <v>1192929</v>
      </c>
      <c r="BA89" s="45">
        <v>659896</v>
      </c>
      <c r="BB89" s="45">
        <f t="shared" si="27"/>
        <v>1852825</v>
      </c>
      <c r="BC89" s="45">
        <v>781352.00000000023</v>
      </c>
      <c r="BD89" s="45">
        <f t="shared" si="28"/>
        <v>2634177</v>
      </c>
      <c r="BE89" s="45">
        <v>1294125.0000000002</v>
      </c>
      <c r="BF89" s="45">
        <v>596028</v>
      </c>
      <c r="BG89" s="45">
        <f t="shared" si="36"/>
        <v>1890153.0000000002</v>
      </c>
      <c r="BH89" s="113">
        <f t="shared" si="29"/>
        <v>192.57134976759335</v>
      </c>
      <c r="BI89" s="113">
        <f t="shared" si="37"/>
        <v>58.446395384804987</v>
      </c>
      <c r="BJ89" s="113"/>
      <c r="BK89" s="113"/>
      <c r="BL89" s="162"/>
    </row>
    <row r="90" spans="1:64" ht="14.25" customHeight="1" x14ac:dyDescent="0.3">
      <c r="A90" s="42">
        <v>52</v>
      </c>
      <c r="B90" s="43" t="s">
        <v>188</v>
      </c>
      <c r="C90" s="45">
        <v>1919914</v>
      </c>
      <c r="D90" s="45">
        <v>2828006</v>
      </c>
      <c r="E90" s="45">
        <v>4079389</v>
      </c>
      <c r="F90" s="45">
        <v>4829373</v>
      </c>
      <c r="G90" s="45">
        <v>1179282</v>
      </c>
      <c r="H90" s="45">
        <v>2104273</v>
      </c>
      <c r="I90" s="45">
        <v>2504629</v>
      </c>
      <c r="J90" s="45">
        <v>3346607</v>
      </c>
      <c r="K90" s="45">
        <v>2273242</v>
      </c>
      <c r="L90" s="45">
        <v>1021672</v>
      </c>
      <c r="M90" s="45">
        <f t="shared" si="21"/>
        <v>3294914</v>
      </c>
      <c r="N90" s="45">
        <v>479780</v>
      </c>
      <c r="O90" s="45">
        <f t="shared" si="22"/>
        <v>3774694</v>
      </c>
      <c r="P90" s="45">
        <v>106571</v>
      </c>
      <c r="Q90" s="45">
        <f t="shared" si="22"/>
        <v>3881265</v>
      </c>
      <c r="R90" s="45">
        <v>8873</v>
      </c>
      <c r="S90" s="45"/>
      <c r="T90" s="45">
        <f t="shared" si="30"/>
        <v>8873</v>
      </c>
      <c r="U90" s="45">
        <v>7563</v>
      </c>
      <c r="V90" s="45">
        <f t="shared" si="31"/>
        <v>16436</v>
      </c>
      <c r="W90" s="45"/>
      <c r="X90" s="45">
        <f t="shared" si="32"/>
        <v>16436</v>
      </c>
      <c r="Y90" s="45">
        <v>26976</v>
      </c>
      <c r="Z90" s="45">
        <v>13228</v>
      </c>
      <c r="AA90" s="45">
        <f t="shared" si="33"/>
        <v>40204</v>
      </c>
      <c r="AB90" s="113">
        <f t="shared" si="23"/>
        <v>204.02344190240058</v>
      </c>
      <c r="AC90" s="113">
        <f t="shared" si="34"/>
        <v>353.10492505353312</v>
      </c>
      <c r="AD90" s="113"/>
      <c r="AE90" s="113"/>
      <c r="AF90" s="154"/>
      <c r="AG90" s="42">
        <v>52</v>
      </c>
      <c r="AH90" s="76" t="s">
        <v>188</v>
      </c>
      <c r="AI90" s="45">
        <v>2710919</v>
      </c>
      <c r="AJ90" s="45">
        <v>3790753</v>
      </c>
      <c r="AK90" s="45">
        <v>4452218</v>
      </c>
      <c r="AL90" s="45">
        <v>4872819.0000000019</v>
      </c>
      <c r="AM90" s="45">
        <v>422873</v>
      </c>
      <c r="AN90" s="45">
        <v>1070900</v>
      </c>
      <c r="AO90" s="45">
        <v>1674696.9999999993</v>
      </c>
      <c r="AP90" s="45">
        <v>19992350</v>
      </c>
      <c r="AQ90" s="45">
        <v>917537.00000000023</v>
      </c>
      <c r="AR90" s="45">
        <v>1318469</v>
      </c>
      <c r="AS90" s="45">
        <f t="shared" si="24"/>
        <v>2236006</v>
      </c>
      <c r="AT90" s="45">
        <v>1859356.9999999998</v>
      </c>
      <c r="AU90" s="45">
        <f t="shared" si="25"/>
        <v>4095363</v>
      </c>
      <c r="AV90" s="45">
        <v>1084652.0000000002</v>
      </c>
      <c r="AW90" s="45">
        <f t="shared" si="26"/>
        <v>5180015</v>
      </c>
      <c r="AX90" s="45">
        <v>646180</v>
      </c>
      <c r="AY90" s="45">
        <v>332691</v>
      </c>
      <c r="AZ90" s="45">
        <f t="shared" si="35"/>
        <v>978871</v>
      </c>
      <c r="BA90" s="45">
        <v>1838868.9999999998</v>
      </c>
      <c r="BB90" s="45">
        <f t="shared" si="27"/>
        <v>2817740</v>
      </c>
      <c r="BC90" s="45">
        <v>1041418.0000000002</v>
      </c>
      <c r="BD90" s="45">
        <f t="shared" si="28"/>
        <v>3859158</v>
      </c>
      <c r="BE90" s="45">
        <v>622442.99999999988</v>
      </c>
      <c r="BF90" s="45">
        <v>973188.00000000012</v>
      </c>
      <c r="BG90" s="45">
        <f t="shared" si="36"/>
        <v>1595631</v>
      </c>
      <c r="BH90" s="113">
        <f t="shared" si="29"/>
        <v>-3.6734346466928827</v>
      </c>
      <c r="BI90" s="113">
        <f t="shared" si="37"/>
        <v>63.00728083680076</v>
      </c>
      <c r="BJ90" s="113"/>
      <c r="BK90" s="113"/>
      <c r="BL90" s="162"/>
    </row>
    <row r="91" spans="1:64" ht="14.25" customHeight="1" x14ac:dyDescent="0.3">
      <c r="A91" s="42">
        <v>53</v>
      </c>
      <c r="B91" s="43" t="s">
        <v>189</v>
      </c>
      <c r="C91" s="45">
        <v>84617</v>
      </c>
      <c r="D91" s="45">
        <v>451920</v>
      </c>
      <c r="E91" s="45">
        <v>742802</v>
      </c>
      <c r="F91" s="45">
        <v>1145149</v>
      </c>
      <c r="G91" s="45">
        <v>548392</v>
      </c>
      <c r="H91" s="45">
        <v>658959</v>
      </c>
      <c r="I91" s="45">
        <v>811429</v>
      </c>
      <c r="J91" s="45">
        <v>1198085</v>
      </c>
      <c r="K91" s="45">
        <v>111038</v>
      </c>
      <c r="L91" s="45">
        <v>128399</v>
      </c>
      <c r="M91" s="45">
        <f t="shared" si="21"/>
        <v>239437</v>
      </c>
      <c r="N91" s="45">
        <v>135324</v>
      </c>
      <c r="O91" s="45">
        <f t="shared" si="22"/>
        <v>374761</v>
      </c>
      <c r="P91" s="45">
        <v>152906</v>
      </c>
      <c r="Q91" s="45">
        <f t="shared" si="22"/>
        <v>527667</v>
      </c>
      <c r="R91" s="45">
        <v>85788</v>
      </c>
      <c r="S91" s="45"/>
      <c r="T91" s="45">
        <f t="shared" si="30"/>
        <v>85788</v>
      </c>
      <c r="U91" s="45"/>
      <c r="V91" s="45">
        <f t="shared" si="31"/>
        <v>85788</v>
      </c>
      <c r="W91" s="45">
        <v>18561</v>
      </c>
      <c r="X91" s="45">
        <f t="shared" si="32"/>
        <v>104349</v>
      </c>
      <c r="Y91" s="45"/>
      <c r="Z91" s="45"/>
      <c r="AA91" s="45"/>
      <c r="AB91" s="113">
        <f t="shared" si="23"/>
        <v>-100</v>
      </c>
      <c r="AC91" s="113">
        <f t="shared" si="34"/>
        <v>-100</v>
      </c>
      <c r="AD91" s="113"/>
      <c r="AE91" s="113"/>
      <c r="AF91" s="154"/>
      <c r="AG91" s="42">
        <v>53</v>
      </c>
      <c r="AH91" s="76" t="s">
        <v>189</v>
      </c>
      <c r="AI91" s="45">
        <v>170715</v>
      </c>
      <c r="AJ91" s="45">
        <v>562811.99999999988</v>
      </c>
      <c r="AK91" s="45">
        <v>623550.99999999988</v>
      </c>
      <c r="AL91" s="45">
        <v>1000141.9999999999</v>
      </c>
      <c r="AM91" s="45">
        <v>242486.99999999997</v>
      </c>
      <c r="AN91" s="45">
        <v>360958</v>
      </c>
      <c r="AO91" s="45">
        <v>520276.99999999988</v>
      </c>
      <c r="AP91" s="45">
        <v>726234.00000000023</v>
      </c>
      <c r="AQ91" s="45">
        <v>169482.00000000003</v>
      </c>
      <c r="AR91" s="45">
        <v>381399.99999999988</v>
      </c>
      <c r="AS91" s="45">
        <f t="shared" si="24"/>
        <v>550881.99999999988</v>
      </c>
      <c r="AT91" s="45">
        <v>337148</v>
      </c>
      <c r="AU91" s="45">
        <f t="shared" si="25"/>
        <v>888029.99999999988</v>
      </c>
      <c r="AV91" s="45">
        <v>439836.00000000006</v>
      </c>
      <c r="AW91" s="45">
        <f t="shared" si="26"/>
        <v>1327866</v>
      </c>
      <c r="AX91" s="45">
        <v>174148</v>
      </c>
      <c r="AY91" s="45">
        <v>115597</v>
      </c>
      <c r="AZ91" s="45">
        <f t="shared" si="35"/>
        <v>289745</v>
      </c>
      <c r="BA91" s="45">
        <v>306811.00000000006</v>
      </c>
      <c r="BB91" s="45">
        <f t="shared" si="27"/>
        <v>596556</v>
      </c>
      <c r="BC91" s="45">
        <v>404172</v>
      </c>
      <c r="BD91" s="45">
        <f t="shared" si="28"/>
        <v>1000728</v>
      </c>
      <c r="BE91" s="45">
        <v>368868.00000000006</v>
      </c>
      <c r="BF91" s="45">
        <v>409247.99999999994</v>
      </c>
      <c r="BG91" s="45">
        <f t="shared" si="36"/>
        <v>778116</v>
      </c>
      <c r="BH91" s="113">
        <f t="shared" si="29"/>
        <v>111.81294071709124</v>
      </c>
      <c r="BI91" s="113">
        <f t="shared" si="37"/>
        <v>168.5520026229961</v>
      </c>
      <c r="BJ91" s="113"/>
      <c r="BK91" s="113"/>
      <c r="BL91" s="162"/>
    </row>
    <row r="92" spans="1:64" ht="14.25" customHeight="1" x14ac:dyDescent="0.3">
      <c r="A92" s="42">
        <v>54</v>
      </c>
      <c r="B92" s="43" t="s">
        <v>190</v>
      </c>
      <c r="C92" s="45"/>
      <c r="D92" s="45">
        <v>8468</v>
      </c>
      <c r="E92" s="45">
        <v>8468</v>
      </c>
      <c r="F92" s="45">
        <v>8468</v>
      </c>
      <c r="G92" s="45"/>
      <c r="H92" s="45"/>
      <c r="I92" s="45"/>
      <c r="J92" s="45"/>
      <c r="K92" s="45"/>
      <c r="L92" s="45"/>
      <c r="M92" s="45" t="str">
        <f t="shared" si="21"/>
        <v/>
      </c>
      <c r="N92" s="45">
        <v>8160</v>
      </c>
      <c r="O92" s="45">
        <f t="shared" si="22"/>
        <v>8160</v>
      </c>
      <c r="P92" s="45"/>
      <c r="Q92" s="45">
        <f t="shared" si="22"/>
        <v>8160</v>
      </c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113" t="str">
        <f t="shared" si="23"/>
        <v xml:space="preserve"> </v>
      </c>
      <c r="AC92" s="113"/>
      <c r="AD92" s="113"/>
      <c r="AE92" s="113"/>
      <c r="AF92" s="154"/>
      <c r="AG92" s="42">
        <v>54</v>
      </c>
      <c r="AH92" s="76" t="s">
        <v>190</v>
      </c>
      <c r="AI92" s="45"/>
      <c r="AJ92" s="45">
        <v>138400</v>
      </c>
      <c r="AK92" s="45">
        <v>138400</v>
      </c>
      <c r="AL92" s="45">
        <v>138400</v>
      </c>
      <c r="AM92" s="45">
        <v>5000</v>
      </c>
      <c r="AN92" s="45">
        <v>5000</v>
      </c>
      <c r="AO92" s="45">
        <v>5000</v>
      </c>
      <c r="AP92" s="45">
        <v>5000</v>
      </c>
      <c r="AQ92" s="45"/>
      <c r="AR92" s="45"/>
      <c r="AS92" s="45" t="str">
        <f t="shared" si="24"/>
        <v/>
      </c>
      <c r="AT92" s="45"/>
      <c r="AU92" s="45" t="str">
        <f t="shared" si="25"/>
        <v xml:space="preserve"> </v>
      </c>
      <c r="AV92" s="45"/>
      <c r="AW92" s="45" t="str">
        <f t="shared" si="26"/>
        <v xml:space="preserve"> </v>
      </c>
      <c r="AX92" s="45"/>
      <c r="AY92" s="45"/>
      <c r="AZ92" s="45"/>
      <c r="BA92" s="45"/>
      <c r="BB92" s="45"/>
      <c r="BC92" s="45">
        <v>1980</v>
      </c>
      <c r="BD92" s="45">
        <f t="shared" si="28"/>
        <v>1980</v>
      </c>
      <c r="BE92" s="45"/>
      <c r="BF92" s="45"/>
      <c r="BG92" s="45"/>
      <c r="BH92" s="113" t="str">
        <f t="shared" si="29"/>
        <v xml:space="preserve"> </v>
      </c>
      <c r="BI92" s="113"/>
      <c r="BJ92" s="113"/>
      <c r="BK92" s="113"/>
      <c r="BL92" s="162"/>
    </row>
    <row r="93" spans="1:64" ht="14.25" customHeight="1" x14ac:dyDescent="0.3">
      <c r="A93" s="42">
        <v>55</v>
      </c>
      <c r="B93" s="43" t="s">
        <v>191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 t="str">
        <f t="shared" si="21"/>
        <v/>
      </c>
      <c r="N93" s="45"/>
      <c r="O93" s="45" t="str">
        <f t="shared" si="22"/>
        <v xml:space="preserve"> </v>
      </c>
      <c r="P93" s="45"/>
      <c r="Q93" s="45" t="str">
        <f t="shared" si="22"/>
        <v xml:space="preserve"> </v>
      </c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113" t="str">
        <f t="shared" si="23"/>
        <v xml:space="preserve"> </v>
      </c>
      <c r="AC93" s="113"/>
      <c r="AD93" s="113"/>
      <c r="AE93" s="113"/>
      <c r="AF93" s="154"/>
      <c r="AG93" s="42">
        <v>55</v>
      </c>
      <c r="AH93" s="76" t="s">
        <v>191</v>
      </c>
      <c r="AI93" s="45"/>
      <c r="AJ93" s="45">
        <v>1911</v>
      </c>
      <c r="AK93" s="45">
        <v>7705</v>
      </c>
      <c r="AL93" s="45">
        <v>74381</v>
      </c>
      <c r="AM93" s="45"/>
      <c r="AN93" s="45"/>
      <c r="AO93" s="45"/>
      <c r="AP93" s="45"/>
      <c r="AQ93" s="45">
        <v>23508</v>
      </c>
      <c r="AR93" s="45">
        <v>21041</v>
      </c>
      <c r="AS93" s="45">
        <f t="shared" si="24"/>
        <v>44549</v>
      </c>
      <c r="AT93" s="45">
        <v>20067</v>
      </c>
      <c r="AU93" s="45">
        <f t="shared" si="25"/>
        <v>64616</v>
      </c>
      <c r="AV93" s="45"/>
      <c r="AW93" s="45">
        <f t="shared" si="26"/>
        <v>64616</v>
      </c>
      <c r="AX93" s="45"/>
      <c r="AY93" s="45">
        <v>6982</v>
      </c>
      <c r="AZ93" s="45">
        <f t="shared" si="35"/>
        <v>6982</v>
      </c>
      <c r="BA93" s="45"/>
      <c r="BB93" s="45">
        <f t="shared" si="27"/>
        <v>6982</v>
      </c>
      <c r="BC93" s="45">
        <v>16635</v>
      </c>
      <c r="BD93" s="45">
        <f t="shared" si="28"/>
        <v>23617</v>
      </c>
      <c r="BE93" s="45"/>
      <c r="BF93" s="45">
        <v>7028</v>
      </c>
      <c r="BG93" s="45">
        <f t="shared" si="36"/>
        <v>7028</v>
      </c>
      <c r="BH93" s="113" t="str">
        <f t="shared" si="29"/>
        <v xml:space="preserve"> </v>
      </c>
      <c r="BI93" s="113">
        <f t="shared" si="37"/>
        <v>0.65883700945288126</v>
      </c>
      <c r="BJ93" s="113"/>
      <c r="BK93" s="113"/>
      <c r="BL93" s="162"/>
    </row>
    <row r="94" spans="1:64" ht="14.25" customHeight="1" x14ac:dyDescent="0.3">
      <c r="A94" s="42">
        <v>56</v>
      </c>
      <c r="B94" s="162" t="s">
        <v>331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 t="str">
        <f t="shared" si="21"/>
        <v/>
      </c>
      <c r="N94" s="94"/>
      <c r="O94" s="45" t="str">
        <f t="shared" si="22"/>
        <v xml:space="preserve"> </v>
      </c>
      <c r="P94" s="94"/>
      <c r="Q94" s="45" t="str">
        <f t="shared" si="22"/>
        <v xml:space="preserve"> </v>
      </c>
      <c r="R94" s="45"/>
      <c r="S94" s="45"/>
      <c r="T94" s="45"/>
      <c r="U94" s="45"/>
      <c r="V94" s="45"/>
      <c r="W94" s="45"/>
      <c r="X94" s="45"/>
      <c r="AA94" s="45"/>
      <c r="AB94" s="113" t="str">
        <f t="shared" si="23"/>
        <v xml:space="preserve"> </v>
      </c>
      <c r="AC94" s="113"/>
      <c r="AD94" s="113"/>
      <c r="AE94" s="113"/>
      <c r="AF94" s="154"/>
      <c r="AG94" s="42">
        <v>56</v>
      </c>
      <c r="AH94" s="162" t="s">
        <v>331</v>
      </c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 t="str">
        <f t="shared" si="24"/>
        <v/>
      </c>
      <c r="AT94" s="94"/>
      <c r="AU94" s="45" t="str">
        <f t="shared" si="25"/>
        <v xml:space="preserve"> </v>
      </c>
      <c r="AV94" s="94"/>
      <c r="AW94" s="45" t="str">
        <f t="shared" si="26"/>
        <v xml:space="preserve"> </v>
      </c>
      <c r="AX94" s="45"/>
      <c r="AY94" s="45"/>
      <c r="AZ94" s="45"/>
      <c r="BB94" s="45"/>
      <c r="BD94" s="45"/>
      <c r="BG94" s="45"/>
      <c r="BH94" s="113" t="str">
        <f t="shared" si="29"/>
        <v xml:space="preserve"> </v>
      </c>
      <c r="BI94" s="113"/>
      <c r="BJ94" s="113"/>
      <c r="BK94" s="113"/>
    </row>
    <row r="95" spans="1:64" ht="14.25" customHeight="1" x14ac:dyDescent="0.3">
      <c r="A95" s="42">
        <v>57</v>
      </c>
      <c r="B95" s="43" t="s">
        <v>192</v>
      </c>
      <c r="C95" s="45"/>
      <c r="D95" s="45">
        <v>137020</v>
      </c>
      <c r="E95" s="45">
        <v>137020</v>
      </c>
      <c r="F95" s="45">
        <v>200440</v>
      </c>
      <c r="G95" s="45">
        <v>33643</v>
      </c>
      <c r="H95" s="45">
        <v>96649</v>
      </c>
      <c r="I95" s="45">
        <v>96649</v>
      </c>
      <c r="J95" s="45">
        <v>96649</v>
      </c>
      <c r="K95" s="45">
        <v>84449</v>
      </c>
      <c r="L95" s="45"/>
      <c r="M95" s="45">
        <f t="shared" si="21"/>
        <v>84449</v>
      </c>
      <c r="N95" s="45">
        <v>21555</v>
      </c>
      <c r="O95" s="45">
        <f t="shared" si="22"/>
        <v>106004</v>
      </c>
      <c r="P95" s="45"/>
      <c r="Q95" s="45">
        <f t="shared" si="22"/>
        <v>106004</v>
      </c>
      <c r="R95" s="45">
        <v>62334</v>
      </c>
      <c r="S95" s="45"/>
      <c r="T95" s="45">
        <f t="shared" si="30"/>
        <v>62334</v>
      </c>
      <c r="U95" s="45"/>
      <c r="V95" s="45">
        <f t="shared" si="31"/>
        <v>62334</v>
      </c>
      <c r="W95" s="45">
        <v>21110</v>
      </c>
      <c r="X95" s="45">
        <f t="shared" si="32"/>
        <v>83444</v>
      </c>
      <c r="Y95" s="45">
        <v>41565</v>
      </c>
      <c r="Z95" s="45">
        <v>43797</v>
      </c>
      <c r="AA95" s="45">
        <f t="shared" si="33"/>
        <v>85362</v>
      </c>
      <c r="AB95" s="113">
        <f t="shared" si="23"/>
        <v>-33.318894985080377</v>
      </c>
      <c r="AC95" s="113">
        <f t="shared" si="34"/>
        <v>36.9429203965733</v>
      </c>
      <c r="AD95" s="113"/>
      <c r="AE95" s="113"/>
      <c r="AF95" s="154"/>
      <c r="AG95" s="42">
        <v>57</v>
      </c>
      <c r="AH95" s="76" t="s">
        <v>192</v>
      </c>
      <c r="AI95" s="45">
        <v>60533</v>
      </c>
      <c r="AJ95" s="45">
        <v>131493</v>
      </c>
      <c r="AK95" s="45">
        <v>223306</v>
      </c>
      <c r="AL95" s="45">
        <v>341971</v>
      </c>
      <c r="AM95" s="45">
        <v>486217</v>
      </c>
      <c r="AN95" s="45">
        <v>1170642.9999999998</v>
      </c>
      <c r="AO95" s="45">
        <v>1745146.0000000002</v>
      </c>
      <c r="AP95" s="45">
        <v>2164659</v>
      </c>
      <c r="AQ95" s="45">
        <v>60048</v>
      </c>
      <c r="AR95" s="45">
        <v>147760.00000000003</v>
      </c>
      <c r="AS95" s="45">
        <f t="shared" si="24"/>
        <v>207808.00000000003</v>
      </c>
      <c r="AT95" s="45">
        <v>130257</v>
      </c>
      <c r="AU95" s="45">
        <f t="shared" si="25"/>
        <v>338065</v>
      </c>
      <c r="AV95" s="45">
        <v>236569</v>
      </c>
      <c r="AW95" s="45">
        <f t="shared" si="26"/>
        <v>574634</v>
      </c>
      <c r="AX95" s="45">
        <v>84216</v>
      </c>
      <c r="AY95" s="45">
        <v>129446</v>
      </c>
      <c r="AZ95" s="45">
        <f t="shared" si="35"/>
        <v>213662</v>
      </c>
      <c r="BA95" s="45">
        <v>298081.00000000006</v>
      </c>
      <c r="BB95" s="45">
        <f t="shared" si="27"/>
        <v>511743.00000000006</v>
      </c>
      <c r="BC95" s="45">
        <v>161733</v>
      </c>
      <c r="BD95" s="45">
        <f t="shared" si="28"/>
        <v>673476</v>
      </c>
      <c r="BE95" s="45">
        <v>154503.00000000003</v>
      </c>
      <c r="BF95" s="45">
        <v>115308</v>
      </c>
      <c r="BG95" s="45">
        <f t="shared" si="36"/>
        <v>269811</v>
      </c>
      <c r="BH95" s="113">
        <f t="shared" si="29"/>
        <v>83.460387574807669</v>
      </c>
      <c r="BI95" s="113">
        <f t="shared" si="37"/>
        <v>26.279357115444029</v>
      </c>
      <c r="BJ95" s="113"/>
      <c r="BK95" s="113"/>
      <c r="BL95" s="162"/>
    </row>
    <row r="96" spans="1:64" ht="14.25" customHeight="1" x14ac:dyDescent="0.3">
      <c r="A96" s="42">
        <v>58</v>
      </c>
      <c r="B96" s="43" t="s">
        <v>193</v>
      </c>
      <c r="C96" s="45"/>
      <c r="D96" s="45">
        <v>1415</v>
      </c>
      <c r="E96" s="45">
        <v>1415</v>
      </c>
      <c r="F96" s="45">
        <v>1415</v>
      </c>
      <c r="G96" s="45">
        <v>4354</v>
      </c>
      <c r="H96" s="45">
        <v>17397</v>
      </c>
      <c r="I96" s="45">
        <v>17397</v>
      </c>
      <c r="J96" s="45">
        <v>18578</v>
      </c>
      <c r="K96" s="45">
        <v>69239</v>
      </c>
      <c r="L96" s="45">
        <v>77721</v>
      </c>
      <c r="M96" s="45">
        <f t="shared" si="21"/>
        <v>146960</v>
      </c>
      <c r="N96" s="45"/>
      <c r="O96" s="45">
        <f t="shared" si="22"/>
        <v>146960</v>
      </c>
      <c r="P96" s="45"/>
      <c r="Q96" s="45">
        <f t="shared" si="22"/>
        <v>146960</v>
      </c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113" t="str">
        <f t="shared" si="23"/>
        <v xml:space="preserve"> </v>
      </c>
      <c r="AC96" s="113"/>
      <c r="AD96" s="113"/>
      <c r="AE96" s="113"/>
      <c r="AF96" s="154"/>
      <c r="AG96" s="42">
        <v>58</v>
      </c>
      <c r="AH96" s="76" t="s">
        <v>193</v>
      </c>
      <c r="AI96" s="45">
        <v>488820</v>
      </c>
      <c r="AJ96" s="45">
        <v>587006</v>
      </c>
      <c r="AK96" s="45">
        <v>666124</v>
      </c>
      <c r="AL96" s="45">
        <v>916315</v>
      </c>
      <c r="AM96" s="45">
        <v>124247</v>
      </c>
      <c r="AN96" s="45">
        <v>175147</v>
      </c>
      <c r="AO96" s="45">
        <v>407008</v>
      </c>
      <c r="AP96" s="45">
        <v>432766</v>
      </c>
      <c r="AQ96" s="45">
        <v>11401</v>
      </c>
      <c r="AR96" s="45">
        <v>18938</v>
      </c>
      <c r="AS96" s="45">
        <f t="shared" si="24"/>
        <v>30339</v>
      </c>
      <c r="AT96" s="45">
        <v>254920.99999999997</v>
      </c>
      <c r="AU96" s="45">
        <f t="shared" si="25"/>
        <v>285260</v>
      </c>
      <c r="AV96" s="45">
        <v>180345</v>
      </c>
      <c r="AW96" s="45">
        <f t="shared" si="26"/>
        <v>465605</v>
      </c>
      <c r="AX96" s="45">
        <v>44874</v>
      </c>
      <c r="AY96" s="45">
        <v>71426</v>
      </c>
      <c r="AZ96" s="45">
        <f t="shared" si="35"/>
        <v>116300</v>
      </c>
      <c r="BA96" s="45">
        <v>12739</v>
      </c>
      <c r="BB96" s="45">
        <f t="shared" si="27"/>
        <v>129039</v>
      </c>
      <c r="BC96" s="45">
        <v>25903</v>
      </c>
      <c r="BD96" s="45">
        <f t="shared" si="28"/>
        <v>154942</v>
      </c>
      <c r="BE96" s="45">
        <v>17505</v>
      </c>
      <c r="BF96" s="45">
        <v>158075</v>
      </c>
      <c r="BG96" s="45">
        <f t="shared" si="36"/>
        <v>175580</v>
      </c>
      <c r="BH96" s="113">
        <f t="shared" si="29"/>
        <v>-60.990774167669478</v>
      </c>
      <c r="BI96" s="113">
        <f t="shared" si="37"/>
        <v>50.971625107480662</v>
      </c>
      <c r="BJ96" s="113"/>
      <c r="BK96" s="113"/>
      <c r="BL96" s="162"/>
    </row>
    <row r="97" spans="1:64" ht="14.25" customHeight="1" x14ac:dyDescent="0.3">
      <c r="A97" s="42">
        <v>59</v>
      </c>
      <c r="B97" s="43" t="s">
        <v>194</v>
      </c>
      <c r="C97" s="45">
        <v>37323</v>
      </c>
      <c r="D97" s="45">
        <v>73072</v>
      </c>
      <c r="E97" s="45">
        <v>115144</v>
      </c>
      <c r="F97" s="45">
        <v>139438</v>
      </c>
      <c r="G97" s="45">
        <v>30824</v>
      </c>
      <c r="H97" s="45">
        <v>70866</v>
      </c>
      <c r="I97" s="45">
        <v>91844</v>
      </c>
      <c r="J97" s="45">
        <v>127820</v>
      </c>
      <c r="K97" s="45">
        <v>28793</v>
      </c>
      <c r="L97" s="45">
        <v>27855</v>
      </c>
      <c r="M97" s="45">
        <f t="shared" si="21"/>
        <v>56648</v>
      </c>
      <c r="N97" s="45">
        <v>22398</v>
      </c>
      <c r="O97" s="45">
        <f t="shared" si="22"/>
        <v>79046</v>
      </c>
      <c r="P97" s="45">
        <v>25336</v>
      </c>
      <c r="Q97" s="45">
        <f t="shared" si="22"/>
        <v>104382</v>
      </c>
      <c r="R97" s="45">
        <v>25993</v>
      </c>
      <c r="S97" s="45"/>
      <c r="T97" s="45">
        <f t="shared" si="30"/>
        <v>25993</v>
      </c>
      <c r="U97" s="45">
        <v>15556</v>
      </c>
      <c r="V97" s="45">
        <f t="shared" si="31"/>
        <v>41549</v>
      </c>
      <c r="W97" s="45">
        <v>8438</v>
      </c>
      <c r="X97" s="45">
        <f t="shared" si="32"/>
        <v>49987</v>
      </c>
      <c r="Y97" s="45">
        <v>11206</v>
      </c>
      <c r="Z97" s="45">
        <v>7495</v>
      </c>
      <c r="AA97" s="45">
        <f t="shared" si="33"/>
        <v>18701</v>
      </c>
      <c r="AB97" s="113">
        <f t="shared" si="23"/>
        <v>-56.888393028892395</v>
      </c>
      <c r="AC97" s="113">
        <f t="shared" si="34"/>
        <v>-28.053706767206549</v>
      </c>
      <c r="AD97" s="113"/>
      <c r="AE97" s="113"/>
      <c r="AF97" s="154"/>
      <c r="AG97" s="42">
        <v>59</v>
      </c>
      <c r="AH97" s="76" t="s">
        <v>194</v>
      </c>
      <c r="AI97" s="45">
        <v>137171</v>
      </c>
      <c r="AJ97" s="45">
        <v>137171</v>
      </c>
      <c r="AK97" s="45">
        <v>245664</v>
      </c>
      <c r="AL97" s="45">
        <v>251465.99999999997</v>
      </c>
      <c r="AM97" s="45">
        <v>221958.99999999997</v>
      </c>
      <c r="AN97" s="45">
        <v>230146</v>
      </c>
      <c r="AO97" s="45">
        <v>463146</v>
      </c>
      <c r="AP97" s="45">
        <v>475632.00000000006</v>
      </c>
      <c r="AQ97" s="45">
        <v>10366</v>
      </c>
      <c r="AR97" s="45">
        <v>1800</v>
      </c>
      <c r="AS97" s="45">
        <f t="shared" si="24"/>
        <v>12166</v>
      </c>
      <c r="AT97" s="45">
        <v>1450</v>
      </c>
      <c r="AU97" s="45">
        <f t="shared" si="25"/>
        <v>13616</v>
      </c>
      <c r="AV97" s="45">
        <v>6493</v>
      </c>
      <c r="AW97" s="45">
        <f t="shared" si="26"/>
        <v>20109</v>
      </c>
      <c r="AX97" s="45"/>
      <c r="AY97" s="45">
        <v>1250</v>
      </c>
      <c r="AZ97" s="45">
        <f t="shared" si="35"/>
        <v>1250</v>
      </c>
      <c r="BA97" s="45"/>
      <c r="BB97" s="45">
        <f t="shared" si="27"/>
        <v>1250</v>
      </c>
      <c r="BC97" s="45"/>
      <c r="BD97" s="45">
        <f t="shared" si="28"/>
        <v>1250</v>
      </c>
      <c r="BE97" s="45"/>
      <c r="BF97" s="45">
        <v>906552</v>
      </c>
      <c r="BG97" s="45">
        <f t="shared" si="36"/>
        <v>906552</v>
      </c>
      <c r="BH97" s="113" t="str">
        <f t="shared" si="29"/>
        <v xml:space="preserve"> </v>
      </c>
      <c r="BI97" s="113">
        <f t="shared" si="37"/>
        <v>72424.159999999989</v>
      </c>
      <c r="BJ97" s="113"/>
      <c r="BK97" s="113"/>
      <c r="BL97" s="162"/>
    </row>
    <row r="98" spans="1:64" ht="14.25" customHeight="1" x14ac:dyDescent="0.3">
      <c r="A98" s="42">
        <v>60</v>
      </c>
      <c r="B98" s="43" t="s">
        <v>195</v>
      </c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 t="str">
        <f t="shared" si="21"/>
        <v/>
      </c>
      <c r="N98" s="45"/>
      <c r="O98" s="45" t="str">
        <f t="shared" si="22"/>
        <v xml:space="preserve"> </v>
      </c>
      <c r="P98" s="45"/>
      <c r="Q98" s="45" t="str">
        <f t="shared" si="22"/>
        <v xml:space="preserve"> </v>
      </c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113" t="str">
        <f t="shared" si="23"/>
        <v xml:space="preserve"> </v>
      </c>
      <c r="AC98" s="113"/>
      <c r="AD98" s="113"/>
      <c r="AE98" s="113"/>
      <c r="AF98" s="154"/>
      <c r="AG98" s="42">
        <v>60</v>
      </c>
      <c r="AH98" s="76" t="s">
        <v>195</v>
      </c>
      <c r="AI98" s="45">
        <v>57601</v>
      </c>
      <c r="AJ98" s="45">
        <v>133736</v>
      </c>
      <c r="AK98" s="45">
        <v>264572</v>
      </c>
      <c r="AL98" s="45">
        <v>273562</v>
      </c>
      <c r="AM98" s="45">
        <v>27251</v>
      </c>
      <c r="AN98" s="45">
        <v>38438</v>
      </c>
      <c r="AO98" s="45">
        <v>480157</v>
      </c>
      <c r="AP98" s="45">
        <v>480157</v>
      </c>
      <c r="AQ98" s="45"/>
      <c r="AR98" s="45"/>
      <c r="AS98" s="45" t="str">
        <f t="shared" si="24"/>
        <v/>
      </c>
      <c r="AT98" s="45"/>
      <c r="AU98" s="45" t="str">
        <f t="shared" si="25"/>
        <v xml:space="preserve"> </v>
      </c>
      <c r="AV98" s="45">
        <v>14422</v>
      </c>
      <c r="AW98" s="45">
        <f t="shared" si="26"/>
        <v>14422</v>
      </c>
      <c r="AX98" s="45">
        <v>4656</v>
      </c>
      <c r="AY98" s="45"/>
      <c r="AZ98" s="45">
        <f t="shared" si="35"/>
        <v>4656</v>
      </c>
      <c r="BA98" s="45"/>
      <c r="BB98" s="45">
        <f t="shared" si="27"/>
        <v>4656</v>
      </c>
      <c r="BC98" s="45">
        <v>9911</v>
      </c>
      <c r="BD98" s="45">
        <f t="shared" si="28"/>
        <v>14567</v>
      </c>
      <c r="BE98" s="45">
        <v>6455</v>
      </c>
      <c r="BF98" s="45"/>
      <c r="BG98" s="45">
        <f t="shared" si="36"/>
        <v>6455</v>
      </c>
      <c r="BH98" s="113">
        <f t="shared" si="29"/>
        <v>38.638316151202758</v>
      </c>
      <c r="BI98" s="113">
        <f t="shared" si="37"/>
        <v>38.638316151202758</v>
      </c>
      <c r="BJ98" s="113"/>
      <c r="BK98" s="113"/>
      <c r="BL98" s="162"/>
    </row>
    <row r="99" spans="1:64" ht="14.25" customHeight="1" x14ac:dyDescent="0.3">
      <c r="A99" s="42">
        <v>61</v>
      </c>
      <c r="B99" s="164" t="s">
        <v>328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 t="str">
        <f t="shared" si="21"/>
        <v/>
      </c>
      <c r="N99" s="94"/>
      <c r="O99" s="45" t="str">
        <f t="shared" si="22"/>
        <v xml:space="preserve"> </v>
      </c>
      <c r="P99" s="94"/>
      <c r="Q99" s="45" t="str">
        <f t="shared" si="22"/>
        <v xml:space="preserve"> </v>
      </c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113" t="str">
        <f t="shared" si="23"/>
        <v xml:space="preserve"> </v>
      </c>
      <c r="AC99" s="113"/>
      <c r="AD99" s="113"/>
      <c r="AE99" s="113"/>
      <c r="AF99" s="154"/>
      <c r="AG99" s="42">
        <v>61</v>
      </c>
      <c r="AH99" s="161" t="s">
        <v>328</v>
      </c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 t="str">
        <f t="shared" si="24"/>
        <v/>
      </c>
      <c r="AT99" s="94"/>
      <c r="AU99" s="45" t="str">
        <f t="shared" si="25"/>
        <v xml:space="preserve"> </v>
      </c>
      <c r="AV99" s="94"/>
      <c r="AW99" s="45" t="str">
        <f t="shared" si="26"/>
        <v xml:space="preserve"> </v>
      </c>
      <c r="AX99" s="45"/>
      <c r="AY99" s="45"/>
      <c r="AZ99" s="45"/>
      <c r="BA99" s="45">
        <v>1671</v>
      </c>
      <c r="BB99" s="45">
        <f t="shared" si="27"/>
        <v>1671</v>
      </c>
      <c r="BD99" s="45">
        <f t="shared" si="28"/>
        <v>1671</v>
      </c>
      <c r="BF99" s="41">
        <v>4139</v>
      </c>
      <c r="BG99" s="45">
        <f t="shared" si="36"/>
        <v>4139</v>
      </c>
      <c r="BH99" s="113" t="str">
        <f t="shared" si="29"/>
        <v xml:space="preserve"> </v>
      </c>
      <c r="BI99" s="113" t="e">
        <f t="shared" si="37"/>
        <v>#DIV/0!</v>
      </c>
      <c r="BJ99" s="113"/>
      <c r="BK99" s="113"/>
    </row>
    <row r="100" spans="1:64" ht="14.25" customHeight="1" x14ac:dyDescent="0.3">
      <c r="A100" s="42">
        <v>62</v>
      </c>
      <c r="B100" s="43" t="s">
        <v>196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 t="str">
        <f t="shared" si="21"/>
        <v/>
      </c>
      <c r="N100" s="45"/>
      <c r="O100" s="45" t="str">
        <f t="shared" si="22"/>
        <v xml:space="preserve"> </v>
      </c>
      <c r="P100" s="45"/>
      <c r="Q100" s="45" t="str">
        <f t="shared" si="22"/>
        <v xml:space="preserve"> </v>
      </c>
      <c r="R100" s="45"/>
      <c r="S100" s="45"/>
      <c r="T100" s="45"/>
      <c r="U100" s="45">
        <v>20091</v>
      </c>
      <c r="V100" s="45">
        <f t="shared" si="31"/>
        <v>20091</v>
      </c>
      <c r="X100" s="45">
        <f t="shared" si="32"/>
        <v>20091</v>
      </c>
      <c r="Y100" s="45"/>
      <c r="Z100" s="45"/>
      <c r="AA100" s="45"/>
      <c r="AB100" s="113" t="str">
        <f t="shared" si="23"/>
        <v xml:space="preserve"> </v>
      </c>
      <c r="AC100" s="113"/>
      <c r="AD100" s="113"/>
      <c r="AE100" s="113"/>
      <c r="AF100" s="154"/>
      <c r="AG100" s="42">
        <v>62</v>
      </c>
      <c r="AH100" s="76" t="s">
        <v>196</v>
      </c>
      <c r="AI100" s="45"/>
      <c r="AJ100" s="45"/>
      <c r="AK100" s="45">
        <v>18612</v>
      </c>
      <c r="AL100" s="45">
        <v>25301</v>
      </c>
      <c r="AM100" s="45">
        <v>1168</v>
      </c>
      <c r="AN100" s="45">
        <v>1168</v>
      </c>
      <c r="AO100" s="45">
        <v>26856.000000000004</v>
      </c>
      <c r="AP100" s="45">
        <v>46144</v>
      </c>
      <c r="AQ100" s="45"/>
      <c r="AR100" s="45"/>
      <c r="AS100" s="45" t="str">
        <f t="shared" si="24"/>
        <v/>
      </c>
      <c r="AT100" s="45"/>
      <c r="AU100" s="45" t="str">
        <f t="shared" si="25"/>
        <v xml:space="preserve"> </v>
      </c>
      <c r="AV100" s="45">
        <v>15936</v>
      </c>
      <c r="AW100" s="45">
        <f t="shared" si="26"/>
        <v>15936</v>
      </c>
      <c r="AX100" s="45">
        <v>1200</v>
      </c>
      <c r="AY100" s="45">
        <v>257964</v>
      </c>
      <c r="AZ100" s="45">
        <f t="shared" si="35"/>
        <v>259164</v>
      </c>
      <c r="BA100" s="45">
        <v>1448509.0000000002</v>
      </c>
      <c r="BB100" s="45">
        <f t="shared" si="27"/>
        <v>1707673.0000000002</v>
      </c>
      <c r="BC100" s="45">
        <v>72315</v>
      </c>
      <c r="BD100" s="45">
        <f t="shared" si="28"/>
        <v>1779988.0000000002</v>
      </c>
      <c r="BE100" s="45">
        <v>3124</v>
      </c>
      <c r="BF100" s="45">
        <v>19486</v>
      </c>
      <c r="BG100" s="45">
        <f t="shared" si="36"/>
        <v>22610</v>
      </c>
      <c r="BH100" s="113">
        <f t="shared" si="29"/>
        <v>160.33333333333337</v>
      </c>
      <c r="BI100" s="113">
        <f t="shared" si="37"/>
        <v>-91.275794477628068</v>
      </c>
      <c r="BJ100" s="113"/>
      <c r="BK100" s="113"/>
      <c r="BL100" s="162"/>
    </row>
    <row r="101" spans="1:64" ht="14.25" customHeight="1" x14ac:dyDescent="0.3">
      <c r="A101" s="42">
        <v>63</v>
      </c>
      <c r="B101" s="43" t="s">
        <v>197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 t="str">
        <f t="shared" si="21"/>
        <v/>
      </c>
      <c r="N101" s="45"/>
      <c r="O101" s="45" t="str">
        <f t="shared" si="22"/>
        <v xml:space="preserve"> </v>
      </c>
      <c r="P101" s="45"/>
      <c r="Q101" s="45" t="str">
        <f t="shared" si="22"/>
        <v xml:space="preserve"> </v>
      </c>
      <c r="R101" s="45"/>
      <c r="S101" s="45"/>
      <c r="T101" s="45"/>
      <c r="U101" s="45">
        <v>23900</v>
      </c>
      <c r="V101" s="45">
        <f t="shared" si="31"/>
        <v>23900</v>
      </c>
      <c r="W101" s="45">
        <v>8579</v>
      </c>
      <c r="X101" s="45">
        <f t="shared" si="32"/>
        <v>32479</v>
      </c>
      <c r="AA101" s="45"/>
      <c r="AB101" s="113" t="str">
        <f t="shared" si="23"/>
        <v xml:space="preserve"> </v>
      </c>
      <c r="AC101" s="113"/>
      <c r="AD101" s="113"/>
      <c r="AE101" s="113"/>
      <c r="AF101" s="154"/>
      <c r="AG101" s="42">
        <v>63</v>
      </c>
      <c r="AH101" s="76" t="s">
        <v>197</v>
      </c>
      <c r="AI101" s="45">
        <v>111900</v>
      </c>
      <c r="AJ101" s="45">
        <v>275396</v>
      </c>
      <c r="AK101" s="45">
        <v>359190</v>
      </c>
      <c r="AL101" s="45">
        <v>670547.99999999977</v>
      </c>
      <c r="AM101" s="45">
        <v>78196</v>
      </c>
      <c r="AN101" s="45">
        <v>169220</v>
      </c>
      <c r="AO101" s="45">
        <v>192642.99999999997</v>
      </c>
      <c r="AP101" s="45">
        <v>1272282.9999999998</v>
      </c>
      <c r="AQ101" s="45">
        <v>29836.000000000004</v>
      </c>
      <c r="AR101" s="45">
        <v>3284863</v>
      </c>
      <c r="AS101" s="45">
        <f t="shared" si="24"/>
        <v>3314699</v>
      </c>
      <c r="AT101" s="45">
        <v>14315</v>
      </c>
      <c r="AU101" s="45">
        <f t="shared" si="25"/>
        <v>3329014</v>
      </c>
      <c r="AV101" s="45">
        <v>14338</v>
      </c>
      <c r="AW101" s="45">
        <f t="shared" si="26"/>
        <v>3343352</v>
      </c>
      <c r="AX101" s="45">
        <v>21447</v>
      </c>
      <c r="AY101" s="45">
        <v>43081</v>
      </c>
      <c r="AZ101" s="45">
        <f t="shared" si="35"/>
        <v>64528</v>
      </c>
      <c r="BA101" s="45">
        <v>3965</v>
      </c>
      <c r="BB101" s="45">
        <f t="shared" si="27"/>
        <v>68493</v>
      </c>
      <c r="BC101" s="45">
        <v>24443</v>
      </c>
      <c r="BD101" s="45">
        <f t="shared" si="28"/>
        <v>92936</v>
      </c>
      <c r="BE101" s="45">
        <v>169250</v>
      </c>
      <c r="BF101" s="45">
        <v>54335</v>
      </c>
      <c r="BG101" s="45">
        <f t="shared" si="36"/>
        <v>223585</v>
      </c>
      <c r="BH101" s="113">
        <f t="shared" si="29"/>
        <v>689.15466032545339</v>
      </c>
      <c r="BI101" s="113">
        <f t="shared" si="37"/>
        <v>246.49299528886684</v>
      </c>
      <c r="BJ101" s="113"/>
      <c r="BK101" s="113"/>
      <c r="BL101" s="121"/>
    </row>
    <row r="102" spans="1:64" ht="14.25" customHeight="1" x14ac:dyDescent="0.3">
      <c r="A102" s="42">
        <v>64</v>
      </c>
      <c r="B102" s="43" t="s">
        <v>198</v>
      </c>
      <c r="C102" s="45">
        <v>251926.99999999997</v>
      </c>
      <c r="D102" s="45">
        <v>653012</v>
      </c>
      <c r="E102" s="45">
        <v>845560</v>
      </c>
      <c r="F102" s="45">
        <v>1013353</v>
      </c>
      <c r="G102" s="45">
        <v>108866</v>
      </c>
      <c r="H102" s="45">
        <v>370053.99999999994</v>
      </c>
      <c r="I102" s="45">
        <v>387233.99999999994</v>
      </c>
      <c r="J102" s="45">
        <v>462126.99999999994</v>
      </c>
      <c r="K102" s="45">
        <v>38451</v>
      </c>
      <c r="L102" s="45">
        <v>12521</v>
      </c>
      <c r="M102" s="45">
        <f t="shared" si="21"/>
        <v>50972</v>
      </c>
      <c r="N102" s="45">
        <v>80705</v>
      </c>
      <c r="O102" s="45">
        <f t="shared" si="22"/>
        <v>131677</v>
      </c>
      <c r="P102" s="45">
        <v>78456</v>
      </c>
      <c r="Q102" s="45">
        <f t="shared" si="22"/>
        <v>210133</v>
      </c>
      <c r="R102" s="45">
        <v>199322</v>
      </c>
      <c r="S102" s="45">
        <v>51913</v>
      </c>
      <c r="T102" s="45">
        <f t="shared" si="30"/>
        <v>251235</v>
      </c>
      <c r="U102" s="45"/>
      <c r="V102" s="45">
        <f t="shared" si="31"/>
        <v>251235</v>
      </c>
      <c r="W102" s="45">
        <v>23840</v>
      </c>
      <c r="X102" s="45">
        <f t="shared" si="32"/>
        <v>275075</v>
      </c>
      <c r="Y102" s="45">
        <v>24199</v>
      </c>
      <c r="Z102" s="45">
        <v>46705</v>
      </c>
      <c r="AA102" s="45">
        <f t="shared" si="33"/>
        <v>70904</v>
      </c>
      <c r="AB102" s="113">
        <f t="shared" si="23"/>
        <v>-87.859343173357686</v>
      </c>
      <c r="AC102" s="113">
        <f t="shared" si="34"/>
        <v>-71.777817581149122</v>
      </c>
      <c r="AD102" s="113"/>
      <c r="AE102" s="113"/>
      <c r="AF102" s="154"/>
      <c r="AG102" s="42">
        <v>64</v>
      </c>
      <c r="AH102" s="76" t="s">
        <v>198</v>
      </c>
      <c r="AI102" s="45">
        <v>175344</v>
      </c>
      <c r="AJ102" s="45">
        <v>1478191.0000000002</v>
      </c>
      <c r="AK102" s="45">
        <v>2682208</v>
      </c>
      <c r="AL102" s="45">
        <v>3212007.0000000005</v>
      </c>
      <c r="AM102" s="45">
        <v>73603</v>
      </c>
      <c r="AN102" s="45">
        <v>390521</v>
      </c>
      <c r="AO102" s="45">
        <v>1940593.9999999998</v>
      </c>
      <c r="AP102" s="45">
        <v>2177138.9999999995</v>
      </c>
      <c r="AQ102" s="45">
        <v>80682</v>
      </c>
      <c r="AR102" s="45">
        <v>365986.99999999994</v>
      </c>
      <c r="AS102" s="45">
        <f t="shared" si="24"/>
        <v>446668.99999999994</v>
      </c>
      <c r="AT102" s="45">
        <v>277979</v>
      </c>
      <c r="AU102" s="45">
        <f t="shared" si="25"/>
        <v>724648</v>
      </c>
      <c r="AV102" s="45">
        <v>87567</v>
      </c>
      <c r="AW102" s="45">
        <f t="shared" si="26"/>
        <v>812215</v>
      </c>
      <c r="AX102" s="45">
        <v>90875</v>
      </c>
      <c r="AY102" s="45">
        <v>191928</v>
      </c>
      <c r="AZ102" s="45">
        <f t="shared" si="35"/>
        <v>282803</v>
      </c>
      <c r="BA102" s="45"/>
      <c r="BB102" s="45">
        <f t="shared" si="27"/>
        <v>282803</v>
      </c>
      <c r="BC102" s="45">
        <v>327201.99999999994</v>
      </c>
      <c r="BD102" s="45">
        <f t="shared" si="28"/>
        <v>610005</v>
      </c>
      <c r="BE102" s="45">
        <v>23895</v>
      </c>
      <c r="BF102" s="45">
        <v>9347</v>
      </c>
      <c r="BG102" s="45">
        <f t="shared" si="36"/>
        <v>33242</v>
      </c>
      <c r="BH102" s="113">
        <f t="shared" si="29"/>
        <v>-73.705639614855571</v>
      </c>
      <c r="BI102" s="113">
        <f t="shared" si="37"/>
        <v>-88.245527805574909</v>
      </c>
      <c r="BJ102" s="113"/>
      <c r="BK102" s="113"/>
      <c r="BL102" s="162"/>
    </row>
    <row r="103" spans="1:64" ht="14.25" customHeight="1" x14ac:dyDescent="0.3">
      <c r="A103" s="42">
        <v>65</v>
      </c>
      <c r="B103" s="94" t="s">
        <v>199</v>
      </c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 t="str">
        <f t="shared" si="21"/>
        <v/>
      </c>
      <c r="N103" s="94"/>
      <c r="O103" s="45" t="str">
        <f t="shared" si="22"/>
        <v xml:space="preserve"> </v>
      </c>
      <c r="P103" s="94"/>
      <c r="Q103" s="45" t="str">
        <f t="shared" si="22"/>
        <v xml:space="preserve"> </v>
      </c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113" t="str">
        <f t="shared" si="23"/>
        <v xml:space="preserve"> </v>
      </c>
      <c r="AC103" s="113"/>
      <c r="AD103" s="113"/>
      <c r="AE103" s="113"/>
      <c r="AF103" s="154"/>
      <c r="AG103" s="42">
        <v>65</v>
      </c>
      <c r="AH103" s="41" t="s">
        <v>199</v>
      </c>
      <c r="AI103" s="94"/>
      <c r="AJ103" s="94"/>
      <c r="AK103" s="94"/>
      <c r="AL103" s="94"/>
      <c r="AM103" s="94"/>
      <c r="AN103" s="94">
        <v>7623</v>
      </c>
      <c r="AO103" s="94">
        <v>12900</v>
      </c>
      <c r="AP103" s="94">
        <v>15318</v>
      </c>
      <c r="AQ103" s="94"/>
      <c r="AR103" s="94"/>
      <c r="AS103" s="94" t="str">
        <f t="shared" si="24"/>
        <v/>
      </c>
      <c r="AT103" s="94">
        <v>3208</v>
      </c>
      <c r="AU103" s="45">
        <f t="shared" si="25"/>
        <v>3208</v>
      </c>
      <c r="AV103" s="94"/>
      <c r="AW103" s="45">
        <f t="shared" si="26"/>
        <v>3208</v>
      </c>
      <c r="AX103" s="45"/>
      <c r="AY103" s="45">
        <v>9941</v>
      </c>
      <c r="AZ103" s="45">
        <f t="shared" si="35"/>
        <v>9941</v>
      </c>
      <c r="BA103" s="45">
        <v>29518</v>
      </c>
      <c r="BB103" s="45">
        <f t="shared" si="27"/>
        <v>39459</v>
      </c>
      <c r="BC103" s="45"/>
      <c r="BD103" s="45">
        <f t="shared" si="28"/>
        <v>39459</v>
      </c>
      <c r="BE103" s="45"/>
      <c r="BF103" s="45"/>
      <c r="BG103" s="45"/>
      <c r="BH103" s="113" t="str">
        <f t="shared" si="29"/>
        <v xml:space="preserve"> </v>
      </c>
      <c r="BI103" s="113">
        <f t="shared" si="37"/>
        <v>-100</v>
      </c>
      <c r="BJ103" s="113"/>
      <c r="BK103" s="113"/>
    </row>
    <row r="104" spans="1:64" ht="14.25" customHeight="1" x14ac:dyDescent="0.3">
      <c r="A104" s="42">
        <v>66</v>
      </c>
      <c r="B104" s="43" t="s">
        <v>200</v>
      </c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 t="str">
        <f t="shared" ref="M104:M168" si="38">IF(SUM(L104,K104)=0,"",SUM(K104,L104))</f>
        <v/>
      </c>
      <c r="N104" s="45"/>
      <c r="O104" s="45" t="str">
        <f t="shared" ref="O104:Q167" si="39">IF(SUM(M104:N104)=0, " ",SUM(M104:N104))</f>
        <v xml:space="preserve"> </v>
      </c>
      <c r="P104" s="45"/>
      <c r="Q104" s="45" t="str">
        <f t="shared" si="39"/>
        <v xml:space="preserve"> </v>
      </c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113" t="str">
        <f t="shared" ref="AB104:AB167" si="40">IFERROR(Y104/R104*100-100," ")</f>
        <v xml:space="preserve"> </v>
      </c>
      <c r="AC104" s="113"/>
      <c r="AD104" s="113"/>
      <c r="AE104" s="113"/>
      <c r="AF104" s="154"/>
      <c r="AG104" s="42">
        <v>66</v>
      </c>
      <c r="AH104" s="76" t="s">
        <v>200</v>
      </c>
      <c r="AI104" s="45">
        <v>9835</v>
      </c>
      <c r="AJ104" s="45">
        <v>15261</v>
      </c>
      <c r="AK104" s="45">
        <v>15261</v>
      </c>
      <c r="AL104" s="45">
        <v>22792</v>
      </c>
      <c r="AM104" s="45">
        <v>24917</v>
      </c>
      <c r="AN104" s="45">
        <v>29803</v>
      </c>
      <c r="AO104" s="45">
        <v>32383</v>
      </c>
      <c r="AP104" s="45">
        <v>34533</v>
      </c>
      <c r="AQ104" s="45"/>
      <c r="AR104" s="45"/>
      <c r="AS104" s="45" t="str">
        <f t="shared" ref="AS104:AS169" si="41">IF(SUM(AR104,AQ104)=0,"",SUM(AQ104,AR104))</f>
        <v/>
      </c>
      <c r="AT104" s="45"/>
      <c r="AU104" s="45" t="str">
        <f t="shared" ref="AU104:AU168" si="42">IF(SUM(AS104:AT104)=0, " ",SUM(AS104:AT104))</f>
        <v xml:space="preserve"> </v>
      </c>
      <c r="AV104" s="45">
        <v>276538</v>
      </c>
      <c r="AW104" s="45">
        <f t="shared" ref="AW104:AW168" si="43">IF(SUM(AU104:AV104)=0, " ",SUM(AU104:AV104))</f>
        <v>276538</v>
      </c>
      <c r="AX104" s="45">
        <v>159372</v>
      </c>
      <c r="AY104" s="45">
        <v>2984</v>
      </c>
      <c r="AZ104" s="45">
        <f t="shared" ref="AZ104:AZ168" si="44">SUM(AX104:AY104)</f>
        <v>162356</v>
      </c>
      <c r="BA104" s="45">
        <v>1655</v>
      </c>
      <c r="BB104" s="45">
        <f t="shared" ref="BB104:BB167" si="45">BA104+AZ104</f>
        <v>164011</v>
      </c>
      <c r="BC104" s="45"/>
      <c r="BD104" s="45">
        <f t="shared" ref="BD104:BD167" si="46">BC104+BB104</f>
        <v>164011</v>
      </c>
      <c r="BE104" s="45"/>
      <c r="BF104" s="45">
        <v>157311</v>
      </c>
      <c r="BG104" s="45">
        <f t="shared" ref="BG104:BG167" si="47">BE104+BF104</f>
        <v>157311</v>
      </c>
      <c r="BH104" s="113">
        <f t="shared" ref="BH104:BH167" si="48">IFERROR(BE104/AX104*100-100," ")</f>
        <v>-100</v>
      </c>
      <c r="BI104" s="113">
        <f t="shared" si="37"/>
        <v>-3.1073689915987188</v>
      </c>
      <c r="BJ104" s="113"/>
      <c r="BK104" s="113"/>
      <c r="BL104" s="162"/>
    </row>
    <row r="105" spans="1:64" ht="14.25" customHeight="1" x14ac:dyDescent="0.3">
      <c r="A105" s="42">
        <v>67</v>
      </c>
      <c r="B105" s="43" t="s">
        <v>201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 t="str">
        <f t="shared" si="38"/>
        <v/>
      </c>
      <c r="N105" s="45"/>
      <c r="O105" s="45" t="str">
        <f t="shared" si="39"/>
        <v xml:space="preserve"> </v>
      </c>
      <c r="P105" s="45"/>
      <c r="Q105" s="45" t="str">
        <f t="shared" si="39"/>
        <v xml:space="preserve"> </v>
      </c>
      <c r="R105" s="45"/>
      <c r="S105" s="45"/>
      <c r="T105" s="45"/>
      <c r="U105" s="45">
        <v>59086</v>
      </c>
      <c r="V105" s="45">
        <f t="shared" ref="V105:V165" si="49">U105+T105</f>
        <v>59086</v>
      </c>
      <c r="W105" s="45"/>
      <c r="X105" s="45">
        <f t="shared" ref="X105:X165" si="50">W105+V105</f>
        <v>59086</v>
      </c>
      <c r="Y105" s="45"/>
      <c r="Z105" s="45"/>
      <c r="AA105" s="45"/>
      <c r="AB105" s="113" t="str">
        <f t="shared" si="40"/>
        <v xml:space="preserve"> </v>
      </c>
      <c r="AC105" s="113"/>
      <c r="AD105" s="113"/>
      <c r="AE105" s="113"/>
      <c r="AF105" s="154"/>
      <c r="AG105" s="42">
        <v>67</v>
      </c>
      <c r="AH105" s="76" t="s">
        <v>201</v>
      </c>
      <c r="AI105" s="45">
        <v>5349</v>
      </c>
      <c r="AJ105" s="45">
        <v>8249</v>
      </c>
      <c r="AK105" s="45">
        <v>11049</v>
      </c>
      <c r="AL105" s="45">
        <v>11049</v>
      </c>
      <c r="AM105" s="45">
        <v>1600</v>
      </c>
      <c r="AN105" s="45">
        <v>18700</v>
      </c>
      <c r="AO105" s="45">
        <v>29100</v>
      </c>
      <c r="AP105" s="45">
        <v>31700</v>
      </c>
      <c r="AQ105" s="45">
        <v>4800</v>
      </c>
      <c r="AR105" s="45">
        <v>9000</v>
      </c>
      <c r="AS105" s="45">
        <f t="shared" si="41"/>
        <v>13800</v>
      </c>
      <c r="AT105" s="45">
        <v>4050</v>
      </c>
      <c r="AU105" s="45">
        <f t="shared" si="42"/>
        <v>17850</v>
      </c>
      <c r="AV105" s="45"/>
      <c r="AW105" s="45">
        <f t="shared" si="43"/>
        <v>17850</v>
      </c>
      <c r="AX105" s="45"/>
      <c r="AY105" s="45"/>
      <c r="AZ105" s="45"/>
      <c r="BA105" s="45">
        <v>139902</v>
      </c>
      <c r="BB105" s="45">
        <f t="shared" si="45"/>
        <v>139902</v>
      </c>
      <c r="BC105" s="45">
        <v>32050</v>
      </c>
      <c r="BD105" s="45">
        <f t="shared" si="46"/>
        <v>171952</v>
      </c>
      <c r="BE105" s="45">
        <v>41500</v>
      </c>
      <c r="BF105" s="45">
        <v>104946</v>
      </c>
      <c r="BG105" s="45">
        <f t="shared" si="47"/>
        <v>146446</v>
      </c>
      <c r="BH105" s="113" t="str">
        <f t="shared" si="48"/>
        <v xml:space="preserve"> </v>
      </c>
      <c r="BI105" s="113" t="e">
        <f t="shared" si="37"/>
        <v>#DIV/0!</v>
      </c>
      <c r="BJ105" s="113"/>
      <c r="BK105" s="113"/>
      <c r="BL105" s="162"/>
    </row>
    <row r="106" spans="1:64" ht="14.25" customHeight="1" x14ac:dyDescent="0.3">
      <c r="A106" s="42">
        <v>68</v>
      </c>
      <c r="B106" s="43" t="s">
        <v>202</v>
      </c>
      <c r="C106" s="45">
        <v>3648</v>
      </c>
      <c r="D106" s="45">
        <v>111921</v>
      </c>
      <c r="E106" s="45">
        <v>111921</v>
      </c>
      <c r="F106" s="45">
        <v>155575</v>
      </c>
      <c r="G106" s="45">
        <v>1400</v>
      </c>
      <c r="H106" s="45">
        <v>26545</v>
      </c>
      <c r="I106" s="45">
        <v>53004</v>
      </c>
      <c r="J106" s="45">
        <v>55156.999999999993</v>
      </c>
      <c r="K106" s="45">
        <v>16199</v>
      </c>
      <c r="L106" s="45">
        <v>99909</v>
      </c>
      <c r="M106" s="45">
        <f t="shared" si="38"/>
        <v>116108</v>
      </c>
      <c r="N106" s="45">
        <v>198594</v>
      </c>
      <c r="O106" s="45">
        <f t="shared" si="39"/>
        <v>314702</v>
      </c>
      <c r="P106" s="45">
        <v>492883</v>
      </c>
      <c r="Q106" s="45">
        <f t="shared" si="39"/>
        <v>807585</v>
      </c>
      <c r="R106" s="45">
        <v>55312</v>
      </c>
      <c r="S106" s="45">
        <v>65282</v>
      </c>
      <c r="T106" s="45">
        <f t="shared" ref="T106:T167" si="51">SUM(R106:S106)</f>
        <v>120594</v>
      </c>
      <c r="U106" s="45">
        <v>49644</v>
      </c>
      <c r="V106" s="45">
        <f t="shared" si="49"/>
        <v>170238</v>
      </c>
      <c r="W106" s="45">
        <v>12493</v>
      </c>
      <c r="X106" s="45">
        <f t="shared" si="50"/>
        <v>182731</v>
      </c>
      <c r="Y106" s="45"/>
      <c r="Z106" s="45">
        <v>129588.99999999997</v>
      </c>
      <c r="AA106" s="45">
        <f t="shared" ref="AA106:AA165" si="52">Y106+Z106</f>
        <v>129588.99999999997</v>
      </c>
      <c r="AB106" s="113">
        <f t="shared" si="40"/>
        <v>-100</v>
      </c>
      <c r="AC106" s="113">
        <f t="shared" ref="AC106:AC167" si="53">AA106/T106*100-100</f>
        <v>7.4589117203177437</v>
      </c>
      <c r="AD106" s="113"/>
      <c r="AE106" s="113"/>
      <c r="AF106" s="154"/>
      <c r="AG106" s="42">
        <v>68</v>
      </c>
      <c r="AH106" s="76" t="s">
        <v>202</v>
      </c>
      <c r="AI106" s="45">
        <v>491739</v>
      </c>
      <c r="AJ106" s="45">
        <v>730192</v>
      </c>
      <c r="AK106" s="45">
        <v>1167525</v>
      </c>
      <c r="AL106" s="45">
        <v>1682215.0000000002</v>
      </c>
      <c r="AM106" s="45">
        <v>94503</v>
      </c>
      <c r="AN106" s="45">
        <v>950177.00000000012</v>
      </c>
      <c r="AO106" s="45">
        <v>1223592</v>
      </c>
      <c r="AP106" s="45">
        <v>1652628</v>
      </c>
      <c r="AQ106" s="45">
        <v>80538</v>
      </c>
      <c r="AR106" s="45">
        <v>219683</v>
      </c>
      <c r="AS106" s="45">
        <f t="shared" si="41"/>
        <v>300221</v>
      </c>
      <c r="AT106" s="45">
        <v>677187</v>
      </c>
      <c r="AU106" s="45">
        <f t="shared" si="42"/>
        <v>977408</v>
      </c>
      <c r="AV106" s="45">
        <v>1783121</v>
      </c>
      <c r="AW106" s="45">
        <f t="shared" si="43"/>
        <v>2760529</v>
      </c>
      <c r="AX106" s="45">
        <v>1439882</v>
      </c>
      <c r="AY106" s="45">
        <v>530239</v>
      </c>
      <c r="AZ106" s="45">
        <f t="shared" si="44"/>
        <v>1970121</v>
      </c>
      <c r="BA106" s="45">
        <v>37587</v>
      </c>
      <c r="BB106" s="45">
        <f t="shared" si="45"/>
        <v>2007708</v>
      </c>
      <c r="BC106" s="45">
        <v>1416652.0000000005</v>
      </c>
      <c r="BD106" s="45">
        <f t="shared" si="46"/>
        <v>3424360.0000000005</v>
      </c>
      <c r="BE106" s="45">
        <v>79838.999999999985</v>
      </c>
      <c r="BF106" s="45">
        <v>354470.00000000006</v>
      </c>
      <c r="BG106" s="45">
        <f t="shared" si="47"/>
        <v>434309.00000000006</v>
      </c>
      <c r="BH106" s="113">
        <f t="shared" si="48"/>
        <v>-94.455170632037905</v>
      </c>
      <c r="BI106" s="113">
        <f t="shared" ref="BI106:BI169" si="54">BG106/AZ106*100-100</f>
        <v>-77.95521188800079</v>
      </c>
      <c r="BJ106" s="113"/>
      <c r="BK106" s="113"/>
      <c r="BL106" s="162"/>
    </row>
    <row r="107" spans="1:64" ht="14.25" customHeight="1" x14ac:dyDescent="0.3">
      <c r="A107" s="42">
        <v>69</v>
      </c>
      <c r="B107" s="43" t="s">
        <v>203</v>
      </c>
      <c r="C107" s="45">
        <v>1877402</v>
      </c>
      <c r="D107" s="45">
        <v>3630653</v>
      </c>
      <c r="E107" s="45">
        <v>3713123</v>
      </c>
      <c r="F107" s="45">
        <v>4790722</v>
      </c>
      <c r="G107" s="45">
        <v>1758831</v>
      </c>
      <c r="H107" s="45">
        <v>3499330.9999999995</v>
      </c>
      <c r="I107" s="45">
        <v>5047347</v>
      </c>
      <c r="J107" s="45">
        <v>6636711.0000000009</v>
      </c>
      <c r="K107" s="45">
        <v>1700445</v>
      </c>
      <c r="L107" s="45">
        <v>1407504</v>
      </c>
      <c r="M107" s="45">
        <f t="shared" si="38"/>
        <v>3107949</v>
      </c>
      <c r="N107" s="45">
        <v>1648831</v>
      </c>
      <c r="O107" s="45">
        <f t="shared" si="39"/>
        <v>4756780</v>
      </c>
      <c r="P107" s="45">
        <v>1669565</v>
      </c>
      <c r="Q107" s="45">
        <f t="shared" si="39"/>
        <v>6426345</v>
      </c>
      <c r="R107" s="45">
        <v>1794405</v>
      </c>
      <c r="S107" s="45">
        <v>49102</v>
      </c>
      <c r="T107" s="45">
        <f t="shared" si="51"/>
        <v>1843507</v>
      </c>
      <c r="U107" s="45">
        <v>19576</v>
      </c>
      <c r="V107" s="45">
        <f t="shared" si="49"/>
        <v>1863083</v>
      </c>
      <c r="W107" s="45">
        <v>145260</v>
      </c>
      <c r="X107" s="45">
        <f t="shared" si="50"/>
        <v>2008343</v>
      </c>
      <c r="Y107" s="45">
        <v>211204</v>
      </c>
      <c r="Z107" s="45">
        <v>156477</v>
      </c>
      <c r="AA107" s="45">
        <f t="shared" si="52"/>
        <v>367681</v>
      </c>
      <c r="AB107" s="113">
        <f t="shared" si="40"/>
        <v>-88.229858922595511</v>
      </c>
      <c r="AC107" s="113">
        <f t="shared" si="53"/>
        <v>-80.055351023890879</v>
      </c>
      <c r="AD107" s="113"/>
      <c r="AE107" s="113"/>
      <c r="AF107" s="154"/>
      <c r="AG107" s="42">
        <v>69</v>
      </c>
      <c r="AH107" s="76" t="s">
        <v>203</v>
      </c>
      <c r="AI107" s="45">
        <v>313105</v>
      </c>
      <c r="AJ107" s="45">
        <v>410830</v>
      </c>
      <c r="AK107" s="45">
        <v>432673</v>
      </c>
      <c r="AL107" s="45">
        <v>633434.99999999988</v>
      </c>
      <c r="AM107" s="45">
        <v>317190</v>
      </c>
      <c r="AN107" s="45">
        <v>564447</v>
      </c>
      <c r="AO107" s="45">
        <v>765737</v>
      </c>
      <c r="AP107" s="45">
        <v>873967.00000000012</v>
      </c>
      <c r="AQ107" s="45">
        <v>38209</v>
      </c>
      <c r="AR107" s="45">
        <v>65443</v>
      </c>
      <c r="AS107" s="45">
        <f t="shared" si="41"/>
        <v>103652</v>
      </c>
      <c r="AT107" s="45">
        <v>70081</v>
      </c>
      <c r="AU107" s="45">
        <f t="shared" si="42"/>
        <v>173733</v>
      </c>
      <c r="AV107" s="45">
        <v>6423</v>
      </c>
      <c r="AW107" s="45">
        <f t="shared" si="43"/>
        <v>180156</v>
      </c>
      <c r="AX107" s="45">
        <v>242644</v>
      </c>
      <c r="AY107" s="45">
        <v>188825</v>
      </c>
      <c r="AZ107" s="45">
        <f t="shared" si="44"/>
        <v>431469</v>
      </c>
      <c r="BA107" s="45">
        <v>2360186.9999999995</v>
      </c>
      <c r="BB107" s="45">
        <f t="shared" si="45"/>
        <v>2791655.9999999995</v>
      </c>
      <c r="BC107" s="45">
        <v>278577</v>
      </c>
      <c r="BD107" s="45">
        <f t="shared" si="46"/>
        <v>3070232.9999999995</v>
      </c>
      <c r="BE107" s="45">
        <v>136472</v>
      </c>
      <c r="BF107" s="45">
        <v>30270</v>
      </c>
      <c r="BG107" s="45">
        <f t="shared" si="47"/>
        <v>166742</v>
      </c>
      <c r="BH107" s="113">
        <f t="shared" si="48"/>
        <v>-43.756284927713033</v>
      </c>
      <c r="BI107" s="113">
        <f t="shared" si="54"/>
        <v>-61.354813439667737</v>
      </c>
      <c r="BJ107" s="113"/>
      <c r="BK107" s="113"/>
      <c r="BL107" s="162"/>
    </row>
    <row r="108" spans="1:64" ht="14.25" customHeight="1" x14ac:dyDescent="0.3">
      <c r="A108" s="42">
        <v>70</v>
      </c>
      <c r="B108" s="43" t="s">
        <v>204</v>
      </c>
      <c r="C108" s="45">
        <v>1023298</v>
      </c>
      <c r="D108" s="45">
        <v>1566738</v>
      </c>
      <c r="E108" s="45">
        <v>1989979</v>
      </c>
      <c r="F108" s="45">
        <v>3107577</v>
      </c>
      <c r="G108" s="45">
        <v>1990758.9999999998</v>
      </c>
      <c r="H108" s="45">
        <v>3588097.9999999995</v>
      </c>
      <c r="I108" s="45">
        <v>5036552.9999999991</v>
      </c>
      <c r="J108" s="45">
        <v>6341812</v>
      </c>
      <c r="K108" s="45">
        <v>1249828</v>
      </c>
      <c r="L108" s="45">
        <v>1267894</v>
      </c>
      <c r="M108" s="45">
        <f t="shared" si="38"/>
        <v>2517722</v>
      </c>
      <c r="N108" s="45">
        <v>636429</v>
      </c>
      <c r="O108" s="45">
        <f t="shared" si="39"/>
        <v>3154151</v>
      </c>
      <c r="P108" s="45">
        <v>1169979</v>
      </c>
      <c r="Q108" s="45">
        <f t="shared" si="39"/>
        <v>4324130</v>
      </c>
      <c r="R108" s="45">
        <v>665310</v>
      </c>
      <c r="S108" s="45">
        <v>173691</v>
      </c>
      <c r="T108" s="45">
        <f t="shared" si="51"/>
        <v>839001</v>
      </c>
      <c r="U108" s="45"/>
      <c r="V108" s="45">
        <f t="shared" si="49"/>
        <v>839001</v>
      </c>
      <c r="W108" s="45">
        <v>139759</v>
      </c>
      <c r="X108" s="45">
        <f t="shared" si="50"/>
        <v>978760</v>
      </c>
      <c r="Y108" s="45">
        <v>328172</v>
      </c>
      <c r="Z108" s="45">
        <v>2208079</v>
      </c>
      <c r="AA108" s="45">
        <f t="shared" si="52"/>
        <v>2536251</v>
      </c>
      <c r="AB108" s="113">
        <f t="shared" si="40"/>
        <v>-50.673821226195308</v>
      </c>
      <c r="AC108" s="113">
        <f t="shared" si="53"/>
        <v>202.29415697955068</v>
      </c>
      <c r="AD108" s="113"/>
      <c r="AE108" s="113"/>
      <c r="AF108" s="154"/>
      <c r="AG108" s="42">
        <v>70</v>
      </c>
      <c r="AH108" s="76" t="s">
        <v>204</v>
      </c>
      <c r="AI108" s="45">
        <v>49495.999999999985</v>
      </c>
      <c r="AJ108" s="45">
        <v>133049</v>
      </c>
      <c r="AK108" s="45">
        <v>944603</v>
      </c>
      <c r="AL108" s="45">
        <v>1216928</v>
      </c>
      <c r="AM108" s="45">
        <v>76991</v>
      </c>
      <c r="AN108" s="45">
        <v>138980</v>
      </c>
      <c r="AO108" s="45">
        <v>1090305.9999999998</v>
      </c>
      <c r="AP108" s="45">
        <v>5311146.0000000009</v>
      </c>
      <c r="AQ108" s="45">
        <v>30002</v>
      </c>
      <c r="AR108" s="45">
        <v>236191</v>
      </c>
      <c r="AS108" s="45">
        <f t="shared" si="41"/>
        <v>266193</v>
      </c>
      <c r="AT108" s="45">
        <v>206979.99999999997</v>
      </c>
      <c r="AU108" s="45">
        <f t="shared" si="42"/>
        <v>473173</v>
      </c>
      <c r="AV108" s="45">
        <v>177900</v>
      </c>
      <c r="AW108" s="45">
        <f t="shared" si="43"/>
        <v>651073</v>
      </c>
      <c r="AX108" s="45">
        <v>172595</v>
      </c>
      <c r="AY108" s="45">
        <v>39637</v>
      </c>
      <c r="AZ108" s="45">
        <f t="shared" si="44"/>
        <v>212232</v>
      </c>
      <c r="BA108" s="45">
        <v>13011</v>
      </c>
      <c r="BB108" s="45">
        <f t="shared" si="45"/>
        <v>225243</v>
      </c>
      <c r="BC108" s="45">
        <v>99155</v>
      </c>
      <c r="BD108" s="45">
        <f t="shared" si="46"/>
        <v>324398</v>
      </c>
      <c r="BE108" s="45">
        <v>3950154.9999999995</v>
      </c>
      <c r="BF108" s="45">
        <v>944169</v>
      </c>
      <c r="BG108" s="45">
        <f t="shared" si="47"/>
        <v>4894324</v>
      </c>
      <c r="BH108" s="113">
        <f t="shared" si="48"/>
        <v>2188.6844925982791</v>
      </c>
      <c r="BI108" s="113">
        <f t="shared" si="54"/>
        <v>2206.1197180444042</v>
      </c>
      <c r="BJ108" s="113"/>
      <c r="BK108" s="113"/>
      <c r="BL108" s="162"/>
    </row>
    <row r="109" spans="1:64" ht="14.25" customHeight="1" x14ac:dyDescent="0.3">
      <c r="A109" s="42">
        <v>71</v>
      </c>
      <c r="B109" s="43" t="s">
        <v>205</v>
      </c>
      <c r="C109" s="45"/>
      <c r="D109" s="45">
        <v>8090</v>
      </c>
      <c r="E109" s="45">
        <v>8090</v>
      </c>
      <c r="F109" s="45">
        <v>8090</v>
      </c>
      <c r="G109" s="45"/>
      <c r="H109" s="45"/>
      <c r="I109" s="45"/>
      <c r="J109" s="45"/>
      <c r="K109" s="45"/>
      <c r="L109" s="45">
        <v>1642</v>
      </c>
      <c r="M109" s="45">
        <f t="shared" si="38"/>
        <v>1642</v>
      </c>
      <c r="N109" s="45"/>
      <c r="O109" s="45">
        <f t="shared" si="39"/>
        <v>1642</v>
      </c>
      <c r="P109" s="45"/>
      <c r="Q109" s="45">
        <f t="shared" si="39"/>
        <v>1642</v>
      </c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113" t="str">
        <f t="shared" si="40"/>
        <v xml:space="preserve"> </v>
      </c>
      <c r="AC109" s="113"/>
      <c r="AD109" s="113"/>
      <c r="AE109" s="113"/>
      <c r="AF109" s="154"/>
      <c r="AG109" s="42">
        <v>71</v>
      </c>
      <c r="AH109" s="76" t="s">
        <v>205</v>
      </c>
      <c r="AI109" s="45">
        <v>13186</v>
      </c>
      <c r="AJ109" s="45">
        <v>27766</v>
      </c>
      <c r="AK109" s="45">
        <v>48243</v>
      </c>
      <c r="AL109" s="45">
        <v>149810.99999999997</v>
      </c>
      <c r="AM109" s="45">
        <v>80896</v>
      </c>
      <c r="AN109" s="45">
        <v>146529.99999999997</v>
      </c>
      <c r="AO109" s="45">
        <v>195171</v>
      </c>
      <c r="AP109" s="45">
        <v>212905.99999999997</v>
      </c>
      <c r="AQ109" s="45">
        <v>15672</v>
      </c>
      <c r="AR109" s="45">
        <v>182772</v>
      </c>
      <c r="AS109" s="45">
        <f t="shared" si="41"/>
        <v>198444</v>
      </c>
      <c r="AT109" s="45">
        <v>37646</v>
      </c>
      <c r="AU109" s="45">
        <f t="shared" si="42"/>
        <v>236090</v>
      </c>
      <c r="AV109" s="45">
        <v>58239</v>
      </c>
      <c r="AW109" s="45">
        <f t="shared" si="43"/>
        <v>294329</v>
      </c>
      <c r="AX109" s="45">
        <v>63028</v>
      </c>
      <c r="AY109" s="45">
        <v>6901</v>
      </c>
      <c r="AZ109" s="45">
        <f t="shared" si="44"/>
        <v>69929</v>
      </c>
      <c r="BA109" s="45"/>
      <c r="BB109" s="45">
        <f t="shared" si="45"/>
        <v>69929</v>
      </c>
      <c r="BC109" s="45">
        <v>142458</v>
      </c>
      <c r="BD109" s="45">
        <f t="shared" si="46"/>
        <v>212387</v>
      </c>
      <c r="BE109" s="45">
        <v>3053</v>
      </c>
      <c r="BF109" s="45">
        <v>24997</v>
      </c>
      <c r="BG109" s="45">
        <f t="shared" si="47"/>
        <v>28050</v>
      </c>
      <c r="BH109" s="113">
        <f t="shared" si="48"/>
        <v>-95.156121089039786</v>
      </c>
      <c r="BI109" s="113">
        <f t="shared" si="54"/>
        <v>-59.887886284660155</v>
      </c>
      <c r="BJ109" s="113"/>
      <c r="BK109" s="113"/>
      <c r="BL109" s="162"/>
    </row>
    <row r="110" spans="1:64" ht="14.25" customHeight="1" x14ac:dyDescent="0.3">
      <c r="A110" s="42">
        <v>72</v>
      </c>
      <c r="B110" s="43" t="s">
        <v>206</v>
      </c>
      <c r="C110" s="45"/>
      <c r="D110" s="45">
        <v>0</v>
      </c>
      <c r="E110" s="45">
        <v>0</v>
      </c>
      <c r="F110" s="45">
        <v>0</v>
      </c>
      <c r="G110" s="45"/>
      <c r="H110" s="45"/>
      <c r="I110" s="45"/>
      <c r="J110" s="45"/>
      <c r="K110" s="45"/>
      <c r="L110" s="45"/>
      <c r="M110" s="45" t="str">
        <f t="shared" si="38"/>
        <v/>
      </c>
      <c r="N110" s="45">
        <v>15972</v>
      </c>
      <c r="O110" s="45">
        <f t="shared" si="39"/>
        <v>15972</v>
      </c>
      <c r="P110" s="45"/>
      <c r="Q110" s="45">
        <f t="shared" si="39"/>
        <v>15972</v>
      </c>
      <c r="R110" s="45"/>
      <c r="S110" s="45">
        <v>1380</v>
      </c>
      <c r="T110" s="45">
        <f t="shared" si="51"/>
        <v>1380</v>
      </c>
      <c r="U110" s="45"/>
      <c r="V110" s="45">
        <f t="shared" si="49"/>
        <v>1380</v>
      </c>
      <c r="W110" s="45"/>
      <c r="X110" s="45">
        <f t="shared" si="50"/>
        <v>1380</v>
      </c>
      <c r="Y110" s="45"/>
      <c r="Z110" s="45"/>
      <c r="AA110" s="45"/>
      <c r="AB110" s="113" t="str">
        <f t="shared" si="40"/>
        <v xml:space="preserve"> </v>
      </c>
      <c r="AC110" s="113">
        <f t="shared" si="53"/>
        <v>-100</v>
      </c>
      <c r="AD110" s="113"/>
      <c r="AE110" s="113"/>
      <c r="AF110" s="154"/>
      <c r="AG110" s="42">
        <v>72</v>
      </c>
      <c r="AH110" s="76" t="s">
        <v>206</v>
      </c>
      <c r="AI110" s="45"/>
      <c r="AJ110" s="45">
        <v>2902</v>
      </c>
      <c r="AK110" s="45">
        <v>11692</v>
      </c>
      <c r="AL110" s="45">
        <v>17853</v>
      </c>
      <c r="AM110" s="45">
        <v>689329</v>
      </c>
      <c r="AN110" s="45">
        <v>691479</v>
      </c>
      <c r="AO110" s="45">
        <v>774048</v>
      </c>
      <c r="AP110" s="45">
        <v>898903.99999999988</v>
      </c>
      <c r="AQ110" s="45">
        <v>7404</v>
      </c>
      <c r="AR110" s="45">
        <v>5667</v>
      </c>
      <c r="AS110" s="45">
        <f t="shared" si="41"/>
        <v>13071</v>
      </c>
      <c r="AT110" s="45">
        <v>40930</v>
      </c>
      <c r="AU110" s="45">
        <f t="shared" si="42"/>
        <v>54001</v>
      </c>
      <c r="AV110" s="45">
        <v>64068</v>
      </c>
      <c r="AW110" s="45">
        <f t="shared" si="43"/>
        <v>118069</v>
      </c>
      <c r="AX110" s="45">
        <v>69966</v>
      </c>
      <c r="AY110" s="45">
        <v>9362</v>
      </c>
      <c r="AZ110" s="45">
        <f t="shared" si="44"/>
        <v>79328</v>
      </c>
      <c r="BA110" s="45"/>
      <c r="BB110" s="45">
        <f t="shared" si="45"/>
        <v>79328</v>
      </c>
      <c r="BC110" s="45">
        <v>5841</v>
      </c>
      <c r="BD110" s="45">
        <f t="shared" si="46"/>
        <v>85169</v>
      </c>
      <c r="BE110" s="45">
        <v>55338</v>
      </c>
      <c r="BF110" s="45">
        <v>10965</v>
      </c>
      <c r="BG110" s="45">
        <f t="shared" si="47"/>
        <v>66303</v>
      </c>
      <c r="BH110" s="113">
        <f t="shared" si="48"/>
        <v>-20.907297830374745</v>
      </c>
      <c r="BI110" s="113">
        <f t="shared" si="54"/>
        <v>-16.419171036708349</v>
      </c>
      <c r="BJ110" s="113"/>
      <c r="BK110" s="113"/>
      <c r="BL110" s="162"/>
    </row>
    <row r="111" spans="1:64" ht="14.25" customHeight="1" x14ac:dyDescent="0.3">
      <c r="A111" s="42">
        <v>73</v>
      </c>
      <c r="B111" s="43" t="s">
        <v>207</v>
      </c>
      <c r="C111" s="45"/>
      <c r="D111" s="45">
        <v>7498</v>
      </c>
      <c r="E111" s="45">
        <v>93445</v>
      </c>
      <c r="F111" s="45">
        <v>95500</v>
      </c>
      <c r="G111" s="45">
        <v>37564</v>
      </c>
      <c r="H111" s="45">
        <v>45098</v>
      </c>
      <c r="I111" s="45">
        <v>216091</v>
      </c>
      <c r="J111" s="45">
        <v>233682</v>
      </c>
      <c r="K111" s="45">
        <v>1186</v>
      </c>
      <c r="L111" s="45">
        <v>33890</v>
      </c>
      <c r="M111" s="45">
        <f t="shared" si="38"/>
        <v>35076</v>
      </c>
      <c r="N111" s="45">
        <v>7281</v>
      </c>
      <c r="O111" s="45">
        <f t="shared" si="39"/>
        <v>42357</v>
      </c>
      <c r="P111" s="45">
        <v>182425</v>
      </c>
      <c r="Q111" s="45">
        <f t="shared" si="39"/>
        <v>224782</v>
      </c>
      <c r="R111" s="45">
        <v>57523</v>
      </c>
      <c r="S111" s="45">
        <v>14259</v>
      </c>
      <c r="T111" s="45">
        <f t="shared" si="51"/>
        <v>71782</v>
      </c>
      <c r="U111" s="45">
        <v>12502</v>
      </c>
      <c r="V111" s="45">
        <f t="shared" si="49"/>
        <v>84284</v>
      </c>
      <c r="W111" s="45">
        <v>58476</v>
      </c>
      <c r="X111" s="45">
        <f t="shared" si="50"/>
        <v>142760</v>
      </c>
      <c r="Y111" s="45">
        <v>31977</v>
      </c>
      <c r="Z111" s="45">
        <v>5739</v>
      </c>
      <c r="AA111" s="45">
        <f t="shared" si="52"/>
        <v>37716</v>
      </c>
      <c r="AB111" s="113">
        <f t="shared" si="40"/>
        <v>-44.410062062131672</v>
      </c>
      <c r="AC111" s="113">
        <f t="shared" si="53"/>
        <v>-47.457579894681125</v>
      </c>
      <c r="AD111" s="113"/>
      <c r="AE111" s="113"/>
      <c r="AF111" s="154"/>
      <c r="AG111" s="42">
        <v>73</v>
      </c>
      <c r="AH111" s="76" t="s">
        <v>207</v>
      </c>
      <c r="AI111" s="45">
        <v>91674</v>
      </c>
      <c r="AJ111" s="45">
        <v>153307</v>
      </c>
      <c r="AK111" s="45">
        <v>236306</v>
      </c>
      <c r="AL111" s="45">
        <v>241699</v>
      </c>
      <c r="AM111" s="45">
        <v>283633</v>
      </c>
      <c r="AN111" s="45">
        <v>315438.00000000006</v>
      </c>
      <c r="AO111" s="45">
        <v>322434.00000000006</v>
      </c>
      <c r="AP111" s="45">
        <v>325026</v>
      </c>
      <c r="AQ111" s="45">
        <v>100170</v>
      </c>
      <c r="AR111" s="45">
        <v>485815</v>
      </c>
      <c r="AS111" s="45">
        <f t="shared" si="41"/>
        <v>585985</v>
      </c>
      <c r="AT111" s="45">
        <v>80143</v>
      </c>
      <c r="AU111" s="45">
        <f t="shared" si="42"/>
        <v>666128</v>
      </c>
      <c r="AV111" s="45">
        <v>13319</v>
      </c>
      <c r="AW111" s="45">
        <f t="shared" si="43"/>
        <v>679447</v>
      </c>
      <c r="AX111" s="45">
        <v>90290</v>
      </c>
      <c r="AY111" s="45">
        <v>56314</v>
      </c>
      <c r="AZ111" s="45">
        <f t="shared" si="44"/>
        <v>146604</v>
      </c>
      <c r="BA111" s="45">
        <v>1308</v>
      </c>
      <c r="BB111" s="45">
        <f t="shared" si="45"/>
        <v>147912</v>
      </c>
      <c r="BC111" s="45">
        <v>56162</v>
      </c>
      <c r="BD111" s="45">
        <f t="shared" si="46"/>
        <v>204074</v>
      </c>
      <c r="BE111" s="45">
        <v>42659</v>
      </c>
      <c r="BF111" s="45">
        <v>56975.000000000007</v>
      </c>
      <c r="BG111" s="45">
        <f t="shared" si="47"/>
        <v>99634</v>
      </c>
      <c r="BH111" s="113">
        <f t="shared" si="48"/>
        <v>-52.75335031564957</v>
      </c>
      <c r="BI111" s="113">
        <f t="shared" si="54"/>
        <v>-32.038689258137566</v>
      </c>
      <c r="BJ111" s="113"/>
      <c r="BK111" s="113"/>
      <c r="BL111" s="162"/>
    </row>
    <row r="112" spans="1:64" ht="14.25" customHeight="1" x14ac:dyDescent="0.3">
      <c r="A112" s="42">
        <v>74</v>
      </c>
      <c r="B112" s="43" t="s">
        <v>208</v>
      </c>
      <c r="C112" s="45"/>
      <c r="D112" s="45">
        <v>5342</v>
      </c>
      <c r="E112" s="45">
        <v>5342</v>
      </c>
      <c r="F112" s="45">
        <v>5342</v>
      </c>
      <c r="G112" s="45">
        <v>49977</v>
      </c>
      <c r="H112" s="45">
        <v>209009</v>
      </c>
      <c r="I112" s="45">
        <v>219417</v>
      </c>
      <c r="J112" s="45">
        <v>219417</v>
      </c>
      <c r="K112" s="45"/>
      <c r="L112" s="45"/>
      <c r="M112" s="45" t="str">
        <f t="shared" si="38"/>
        <v/>
      </c>
      <c r="N112" s="45"/>
      <c r="O112" s="45" t="str">
        <f t="shared" si="39"/>
        <v xml:space="preserve"> </v>
      </c>
      <c r="P112" s="45">
        <v>49547</v>
      </c>
      <c r="Q112" s="45">
        <f t="shared" si="39"/>
        <v>49547</v>
      </c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113" t="str">
        <f t="shared" si="40"/>
        <v xml:space="preserve"> </v>
      </c>
      <c r="AC112" s="113"/>
      <c r="AD112" s="113"/>
      <c r="AE112" s="113"/>
      <c r="AF112" s="154"/>
      <c r="AG112" s="42">
        <v>74</v>
      </c>
      <c r="AH112" s="76" t="s">
        <v>208</v>
      </c>
      <c r="AI112" s="45">
        <v>112433.00000000001</v>
      </c>
      <c r="AJ112" s="45">
        <v>204825</v>
      </c>
      <c r="AK112" s="45">
        <v>342235</v>
      </c>
      <c r="AL112" s="45">
        <v>778834</v>
      </c>
      <c r="AM112" s="45">
        <v>120817.99999999999</v>
      </c>
      <c r="AN112" s="45">
        <v>248245.00000000006</v>
      </c>
      <c r="AO112" s="45">
        <v>429492.00000000012</v>
      </c>
      <c r="AP112" s="45">
        <v>603112.99999999988</v>
      </c>
      <c r="AQ112" s="45">
        <v>125203.00000000001</v>
      </c>
      <c r="AR112" s="45">
        <v>593890</v>
      </c>
      <c r="AS112" s="45">
        <f t="shared" si="41"/>
        <v>719093</v>
      </c>
      <c r="AT112" s="45">
        <v>116720.99999999999</v>
      </c>
      <c r="AU112" s="45">
        <f t="shared" si="42"/>
        <v>835814</v>
      </c>
      <c r="AV112" s="45">
        <v>183579</v>
      </c>
      <c r="AW112" s="45">
        <f t="shared" si="43"/>
        <v>1019393</v>
      </c>
      <c r="AX112" s="45">
        <v>143910</v>
      </c>
      <c r="AY112" s="45">
        <v>44560</v>
      </c>
      <c r="AZ112" s="45">
        <f t="shared" si="44"/>
        <v>188470</v>
      </c>
      <c r="BA112" s="45">
        <v>91700</v>
      </c>
      <c r="BB112" s="45">
        <f t="shared" si="45"/>
        <v>280170</v>
      </c>
      <c r="BC112" s="45">
        <v>153881</v>
      </c>
      <c r="BD112" s="45">
        <f t="shared" si="46"/>
        <v>434051</v>
      </c>
      <c r="BE112" s="45">
        <v>40787</v>
      </c>
      <c r="BF112" s="45">
        <v>81733</v>
      </c>
      <c r="BG112" s="45">
        <f t="shared" si="47"/>
        <v>122520</v>
      </c>
      <c r="BH112" s="113">
        <f t="shared" si="48"/>
        <v>-71.657980682370919</v>
      </c>
      <c r="BI112" s="113">
        <f t="shared" si="54"/>
        <v>-34.992306467872865</v>
      </c>
      <c r="BJ112" s="113"/>
      <c r="BK112" s="113"/>
      <c r="BL112" s="162"/>
    </row>
    <row r="113" spans="1:64" ht="14.25" customHeight="1" x14ac:dyDescent="0.3">
      <c r="A113" s="42">
        <v>75</v>
      </c>
      <c r="B113" s="94" t="s">
        <v>209</v>
      </c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 t="str">
        <f t="shared" si="38"/>
        <v/>
      </c>
      <c r="N113" s="94"/>
      <c r="O113" s="45" t="str">
        <f t="shared" si="39"/>
        <v xml:space="preserve"> </v>
      </c>
      <c r="P113" s="94"/>
      <c r="Q113" s="45" t="str">
        <f t="shared" si="39"/>
        <v xml:space="preserve"> </v>
      </c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113" t="str">
        <f t="shared" si="40"/>
        <v xml:space="preserve"> </v>
      </c>
      <c r="AC113" s="113"/>
      <c r="AD113" s="113"/>
      <c r="AE113" s="113"/>
      <c r="AF113" s="154"/>
      <c r="AG113" s="42">
        <v>75</v>
      </c>
      <c r="AH113" s="162" t="s">
        <v>209</v>
      </c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 t="str">
        <f t="shared" si="41"/>
        <v/>
      </c>
      <c r="AT113" s="94"/>
      <c r="AU113" s="45" t="str">
        <f t="shared" si="42"/>
        <v xml:space="preserve"> </v>
      </c>
      <c r="AV113" s="94"/>
      <c r="AW113" s="45" t="str">
        <f t="shared" si="43"/>
        <v xml:space="preserve"> </v>
      </c>
      <c r="AX113" s="45"/>
      <c r="AY113" s="45"/>
      <c r="AZ113" s="45"/>
      <c r="BA113" s="45"/>
      <c r="BB113" s="45"/>
      <c r="BD113" s="45"/>
      <c r="BG113" s="45"/>
      <c r="BH113" s="113" t="str">
        <f t="shared" si="48"/>
        <v xml:space="preserve"> </v>
      </c>
      <c r="BI113" s="113"/>
      <c r="BJ113" s="113"/>
      <c r="BK113" s="113"/>
      <c r="BL113" s="162"/>
    </row>
    <row r="114" spans="1:64" ht="14.25" customHeight="1" x14ac:dyDescent="0.3">
      <c r="A114" s="42">
        <v>76</v>
      </c>
      <c r="B114" s="94" t="s">
        <v>210</v>
      </c>
      <c r="C114" s="45"/>
      <c r="D114" s="45"/>
      <c r="E114" s="45"/>
      <c r="F114" s="45"/>
      <c r="G114" s="45"/>
      <c r="H114" s="45"/>
      <c r="I114" s="45"/>
      <c r="J114" s="45"/>
      <c r="K114" s="45">
        <v>9481</v>
      </c>
      <c r="L114" s="45"/>
      <c r="M114" s="45">
        <f t="shared" si="38"/>
        <v>9481</v>
      </c>
      <c r="N114" s="45"/>
      <c r="O114" s="45">
        <f t="shared" si="39"/>
        <v>9481</v>
      </c>
      <c r="P114" s="45"/>
      <c r="Q114" s="45">
        <f t="shared" si="39"/>
        <v>9481</v>
      </c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113" t="str">
        <f t="shared" si="40"/>
        <v xml:space="preserve"> </v>
      </c>
      <c r="AC114" s="113"/>
      <c r="AD114" s="113"/>
      <c r="AE114" s="113"/>
      <c r="AF114" s="154"/>
      <c r="AG114" s="42">
        <v>76</v>
      </c>
      <c r="AH114" s="41" t="s">
        <v>210</v>
      </c>
      <c r="AI114" s="45">
        <v>379476</v>
      </c>
      <c r="AJ114" s="45">
        <v>529060</v>
      </c>
      <c r="AK114" s="45">
        <v>534384</v>
      </c>
      <c r="AL114" s="45">
        <v>1461159</v>
      </c>
      <c r="AM114" s="45">
        <v>4187</v>
      </c>
      <c r="AN114" s="45">
        <v>115812</v>
      </c>
      <c r="AO114" s="45">
        <v>115812</v>
      </c>
      <c r="AP114" s="45">
        <v>135812</v>
      </c>
      <c r="AQ114" s="45">
        <v>90469</v>
      </c>
      <c r="AR114" s="45">
        <v>5000</v>
      </c>
      <c r="AS114" s="45">
        <f t="shared" si="41"/>
        <v>95469</v>
      </c>
      <c r="AT114" s="45">
        <v>55486</v>
      </c>
      <c r="AU114" s="45">
        <f t="shared" si="42"/>
        <v>150955</v>
      </c>
      <c r="AV114" s="45">
        <v>34767</v>
      </c>
      <c r="AW114" s="45">
        <f t="shared" si="43"/>
        <v>185722</v>
      </c>
      <c r="AX114" s="45"/>
      <c r="AY114" s="45">
        <v>350040</v>
      </c>
      <c r="AZ114" s="45">
        <f t="shared" si="44"/>
        <v>350040</v>
      </c>
      <c r="BA114" s="45">
        <v>4261</v>
      </c>
      <c r="BB114" s="45">
        <f t="shared" si="45"/>
        <v>354301</v>
      </c>
      <c r="BC114" s="45">
        <v>3571</v>
      </c>
      <c r="BD114" s="45">
        <f t="shared" si="46"/>
        <v>357872</v>
      </c>
      <c r="BE114" s="45">
        <v>3200</v>
      </c>
      <c r="BF114" s="45">
        <v>33116</v>
      </c>
      <c r="BG114" s="45">
        <f t="shared" si="47"/>
        <v>36316</v>
      </c>
      <c r="BH114" s="113" t="str">
        <f t="shared" si="48"/>
        <v xml:space="preserve"> </v>
      </c>
      <c r="BI114" s="113">
        <f t="shared" si="54"/>
        <v>-89.625185693063656</v>
      </c>
      <c r="BJ114" s="113"/>
      <c r="BK114" s="113"/>
    </row>
    <row r="115" spans="1:64" ht="14.25" customHeight="1" x14ac:dyDescent="0.3">
      <c r="A115" s="42">
        <v>77</v>
      </c>
      <c r="B115" s="43" t="s">
        <v>211</v>
      </c>
      <c r="C115" s="45"/>
      <c r="D115" s="45">
        <v>34300</v>
      </c>
      <c r="E115" s="45">
        <v>34300</v>
      </c>
      <c r="F115" s="45">
        <v>34300</v>
      </c>
      <c r="G115" s="45"/>
      <c r="H115" s="45"/>
      <c r="I115" s="45"/>
      <c r="J115" s="45"/>
      <c r="K115" s="45"/>
      <c r="L115" s="45">
        <v>2805</v>
      </c>
      <c r="M115" s="45">
        <f t="shared" si="38"/>
        <v>2805</v>
      </c>
      <c r="N115" s="45"/>
      <c r="O115" s="45">
        <f t="shared" si="39"/>
        <v>2805</v>
      </c>
      <c r="P115" s="45"/>
      <c r="Q115" s="45">
        <f t="shared" si="39"/>
        <v>2805</v>
      </c>
      <c r="R115" s="45"/>
      <c r="S115" s="45"/>
      <c r="T115" s="45"/>
      <c r="U115" s="45"/>
      <c r="V115" s="45"/>
      <c r="W115" s="45"/>
      <c r="X115" s="45"/>
      <c r="Y115" s="45"/>
      <c r="Z115" s="45">
        <v>1507</v>
      </c>
      <c r="AA115" s="45">
        <f t="shared" si="52"/>
        <v>1507</v>
      </c>
      <c r="AB115" s="113" t="str">
        <f t="shared" si="40"/>
        <v xml:space="preserve"> </v>
      </c>
      <c r="AC115" s="113"/>
      <c r="AD115" s="113"/>
      <c r="AE115" s="113"/>
      <c r="AF115" s="154"/>
      <c r="AG115" s="42">
        <v>77</v>
      </c>
      <c r="AH115" s="76" t="s">
        <v>211</v>
      </c>
      <c r="AI115" s="45">
        <v>60318</v>
      </c>
      <c r="AJ115" s="45">
        <v>60318</v>
      </c>
      <c r="AK115" s="45">
        <v>74004</v>
      </c>
      <c r="AL115" s="45">
        <v>74004</v>
      </c>
      <c r="AM115" s="45"/>
      <c r="AN115" s="45">
        <v>65505</v>
      </c>
      <c r="AO115" s="45">
        <v>104146</v>
      </c>
      <c r="AP115" s="45">
        <v>176839</v>
      </c>
      <c r="AQ115" s="45">
        <v>16664</v>
      </c>
      <c r="AR115" s="45">
        <v>9853</v>
      </c>
      <c r="AS115" s="45">
        <f t="shared" si="41"/>
        <v>26517</v>
      </c>
      <c r="AT115" s="45">
        <v>39770</v>
      </c>
      <c r="AU115" s="45">
        <f t="shared" si="42"/>
        <v>66287</v>
      </c>
      <c r="AV115" s="45">
        <v>49878</v>
      </c>
      <c r="AW115" s="45">
        <f t="shared" si="43"/>
        <v>116165</v>
      </c>
      <c r="AX115" s="45">
        <v>68125</v>
      </c>
      <c r="AY115" s="45">
        <v>4750</v>
      </c>
      <c r="AZ115" s="45">
        <f t="shared" si="44"/>
        <v>72875</v>
      </c>
      <c r="BA115" s="45">
        <v>17184</v>
      </c>
      <c r="BB115" s="45">
        <f t="shared" si="45"/>
        <v>90059</v>
      </c>
      <c r="BC115" s="45">
        <v>13394</v>
      </c>
      <c r="BD115" s="45">
        <f t="shared" si="46"/>
        <v>103453</v>
      </c>
      <c r="BE115" s="45">
        <v>90067</v>
      </c>
      <c r="BF115" s="45">
        <v>8150</v>
      </c>
      <c r="BG115" s="45">
        <f t="shared" si="47"/>
        <v>98217</v>
      </c>
      <c r="BH115" s="113">
        <f t="shared" si="48"/>
        <v>32.208440366972468</v>
      </c>
      <c r="BI115" s="113">
        <f t="shared" si="54"/>
        <v>34.774614065180089</v>
      </c>
      <c r="BJ115" s="113"/>
      <c r="BK115" s="113"/>
      <c r="BL115" s="162"/>
    </row>
    <row r="116" spans="1:64" ht="14.25" customHeight="1" x14ac:dyDescent="0.3">
      <c r="A116" s="42">
        <v>78</v>
      </c>
      <c r="B116" s="43" t="s">
        <v>212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 t="str">
        <f t="shared" si="38"/>
        <v/>
      </c>
      <c r="N116" s="45"/>
      <c r="O116" s="45" t="str">
        <f t="shared" si="39"/>
        <v xml:space="preserve"> </v>
      </c>
      <c r="P116" s="45"/>
      <c r="Q116" s="45" t="str">
        <f t="shared" si="39"/>
        <v xml:space="preserve"> </v>
      </c>
      <c r="R116" s="45"/>
      <c r="S116" s="45"/>
      <c r="T116" s="45"/>
      <c r="U116" s="45"/>
      <c r="V116" s="45"/>
      <c r="W116" s="45"/>
      <c r="X116" s="45"/>
      <c r="AA116" s="45"/>
      <c r="AB116" s="113" t="str">
        <f t="shared" si="40"/>
        <v xml:space="preserve"> </v>
      </c>
      <c r="AC116" s="113"/>
      <c r="AD116" s="113"/>
      <c r="AE116" s="113"/>
      <c r="AF116" s="154"/>
      <c r="AG116" s="42">
        <v>78</v>
      </c>
      <c r="AH116" s="76" t="s">
        <v>212</v>
      </c>
      <c r="AI116" s="45">
        <v>236414</v>
      </c>
      <c r="AJ116" s="45">
        <v>237554</v>
      </c>
      <c r="AK116" s="45">
        <v>237554</v>
      </c>
      <c r="AL116" s="45">
        <v>237554</v>
      </c>
      <c r="AM116" s="45"/>
      <c r="AN116" s="45">
        <v>2479</v>
      </c>
      <c r="AO116" s="45">
        <v>2479</v>
      </c>
      <c r="AP116" s="45">
        <v>2479</v>
      </c>
      <c r="AQ116" s="45">
        <v>1101</v>
      </c>
      <c r="AR116" s="45"/>
      <c r="AS116" s="45">
        <f t="shared" si="41"/>
        <v>1101</v>
      </c>
      <c r="AT116" s="45"/>
      <c r="AU116" s="45">
        <f t="shared" si="42"/>
        <v>1101</v>
      </c>
      <c r="AV116" s="45"/>
      <c r="AW116" s="45">
        <f t="shared" si="43"/>
        <v>1101</v>
      </c>
      <c r="AX116" s="45"/>
      <c r="AY116" s="45">
        <v>7115</v>
      </c>
      <c r="AZ116" s="45">
        <f t="shared" si="44"/>
        <v>7115</v>
      </c>
      <c r="BA116" s="45">
        <v>1061</v>
      </c>
      <c r="BB116" s="45">
        <f t="shared" si="45"/>
        <v>8176</v>
      </c>
      <c r="BC116" s="45">
        <v>1490</v>
      </c>
      <c r="BD116" s="45">
        <f t="shared" si="46"/>
        <v>9666</v>
      </c>
      <c r="BE116" s="45">
        <v>1140</v>
      </c>
      <c r="BF116" s="45">
        <v>6170</v>
      </c>
      <c r="BG116" s="45">
        <f t="shared" si="47"/>
        <v>7310</v>
      </c>
      <c r="BH116" s="113" t="str">
        <f t="shared" si="48"/>
        <v xml:space="preserve"> </v>
      </c>
      <c r="BI116" s="113">
        <f t="shared" si="54"/>
        <v>2.7406886858749147</v>
      </c>
      <c r="BJ116" s="113"/>
      <c r="BK116" s="113"/>
      <c r="BL116" s="162"/>
    </row>
    <row r="117" spans="1:64" ht="14.25" customHeight="1" x14ac:dyDescent="0.3">
      <c r="A117" s="42">
        <v>79</v>
      </c>
      <c r="B117" s="43" t="s">
        <v>62</v>
      </c>
      <c r="C117" s="45">
        <v>5443390</v>
      </c>
      <c r="D117" s="45">
        <v>10236069</v>
      </c>
      <c r="E117" s="45">
        <v>10852250</v>
      </c>
      <c r="F117" s="45">
        <v>12127821</v>
      </c>
      <c r="G117" s="45">
        <v>4776544</v>
      </c>
      <c r="H117" s="45">
        <v>12336208</v>
      </c>
      <c r="I117" s="45">
        <v>14938549.999999998</v>
      </c>
      <c r="J117" s="45">
        <v>20121116.000000004</v>
      </c>
      <c r="K117" s="45">
        <v>2207008</v>
      </c>
      <c r="L117" s="45">
        <v>1653884.0000000005</v>
      </c>
      <c r="M117" s="45">
        <f t="shared" si="38"/>
        <v>3860892.0000000005</v>
      </c>
      <c r="N117" s="45">
        <v>669521</v>
      </c>
      <c r="O117" s="45">
        <f t="shared" si="39"/>
        <v>4530413</v>
      </c>
      <c r="P117" s="45">
        <v>1001828</v>
      </c>
      <c r="Q117" s="45">
        <f t="shared" si="39"/>
        <v>5532241</v>
      </c>
      <c r="R117" s="45">
        <v>9899559</v>
      </c>
      <c r="S117" s="45">
        <v>782147</v>
      </c>
      <c r="T117" s="45">
        <f t="shared" si="51"/>
        <v>10681706</v>
      </c>
      <c r="U117" s="45">
        <v>3174325.0000000005</v>
      </c>
      <c r="V117" s="45">
        <f t="shared" si="49"/>
        <v>13856031</v>
      </c>
      <c r="W117" s="45">
        <v>819041</v>
      </c>
      <c r="X117" s="45">
        <f t="shared" si="50"/>
        <v>14675072</v>
      </c>
      <c r="Y117" s="45">
        <v>3756849</v>
      </c>
      <c r="Z117" s="45">
        <v>1911942.0000000002</v>
      </c>
      <c r="AA117" s="45">
        <f t="shared" si="52"/>
        <v>5668791</v>
      </c>
      <c r="AB117" s="113">
        <f t="shared" si="40"/>
        <v>-62.050339818167657</v>
      </c>
      <c r="AC117" s="113">
        <f t="shared" si="53"/>
        <v>-46.929909885181267</v>
      </c>
      <c r="AD117" s="113"/>
      <c r="AE117" s="113"/>
      <c r="AF117" s="154"/>
      <c r="AG117" s="42">
        <v>79</v>
      </c>
      <c r="AH117" s="76" t="s">
        <v>62</v>
      </c>
      <c r="AI117" s="45">
        <v>1824650.0000000002</v>
      </c>
      <c r="AJ117" s="45">
        <v>4818361</v>
      </c>
      <c r="AK117" s="45">
        <v>6978241.9999999991</v>
      </c>
      <c r="AL117" s="45">
        <v>9569045</v>
      </c>
      <c r="AM117" s="45">
        <v>1836679.9999999995</v>
      </c>
      <c r="AN117" s="45">
        <v>3046345.9999999995</v>
      </c>
      <c r="AO117" s="45">
        <v>5127983.9999999981</v>
      </c>
      <c r="AP117" s="45">
        <v>7196621.0000000009</v>
      </c>
      <c r="AQ117" s="45">
        <v>2844394.9999999995</v>
      </c>
      <c r="AR117" s="45">
        <v>1667653</v>
      </c>
      <c r="AS117" s="45">
        <f t="shared" si="41"/>
        <v>4512048</v>
      </c>
      <c r="AT117" s="45">
        <v>2096526</v>
      </c>
      <c r="AU117" s="45">
        <f t="shared" si="42"/>
        <v>6608574</v>
      </c>
      <c r="AV117" s="45">
        <v>3143780.9999999991</v>
      </c>
      <c r="AW117" s="45">
        <f t="shared" si="43"/>
        <v>9752355</v>
      </c>
      <c r="AX117" s="45">
        <v>1370324</v>
      </c>
      <c r="AY117" s="45">
        <v>1303579</v>
      </c>
      <c r="AZ117" s="45">
        <f t="shared" si="44"/>
        <v>2673903</v>
      </c>
      <c r="BA117" s="45">
        <v>3295358</v>
      </c>
      <c r="BB117" s="45">
        <f t="shared" si="45"/>
        <v>5969261</v>
      </c>
      <c r="BC117" s="45">
        <v>3239124.0000000005</v>
      </c>
      <c r="BD117" s="45">
        <f t="shared" si="46"/>
        <v>9208385</v>
      </c>
      <c r="BE117" s="45">
        <v>1076097</v>
      </c>
      <c r="BF117" s="45">
        <v>1873066.0000000005</v>
      </c>
      <c r="BG117" s="45">
        <f t="shared" si="47"/>
        <v>2949163.0000000005</v>
      </c>
      <c r="BH117" s="113">
        <f t="shared" si="48"/>
        <v>-21.471345462824857</v>
      </c>
      <c r="BI117" s="113">
        <f t="shared" si="54"/>
        <v>10.294315089216028</v>
      </c>
      <c r="BJ117" s="113"/>
      <c r="BK117" s="113"/>
      <c r="BL117" s="162"/>
    </row>
    <row r="118" spans="1:64" ht="14.25" customHeight="1" x14ac:dyDescent="0.3">
      <c r="A118" s="42">
        <v>80</v>
      </c>
      <c r="B118" s="43" t="s">
        <v>213</v>
      </c>
      <c r="C118" s="45">
        <v>7310557</v>
      </c>
      <c r="D118" s="45">
        <v>9874050</v>
      </c>
      <c r="E118" s="45">
        <v>11279019</v>
      </c>
      <c r="F118" s="45">
        <v>12064141</v>
      </c>
      <c r="G118" s="45">
        <v>1476964</v>
      </c>
      <c r="H118" s="45">
        <v>2635849</v>
      </c>
      <c r="I118" s="45">
        <v>4709635</v>
      </c>
      <c r="J118" s="45">
        <v>6387758.0000000009</v>
      </c>
      <c r="K118" s="45">
        <v>849752</v>
      </c>
      <c r="L118" s="45">
        <v>1985045.0000000002</v>
      </c>
      <c r="M118" s="45">
        <f t="shared" si="38"/>
        <v>2834797</v>
      </c>
      <c r="N118" s="45">
        <v>1221948</v>
      </c>
      <c r="O118" s="45">
        <f t="shared" si="39"/>
        <v>4056745</v>
      </c>
      <c r="P118" s="45">
        <v>1192115</v>
      </c>
      <c r="Q118" s="45">
        <f t="shared" si="39"/>
        <v>5248860</v>
      </c>
      <c r="R118" s="45">
        <v>416594</v>
      </c>
      <c r="S118" s="45">
        <v>562182</v>
      </c>
      <c r="T118" s="45">
        <f t="shared" si="51"/>
        <v>978776</v>
      </c>
      <c r="U118" s="45">
        <v>364044</v>
      </c>
      <c r="V118" s="45">
        <f t="shared" si="49"/>
        <v>1342820</v>
      </c>
      <c r="W118" s="45">
        <v>605203</v>
      </c>
      <c r="X118" s="45">
        <f t="shared" si="50"/>
        <v>1948023</v>
      </c>
      <c r="Y118" s="45">
        <v>610545</v>
      </c>
      <c r="Z118" s="45">
        <v>1019056.0000000001</v>
      </c>
      <c r="AA118" s="45">
        <f t="shared" si="52"/>
        <v>1629601</v>
      </c>
      <c r="AB118" s="113">
        <f t="shared" si="40"/>
        <v>46.556359429084438</v>
      </c>
      <c r="AC118" s="113">
        <f t="shared" si="53"/>
        <v>66.493763639484428</v>
      </c>
      <c r="AD118" s="113"/>
      <c r="AE118" s="113"/>
      <c r="AF118" s="154"/>
      <c r="AG118" s="42">
        <v>80</v>
      </c>
      <c r="AH118" s="76" t="s">
        <v>213</v>
      </c>
      <c r="AI118" s="45"/>
      <c r="AJ118" s="45">
        <v>20880</v>
      </c>
      <c r="AK118" s="45">
        <v>23107</v>
      </c>
      <c r="AL118" s="45">
        <v>23107</v>
      </c>
      <c r="AM118" s="45">
        <v>78000</v>
      </c>
      <c r="AN118" s="45">
        <v>78000</v>
      </c>
      <c r="AO118" s="45">
        <v>78000</v>
      </c>
      <c r="AP118" s="45">
        <v>79571</v>
      </c>
      <c r="AQ118" s="45"/>
      <c r="AR118" s="45"/>
      <c r="AS118" s="45" t="str">
        <f t="shared" si="41"/>
        <v/>
      </c>
      <c r="AT118" s="45"/>
      <c r="AU118" s="45" t="str">
        <f t="shared" si="42"/>
        <v xml:space="preserve"> </v>
      </c>
      <c r="AV118" s="45">
        <v>12909</v>
      </c>
      <c r="AW118" s="45">
        <f t="shared" si="43"/>
        <v>12909</v>
      </c>
      <c r="AX118" s="45"/>
      <c r="AY118" s="45"/>
      <c r="AZ118" s="45"/>
      <c r="BA118" s="45">
        <v>2778</v>
      </c>
      <c r="BB118" s="45">
        <f t="shared" si="45"/>
        <v>2778</v>
      </c>
      <c r="BC118" s="45">
        <v>69407</v>
      </c>
      <c r="BD118" s="45">
        <f t="shared" si="46"/>
        <v>72185</v>
      </c>
      <c r="BE118" s="45"/>
      <c r="BF118" s="45"/>
      <c r="BG118" s="45"/>
      <c r="BH118" s="113" t="str">
        <f t="shared" si="48"/>
        <v xml:space="preserve"> </v>
      </c>
      <c r="BI118" s="113"/>
      <c r="BJ118" s="113"/>
      <c r="BK118" s="113"/>
      <c r="BL118" s="162"/>
    </row>
    <row r="119" spans="1:64" ht="14.25" customHeight="1" x14ac:dyDescent="0.3">
      <c r="A119" s="42">
        <v>81</v>
      </c>
      <c r="B119" s="43" t="s">
        <v>214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 t="str">
        <f t="shared" si="38"/>
        <v/>
      </c>
      <c r="N119" s="45"/>
      <c r="O119" s="45" t="str">
        <f t="shared" si="39"/>
        <v xml:space="preserve"> </v>
      </c>
      <c r="P119" s="45"/>
      <c r="Q119" s="45" t="str">
        <f t="shared" si="39"/>
        <v xml:space="preserve"> </v>
      </c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113" t="str">
        <f t="shared" si="40"/>
        <v xml:space="preserve"> </v>
      </c>
      <c r="AC119" s="113"/>
      <c r="AD119" s="113"/>
      <c r="AE119" s="113"/>
      <c r="AF119" s="154"/>
      <c r="AG119" s="42">
        <v>81</v>
      </c>
      <c r="AH119" s="76" t="s">
        <v>214</v>
      </c>
      <c r="AI119" s="45"/>
      <c r="AJ119" s="45"/>
      <c r="AK119" s="45">
        <v>1207</v>
      </c>
      <c r="AL119" s="45">
        <v>2251</v>
      </c>
      <c r="AM119" s="45"/>
      <c r="AN119" s="45"/>
      <c r="AO119" s="45"/>
      <c r="AP119" s="45"/>
      <c r="AQ119" s="45"/>
      <c r="AR119" s="45">
        <v>3181</v>
      </c>
      <c r="AS119" s="45">
        <f t="shared" si="41"/>
        <v>3181</v>
      </c>
      <c r="AT119" s="45"/>
      <c r="AU119" s="45">
        <f t="shared" si="42"/>
        <v>3181</v>
      </c>
      <c r="AV119" s="45">
        <v>1800</v>
      </c>
      <c r="AW119" s="45">
        <f t="shared" si="43"/>
        <v>4981</v>
      </c>
      <c r="AX119" s="45">
        <v>10043</v>
      </c>
      <c r="AY119" s="45">
        <v>1746</v>
      </c>
      <c r="AZ119" s="45">
        <f t="shared" si="44"/>
        <v>11789</v>
      </c>
      <c r="BA119" s="45"/>
      <c r="BB119" s="45">
        <f t="shared" si="45"/>
        <v>11789</v>
      </c>
      <c r="BC119" s="45"/>
      <c r="BD119" s="45">
        <f t="shared" si="46"/>
        <v>11789</v>
      </c>
      <c r="BE119" s="45"/>
      <c r="BF119" s="45"/>
      <c r="BG119" s="45"/>
      <c r="BH119" s="113">
        <f t="shared" si="48"/>
        <v>-100</v>
      </c>
      <c r="BI119" s="113">
        <f t="shared" si="54"/>
        <v>-100</v>
      </c>
      <c r="BJ119" s="113"/>
      <c r="BK119" s="113"/>
      <c r="BL119" s="162"/>
    </row>
    <row r="120" spans="1:64" ht="14.25" customHeight="1" x14ac:dyDescent="0.3">
      <c r="A120" s="42">
        <v>82</v>
      </c>
      <c r="B120" s="43" t="s">
        <v>215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 t="str">
        <f t="shared" si="38"/>
        <v/>
      </c>
      <c r="N120" s="45"/>
      <c r="O120" s="45" t="str">
        <f t="shared" si="39"/>
        <v xml:space="preserve"> </v>
      </c>
      <c r="P120" s="45"/>
      <c r="Q120" s="45" t="str">
        <f t="shared" si="39"/>
        <v xml:space="preserve"> </v>
      </c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113" t="str">
        <f t="shared" si="40"/>
        <v xml:space="preserve"> </v>
      </c>
      <c r="AC120" s="113"/>
      <c r="AD120" s="113"/>
      <c r="AE120" s="113"/>
      <c r="AF120" s="154"/>
      <c r="AG120" s="42">
        <v>82</v>
      </c>
      <c r="AH120" s="76" t="s">
        <v>215</v>
      </c>
      <c r="AI120" s="45"/>
      <c r="AJ120" s="45"/>
      <c r="AK120" s="45">
        <v>2145</v>
      </c>
      <c r="AL120" s="45">
        <v>2145</v>
      </c>
      <c r="AM120" s="45"/>
      <c r="AN120" s="45"/>
      <c r="AO120" s="45"/>
      <c r="AP120" s="45"/>
      <c r="AQ120" s="45"/>
      <c r="AR120" s="45"/>
      <c r="AS120" s="45" t="str">
        <f t="shared" si="41"/>
        <v/>
      </c>
      <c r="AT120" s="45"/>
      <c r="AU120" s="45" t="str">
        <f t="shared" si="42"/>
        <v xml:space="preserve"> </v>
      </c>
      <c r="AV120" s="45"/>
      <c r="AW120" s="45" t="str">
        <f t="shared" si="43"/>
        <v xml:space="preserve"> </v>
      </c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113" t="str">
        <f t="shared" si="48"/>
        <v xml:space="preserve"> </v>
      </c>
      <c r="BI120" s="113"/>
      <c r="BJ120" s="113"/>
      <c r="BK120" s="113"/>
      <c r="BL120" s="162"/>
    </row>
    <row r="121" spans="1:64" ht="14.25" customHeight="1" x14ac:dyDescent="0.3">
      <c r="A121" s="42">
        <v>83</v>
      </c>
      <c r="B121" s="162" t="s">
        <v>216</v>
      </c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 t="str">
        <f t="shared" si="38"/>
        <v/>
      </c>
      <c r="N121" s="45"/>
      <c r="O121" s="45" t="str">
        <f t="shared" si="39"/>
        <v xml:space="preserve"> </v>
      </c>
      <c r="P121" s="45"/>
      <c r="Q121" s="45" t="str">
        <f t="shared" si="39"/>
        <v xml:space="preserve"> </v>
      </c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113" t="str">
        <f t="shared" si="40"/>
        <v xml:space="preserve"> </v>
      </c>
      <c r="AC121" s="113"/>
      <c r="AD121" s="113"/>
      <c r="AE121" s="113"/>
      <c r="AF121" s="154"/>
      <c r="AG121" s="42">
        <v>83</v>
      </c>
      <c r="AH121" s="162" t="s">
        <v>216</v>
      </c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 t="str">
        <f t="shared" si="41"/>
        <v/>
      </c>
      <c r="AT121" s="45"/>
      <c r="AU121" s="45" t="str">
        <f t="shared" si="42"/>
        <v xml:space="preserve"> </v>
      </c>
      <c r="AV121" s="45"/>
      <c r="AW121" s="45" t="str">
        <f t="shared" si="43"/>
        <v xml:space="preserve"> </v>
      </c>
      <c r="AX121" s="45"/>
      <c r="AY121" s="45"/>
      <c r="AZ121" s="45"/>
      <c r="BB121" s="45"/>
      <c r="BD121" s="45"/>
      <c r="BE121" s="45"/>
      <c r="BF121" s="45"/>
      <c r="BG121" s="45"/>
      <c r="BH121" s="113" t="str">
        <f t="shared" si="48"/>
        <v xml:space="preserve"> </v>
      </c>
      <c r="BI121" s="113"/>
      <c r="BJ121" s="113"/>
      <c r="BK121" s="113"/>
    </row>
    <row r="122" spans="1:64" ht="14.25" customHeight="1" x14ac:dyDescent="0.3">
      <c r="A122" s="42">
        <v>84</v>
      </c>
      <c r="B122" s="43" t="s">
        <v>52</v>
      </c>
      <c r="C122" s="45">
        <v>42279589.99999997</v>
      </c>
      <c r="D122" s="45">
        <v>109942080.99999994</v>
      </c>
      <c r="E122" s="45">
        <v>125902486.99999993</v>
      </c>
      <c r="F122" s="45">
        <v>153674551.00000027</v>
      </c>
      <c r="G122" s="45">
        <v>30459666.999999985</v>
      </c>
      <c r="H122" s="45">
        <v>57903188</v>
      </c>
      <c r="I122" s="45">
        <v>118020798.00000009</v>
      </c>
      <c r="J122" s="45">
        <v>170214076.99999979</v>
      </c>
      <c r="K122" s="45">
        <v>27203521</v>
      </c>
      <c r="L122" s="45">
        <v>40690420</v>
      </c>
      <c r="M122" s="45">
        <f t="shared" si="38"/>
        <v>67893941</v>
      </c>
      <c r="N122" s="45">
        <v>18781032</v>
      </c>
      <c r="O122" s="45">
        <f t="shared" si="39"/>
        <v>86674973</v>
      </c>
      <c r="P122" s="45">
        <v>15019262</v>
      </c>
      <c r="Q122" s="45">
        <f t="shared" si="39"/>
        <v>101694235</v>
      </c>
      <c r="R122" s="45">
        <v>21658421</v>
      </c>
      <c r="S122" s="45">
        <v>8390386</v>
      </c>
      <c r="T122" s="45">
        <f t="shared" si="51"/>
        <v>30048807</v>
      </c>
      <c r="U122" s="45">
        <v>11426022.999999996</v>
      </c>
      <c r="V122" s="45">
        <f t="shared" si="49"/>
        <v>41474830</v>
      </c>
      <c r="W122" s="45">
        <v>10353003.000000002</v>
      </c>
      <c r="X122" s="45">
        <f t="shared" si="50"/>
        <v>51827833</v>
      </c>
      <c r="Y122" s="45">
        <v>23985143.000000004</v>
      </c>
      <c r="Z122" s="45">
        <v>32266474.999999989</v>
      </c>
      <c r="AA122" s="45">
        <f t="shared" si="52"/>
        <v>56251617.999999993</v>
      </c>
      <c r="AB122" s="113">
        <f t="shared" si="40"/>
        <v>10.742805304227858</v>
      </c>
      <c r="AC122" s="113">
        <f t="shared" si="53"/>
        <v>87.200836292768599</v>
      </c>
      <c r="AD122" s="113"/>
      <c r="AE122" s="113"/>
      <c r="AF122" s="154"/>
      <c r="AG122" s="42">
        <v>84</v>
      </c>
      <c r="AH122" s="76" t="s">
        <v>52</v>
      </c>
      <c r="AI122" s="45">
        <v>78282146.000000045</v>
      </c>
      <c r="AJ122" s="45">
        <v>164235169.99999997</v>
      </c>
      <c r="AK122" s="45">
        <v>264847015.99999994</v>
      </c>
      <c r="AL122" s="45">
        <v>355511377.99999976</v>
      </c>
      <c r="AM122" s="45">
        <v>88794176.999999985</v>
      </c>
      <c r="AN122" s="45">
        <v>187169871.99999964</v>
      </c>
      <c r="AO122" s="45">
        <v>292696427.99999869</v>
      </c>
      <c r="AP122" s="45">
        <v>404351086.99999815</v>
      </c>
      <c r="AQ122" s="45">
        <v>85362936</v>
      </c>
      <c r="AR122" s="45">
        <v>92132643.999999806</v>
      </c>
      <c r="AS122" s="45">
        <f t="shared" si="41"/>
        <v>177495579.99999982</v>
      </c>
      <c r="AT122" s="45">
        <v>118466852</v>
      </c>
      <c r="AU122" s="45">
        <f t="shared" si="42"/>
        <v>295962431.99999982</v>
      </c>
      <c r="AV122" s="45">
        <v>120657999</v>
      </c>
      <c r="AW122" s="45">
        <f t="shared" si="43"/>
        <v>416620430.99999982</v>
      </c>
      <c r="AX122" s="45">
        <v>96257520</v>
      </c>
      <c r="AY122" s="45">
        <v>65240636.999999903</v>
      </c>
      <c r="AZ122" s="45">
        <f t="shared" si="44"/>
        <v>161498156.99999991</v>
      </c>
      <c r="BA122" s="45">
        <v>112164099.00000021</v>
      </c>
      <c r="BB122" s="45">
        <f t="shared" si="45"/>
        <v>273662256.00000012</v>
      </c>
      <c r="BC122" s="45">
        <v>114596587.00000009</v>
      </c>
      <c r="BD122" s="45">
        <f t="shared" si="46"/>
        <v>388258843.00000024</v>
      </c>
      <c r="BE122" s="45">
        <v>101085314.99999987</v>
      </c>
      <c r="BF122" s="45">
        <v>127364885.00000012</v>
      </c>
      <c r="BG122" s="45">
        <f t="shared" si="47"/>
        <v>228450200</v>
      </c>
      <c r="BH122" s="113">
        <f t="shared" si="48"/>
        <v>5.015499048801459</v>
      </c>
      <c r="BI122" s="113">
        <f t="shared" si="54"/>
        <v>41.456846470390445</v>
      </c>
      <c r="BJ122" s="113"/>
      <c r="BK122" s="113"/>
      <c r="BL122" s="162"/>
    </row>
    <row r="123" spans="1:64" ht="14.25" customHeight="1" x14ac:dyDescent="0.3">
      <c r="A123" s="42">
        <v>85</v>
      </c>
      <c r="B123" s="43" t="s">
        <v>75</v>
      </c>
      <c r="C123" s="45">
        <v>2015810</v>
      </c>
      <c r="D123" s="45">
        <v>13674139</v>
      </c>
      <c r="E123" s="45">
        <v>54208173</v>
      </c>
      <c r="F123" s="45">
        <v>76429506</v>
      </c>
      <c r="G123" s="45">
        <v>19310888.000000004</v>
      </c>
      <c r="H123" s="45">
        <v>39428771</v>
      </c>
      <c r="I123" s="45">
        <v>48613805.999999963</v>
      </c>
      <c r="J123" s="45">
        <v>66070337.00000006</v>
      </c>
      <c r="K123" s="45">
        <v>23560465</v>
      </c>
      <c r="L123" s="45">
        <v>10293594</v>
      </c>
      <c r="M123" s="45">
        <f t="shared" si="38"/>
        <v>33854059</v>
      </c>
      <c r="N123" s="45">
        <v>11609133</v>
      </c>
      <c r="O123" s="45">
        <f t="shared" si="39"/>
        <v>45463192</v>
      </c>
      <c r="P123" s="45">
        <v>5378511</v>
      </c>
      <c r="Q123" s="45">
        <f t="shared" si="39"/>
        <v>50841703</v>
      </c>
      <c r="R123" s="45">
        <v>10005846</v>
      </c>
      <c r="S123" s="45">
        <v>15200023</v>
      </c>
      <c r="T123" s="45">
        <f t="shared" si="51"/>
        <v>25205869</v>
      </c>
      <c r="U123" s="45">
        <v>2413262.0000000009</v>
      </c>
      <c r="V123" s="45">
        <f t="shared" si="49"/>
        <v>27619131</v>
      </c>
      <c r="W123" s="45">
        <v>2847921</v>
      </c>
      <c r="X123" s="45">
        <f t="shared" si="50"/>
        <v>30467052</v>
      </c>
      <c r="Y123" s="45">
        <v>2978180</v>
      </c>
      <c r="Z123" s="45">
        <v>3380001</v>
      </c>
      <c r="AA123" s="45">
        <f t="shared" si="52"/>
        <v>6358181</v>
      </c>
      <c r="AB123" s="113">
        <f t="shared" si="40"/>
        <v>-70.235600268083274</v>
      </c>
      <c r="AC123" s="113">
        <f t="shared" si="53"/>
        <v>-74.774997838796992</v>
      </c>
      <c r="AD123" s="113"/>
      <c r="AE123" s="113"/>
      <c r="AF123" s="154"/>
      <c r="AG123" s="42">
        <v>85</v>
      </c>
      <c r="AH123" s="76" t="s">
        <v>75</v>
      </c>
      <c r="AI123" s="45">
        <v>20167246.999999996</v>
      </c>
      <c r="AJ123" s="45">
        <v>37433548.999999985</v>
      </c>
      <c r="AK123" s="45">
        <v>56873268</v>
      </c>
      <c r="AL123" s="45">
        <v>81242970.999999985</v>
      </c>
      <c r="AM123" s="45">
        <v>14886023.999999996</v>
      </c>
      <c r="AN123" s="45">
        <v>34477430.999999993</v>
      </c>
      <c r="AO123" s="45">
        <v>57121219.99999997</v>
      </c>
      <c r="AP123" s="45">
        <v>76266117</v>
      </c>
      <c r="AQ123" s="45">
        <v>12903882</v>
      </c>
      <c r="AR123" s="45">
        <v>15116852</v>
      </c>
      <c r="AS123" s="45">
        <f t="shared" si="41"/>
        <v>28020734</v>
      </c>
      <c r="AT123" s="45">
        <v>18000447.000000007</v>
      </c>
      <c r="AU123" s="45">
        <f t="shared" si="42"/>
        <v>46021181.000000007</v>
      </c>
      <c r="AV123" s="45">
        <v>25356548.999999996</v>
      </c>
      <c r="AW123" s="45">
        <f t="shared" si="43"/>
        <v>71377730</v>
      </c>
      <c r="AX123" s="45">
        <v>22924749</v>
      </c>
      <c r="AY123" s="45">
        <v>16828168</v>
      </c>
      <c r="AZ123" s="45">
        <f t="shared" si="44"/>
        <v>39752917</v>
      </c>
      <c r="BA123" s="45">
        <v>16621733.000000011</v>
      </c>
      <c r="BB123" s="45">
        <f t="shared" si="45"/>
        <v>56374650.000000015</v>
      </c>
      <c r="BC123" s="45">
        <v>19049206.000000004</v>
      </c>
      <c r="BD123" s="45">
        <f t="shared" si="46"/>
        <v>75423856.000000015</v>
      </c>
      <c r="BE123" s="45">
        <v>14776101.999999996</v>
      </c>
      <c r="BF123" s="45">
        <v>18450008.999999985</v>
      </c>
      <c r="BG123" s="45">
        <f t="shared" si="47"/>
        <v>33226110.999999981</v>
      </c>
      <c r="BH123" s="113">
        <f t="shared" si="48"/>
        <v>-35.545196154601328</v>
      </c>
      <c r="BI123" s="113">
        <f t="shared" si="54"/>
        <v>-16.418432891352396</v>
      </c>
      <c r="BJ123" s="113"/>
      <c r="BK123" s="113"/>
      <c r="BL123" s="162"/>
    </row>
    <row r="124" spans="1:64" ht="14.25" customHeight="1" x14ac:dyDescent="0.3">
      <c r="A124" s="42">
        <v>86</v>
      </c>
      <c r="B124" s="43" t="s">
        <v>217</v>
      </c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 t="str">
        <f t="shared" si="38"/>
        <v/>
      </c>
      <c r="N124" s="45"/>
      <c r="O124" s="45" t="str">
        <f t="shared" si="39"/>
        <v xml:space="preserve"> </v>
      </c>
      <c r="P124" s="45"/>
      <c r="Q124" s="45" t="str">
        <f t="shared" si="39"/>
        <v xml:space="preserve"> </v>
      </c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113" t="str">
        <f t="shared" si="40"/>
        <v xml:space="preserve"> </v>
      </c>
      <c r="AC124" s="113"/>
      <c r="AD124" s="113"/>
      <c r="AE124" s="113"/>
      <c r="AF124" s="154"/>
      <c r="AG124" s="42">
        <v>86</v>
      </c>
      <c r="AH124" s="76" t="s">
        <v>217</v>
      </c>
      <c r="AI124" s="45">
        <v>2100</v>
      </c>
      <c r="AJ124" s="45">
        <v>2100</v>
      </c>
      <c r="AK124" s="45">
        <v>2100</v>
      </c>
      <c r="AL124" s="45">
        <v>2100</v>
      </c>
      <c r="AM124" s="45">
        <v>8170</v>
      </c>
      <c r="AN124" s="45">
        <v>8170</v>
      </c>
      <c r="AO124" s="45">
        <v>8170</v>
      </c>
      <c r="AP124" s="45">
        <v>8170</v>
      </c>
      <c r="AQ124" s="45"/>
      <c r="AR124" s="45"/>
      <c r="AS124" s="45" t="str">
        <f t="shared" si="41"/>
        <v/>
      </c>
      <c r="AT124" s="45"/>
      <c r="AU124" s="45" t="str">
        <f t="shared" si="42"/>
        <v xml:space="preserve"> </v>
      </c>
      <c r="AV124" s="45"/>
      <c r="AW124" s="45" t="str">
        <f t="shared" si="43"/>
        <v xml:space="preserve"> </v>
      </c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113" t="str">
        <f t="shared" si="48"/>
        <v xml:space="preserve"> </v>
      </c>
      <c r="BI124" s="113"/>
      <c r="BJ124" s="113"/>
      <c r="BK124" s="113"/>
      <c r="BL124" s="162"/>
    </row>
    <row r="125" spans="1:64" ht="14.25" customHeight="1" x14ac:dyDescent="0.3">
      <c r="A125" s="42">
        <v>87</v>
      </c>
      <c r="B125" s="190" t="s">
        <v>329</v>
      </c>
      <c r="C125" s="92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 t="str">
        <f t="shared" si="39"/>
        <v xml:space="preserve"> </v>
      </c>
      <c r="P125" s="45"/>
      <c r="Q125" s="45" t="str">
        <f t="shared" si="39"/>
        <v xml:space="preserve"> </v>
      </c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113" t="str">
        <f t="shared" si="40"/>
        <v xml:space="preserve"> </v>
      </c>
      <c r="AC125" s="113"/>
      <c r="AD125" s="113"/>
      <c r="AE125" s="113"/>
      <c r="AF125" s="154"/>
      <c r="AG125" s="42">
        <v>87</v>
      </c>
      <c r="AH125" s="76" t="s">
        <v>329</v>
      </c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 t="str">
        <f t="shared" si="42"/>
        <v xml:space="preserve"> </v>
      </c>
      <c r="AV125" s="45">
        <v>1326</v>
      </c>
      <c r="AW125" s="45">
        <f t="shared" si="43"/>
        <v>1326</v>
      </c>
      <c r="AX125" s="45"/>
      <c r="AY125" s="45"/>
      <c r="AZ125" s="45"/>
      <c r="BA125" s="45"/>
      <c r="BB125" s="45"/>
      <c r="BD125" s="45"/>
      <c r="BE125" s="45"/>
      <c r="BF125" s="45"/>
      <c r="BG125" s="45"/>
      <c r="BH125" s="113" t="str">
        <f t="shared" si="48"/>
        <v xml:space="preserve"> </v>
      </c>
      <c r="BI125" s="113"/>
      <c r="BJ125" s="113"/>
      <c r="BK125" s="113"/>
    </row>
    <row r="126" spans="1:64" ht="14.25" customHeight="1" x14ac:dyDescent="0.3">
      <c r="A126" s="42">
        <v>88</v>
      </c>
      <c r="B126" s="43" t="s">
        <v>81</v>
      </c>
      <c r="C126" s="45">
        <v>1654249</v>
      </c>
      <c r="D126" s="45">
        <v>2659438.9999999995</v>
      </c>
      <c r="E126" s="45">
        <v>3244749.9999999995</v>
      </c>
      <c r="F126" s="45">
        <v>6820020.9999999991</v>
      </c>
      <c r="G126" s="45">
        <v>2052893</v>
      </c>
      <c r="H126" s="45">
        <v>3755923</v>
      </c>
      <c r="I126" s="45">
        <v>4655606</v>
      </c>
      <c r="J126" s="45">
        <v>9024329</v>
      </c>
      <c r="K126" s="45">
        <v>1271112</v>
      </c>
      <c r="L126" s="45">
        <v>1656389</v>
      </c>
      <c r="M126" s="45">
        <f t="shared" si="38"/>
        <v>2927501</v>
      </c>
      <c r="N126" s="45">
        <v>545447</v>
      </c>
      <c r="O126" s="45">
        <f t="shared" si="39"/>
        <v>3472948</v>
      </c>
      <c r="P126" s="45">
        <v>1005740</v>
      </c>
      <c r="Q126" s="45">
        <f t="shared" si="39"/>
        <v>4478688</v>
      </c>
      <c r="R126" s="45">
        <v>964921</v>
      </c>
      <c r="S126" s="45">
        <v>7938995</v>
      </c>
      <c r="T126" s="45">
        <f t="shared" si="51"/>
        <v>8903916</v>
      </c>
      <c r="U126" s="45">
        <v>378993</v>
      </c>
      <c r="V126" s="45">
        <f t="shared" si="49"/>
        <v>9282909</v>
      </c>
      <c r="W126" s="45">
        <v>565904</v>
      </c>
      <c r="X126" s="45">
        <f t="shared" si="50"/>
        <v>9848813</v>
      </c>
      <c r="Y126" s="45">
        <v>309711</v>
      </c>
      <c r="Z126" s="45">
        <v>540638.99999999988</v>
      </c>
      <c r="AA126" s="45">
        <f t="shared" si="52"/>
        <v>850349.99999999988</v>
      </c>
      <c r="AB126" s="113">
        <f t="shared" si="40"/>
        <v>-67.902968222268981</v>
      </c>
      <c r="AC126" s="113">
        <f t="shared" si="53"/>
        <v>-90.449707746569032</v>
      </c>
      <c r="AD126" s="113"/>
      <c r="AE126" s="113"/>
      <c r="AF126" s="154"/>
      <c r="AG126" s="42">
        <v>88</v>
      </c>
      <c r="AH126" s="76" t="s">
        <v>81</v>
      </c>
      <c r="AI126" s="45">
        <v>4930373</v>
      </c>
      <c r="AJ126" s="45">
        <v>10913039</v>
      </c>
      <c r="AK126" s="45">
        <v>17902440</v>
      </c>
      <c r="AL126" s="45">
        <v>29468780.999999963</v>
      </c>
      <c r="AM126" s="45">
        <v>6048451.0000000019</v>
      </c>
      <c r="AN126" s="45">
        <v>11835726.000000007</v>
      </c>
      <c r="AO126" s="45">
        <v>17646541.000000019</v>
      </c>
      <c r="AP126" s="45">
        <v>25667438.000000056</v>
      </c>
      <c r="AQ126" s="45">
        <v>6453573</v>
      </c>
      <c r="AR126" s="45">
        <v>5977721</v>
      </c>
      <c r="AS126" s="45">
        <f t="shared" si="41"/>
        <v>12431294</v>
      </c>
      <c r="AT126" s="45">
        <v>4701422.9999999981</v>
      </c>
      <c r="AU126" s="45">
        <f t="shared" si="42"/>
        <v>17132717</v>
      </c>
      <c r="AV126" s="45">
        <v>7430161.0000000019</v>
      </c>
      <c r="AW126" s="45">
        <f t="shared" si="43"/>
        <v>24562878</v>
      </c>
      <c r="AX126" s="45">
        <v>6131901</v>
      </c>
      <c r="AY126" s="45">
        <v>8126955</v>
      </c>
      <c r="AZ126" s="45">
        <f t="shared" si="44"/>
        <v>14258856</v>
      </c>
      <c r="BA126" s="45">
        <v>5559863.0000000037</v>
      </c>
      <c r="BB126" s="45">
        <f t="shared" si="45"/>
        <v>19818719.000000004</v>
      </c>
      <c r="BC126" s="45">
        <v>3963314</v>
      </c>
      <c r="BD126" s="45">
        <f t="shared" si="46"/>
        <v>23782033.000000004</v>
      </c>
      <c r="BE126" s="45">
        <v>3394002</v>
      </c>
      <c r="BF126" s="45">
        <v>4730783.0000000028</v>
      </c>
      <c r="BG126" s="45">
        <f t="shared" si="47"/>
        <v>8124785.0000000028</v>
      </c>
      <c r="BH126" s="113">
        <f t="shared" si="48"/>
        <v>-44.650084859491365</v>
      </c>
      <c r="BI126" s="113">
        <f t="shared" si="54"/>
        <v>-43.019376870065848</v>
      </c>
      <c r="BJ126" s="113"/>
      <c r="BK126" s="113"/>
      <c r="BL126" s="162"/>
    </row>
    <row r="127" spans="1:64" ht="14.25" customHeight="1" x14ac:dyDescent="0.3">
      <c r="A127" s="42">
        <v>89</v>
      </c>
      <c r="B127" s="43" t="s">
        <v>218</v>
      </c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 t="str">
        <f t="shared" si="38"/>
        <v/>
      </c>
      <c r="N127" s="45"/>
      <c r="O127" s="45" t="str">
        <f t="shared" si="39"/>
        <v xml:space="preserve"> </v>
      </c>
      <c r="P127" s="45"/>
      <c r="Q127" s="45" t="str">
        <f t="shared" si="39"/>
        <v xml:space="preserve"> </v>
      </c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113" t="str">
        <f t="shared" si="40"/>
        <v xml:space="preserve"> </v>
      </c>
      <c r="AC127" s="113"/>
      <c r="AD127" s="113"/>
      <c r="AE127" s="113"/>
      <c r="AF127" s="154"/>
      <c r="AG127" s="42">
        <v>89</v>
      </c>
      <c r="AH127" s="76" t="s">
        <v>218</v>
      </c>
      <c r="AI127" s="45">
        <v>117763</v>
      </c>
      <c r="AJ127" s="45">
        <v>239004</v>
      </c>
      <c r="AK127" s="45">
        <v>327101</v>
      </c>
      <c r="AL127" s="45">
        <v>461957.99999999994</v>
      </c>
      <c r="AM127" s="45">
        <v>126492</v>
      </c>
      <c r="AN127" s="45">
        <v>227603</v>
      </c>
      <c r="AO127" s="45">
        <v>297028</v>
      </c>
      <c r="AP127" s="45">
        <v>447931.00000000012</v>
      </c>
      <c r="AQ127" s="45">
        <v>65929</v>
      </c>
      <c r="AR127" s="45">
        <v>101838</v>
      </c>
      <c r="AS127" s="45">
        <f t="shared" si="41"/>
        <v>167767</v>
      </c>
      <c r="AT127" s="45">
        <v>122542</v>
      </c>
      <c r="AU127" s="45">
        <f t="shared" si="42"/>
        <v>290309</v>
      </c>
      <c r="AV127" s="45">
        <v>48259</v>
      </c>
      <c r="AW127" s="45">
        <f t="shared" si="43"/>
        <v>338568</v>
      </c>
      <c r="AX127" s="45">
        <v>80913</v>
      </c>
      <c r="AY127" s="45">
        <v>70326</v>
      </c>
      <c r="AZ127" s="45">
        <f t="shared" si="44"/>
        <v>151239</v>
      </c>
      <c r="BA127" s="45">
        <v>56966.000000000007</v>
      </c>
      <c r="BB127" s="45">
        <f t="shared" si="45"/>
        <v>208205</v>
      </c>
      <c r="BC127" s="45">
        <v>68543</v>
      </c>
      <c r="BD127" s="45">
        <f t="shared" si="46"/>
        <v>276748</v>
      </c>
      <c r="BE127" s="45">
        <v>125249</v>
      </c>
      <c r="BF127" s="45">
        <v>63838.000000000007</v>
      </c>
      <c r="BG127" s="45">
        <f t="shared" si="47"/>
        <v>189087</v>
      </c>
      <c r="BH127" s="113">
        <f t="shared" si="48"/>
        <v>54.794655988530877</v>
      </c>
      <c r="BI127" s="113">
        <f t="shared" si="54"/>
        <v>25.025291095550756</v>
      </c>
      <c r="BJ127" s="113"/>
      <c r="BK127" s="113"/>
      <c r="BL127" s="162"/>
    </row>
    <row r="128" spans="1:64" ht="14.25" customHeight="1" x14ac:dyDescent="0.3">
      <c r="A128" s="42">
        <v>90</v>
      </c>
      <c r="B128" s="43" t="s">
        <v>219</v>
      </c>
      <c r="C128" s="45">
        <v>118785.99999999999</v>
      </c>
      <c r="D128" s="45">
        <v>542076</v>
      </c>
      <c r="E128" s="45">
        <v>741374</v>
      </c>
      <c r="F128" s="45">
        <v>1160066.9999999998</v>
      </c>
      <c r="G128" s="45">
        <v>168071</v>
      </c>
      <c r="H128" s="45">
        <v>212855</v>
      </c>
      <c r="I128" s="45">
        <v>242475.00000000003</v>
      </c>
      <c r="J128" s="45">
        <v>768749</v>
      </c>
      <c r="K128" s="45">
        <v>38661</v>
      </c>
      <c r="L128" s="45">
        <v>87717</v>
      </c>
      <c r="M128" s="45">
        <f t="shared" si="38"/>
        <v>126378</v>
      </c>
      <c r="N128" s="45">
        <v>244512</v>
      </c>
      <c r="O128" s="45">
        <f t="shared" si="39"/>
        <v>370890</v>
      </c>
      <c r="P128" s="45">
        <v>255045</v>
      </c>
      <c r="Q128" s="45">
        <f t="shared" si="39"/>
        <v>625935</v>
      </c>
      <c r="R128" s="45">
        <v>100044</v>
      </c>
      <c r="S128" s="45">
        <v>10928</v>
      </c>
      <c r="T128" s="45">
        <f t="shared" si="51"/>
        <v>110972</v>
      </c>
      <c r="U128" s="45">
        <v>36663</v>
      </c>
      <c r="V128" s="45">
        <f t="shared" si="49"/>
        <v>147635</v>
      </c>
      <c r="W128" s="45">
        <v>42057</v>
      </c>
      <c r="X128" s="45">
        <f t="shared" si="50"/>
        <v>189692</v>
      </c>
      <c r="Y128" s="45">
        <v>23025</v>
      </c>
      <c r="Z128" s="45">
        <v>29618</v>
      </c>
      <c r="AA128" s="45">
        <f t="shared" si="52"/>
        <v>52643</v>
      </c>
      <c r="AB128" s="113">
        <f t="shared" si="40"/>
        <v>-76.985126544320494</v>
      </c>
      <c r="AC128" s="113">
        <f t="shared" si="53"/>
        <v>-52.561907508200264</v>
      </c>
      <c r="AD128" s="113"/>
      <c r="AE128" s="113"/>
      <c r="AF128" s="154"/>
      <c r="AG128" s="42">
        <v>90</v>
      </c>
      <c r="AH128" s="76" t="s">
        <v>219</v>
      </c>
      <c r="AI128" s="45">
        <v>347771</v>
      </c>
      <c r="AJ128" s="45">
        <v>676593</v>
      </c>
      <c r="AK128" s="45">
        <v>1521777</v>
      </c>
      <c r="AL128" s="45">
        <v>1720209.9999999993</v>
      </c>
      <c r="AM128" s="45">
        <v>97813</v>
      </c>
      <c r="AN128" s="45">
        <v>148924.00000000003</v>
      </c>
      <c r="AO128" s="45">
        <v>696993.00000000012</v>
      </c>
      <c r="AP128" s="45">
        <v>1143888.0000000005</v>
      </c>
      <c r="AQ128" s="45">
        <v>475950</v>
      </c>
      <c r="AR128" s="45">
        <v>188408.00000000003</v>
      </c>
      <c r="AS128" s="45">
        <f t="shared" si="41"/>
        <v>664358</v>
      </c>
      <c r="AT128" s="45">
        <v>335601</v>
      </c>
      <c r="AU128" s="45">
        <f t="shared" si="42"/>
        <v>999959</v>
      </c>
      <c r="AV128" s="45">
        <v>592669</v>
      </c>
      <c r="AW128" s="45">
        <f t="shared" si="43"/>
        <v>1592628</v>
      </c>
      <c r="AX128" s="45">
        <v>97366</v>
      </c>
      <c r="AY128" s="45">
        <v>162795</v>
      </c>
      <c r="AZ128" s="45">
        <f t="shared" si="44"/>
        <v>260161</v>
      </c>
      <c r="BA128" s="45">
        <v>226901</v>
      </c>
      <c r="BB128" s="45">
        <f t="shared" si="45"/>
        <v>487062</v>
      </c>
      <c r="BC128" s="45">
        <v>476960</v>
      </c>
      <c r="BD128" s="45">
        <f t="shared" si="46"/>
        <v>964022</v>
      </c>
      <c r="BE128" s="45">
        <v>190351.00000000003</v>
      </c>
      <c r="BF128" s="45">
        <v>161360</v>
      </c>
      <c r="BG128" s="45">
        <f t="shared" si="47"/>
        <v>351711</v>
      </c>
      <c r="BH128" s="113">
        <f t="shared" si="48"/>
        <v>95.500482714705356</v>
      </c>
      <c r="BI128" s="113">
        <f t="shared" si="54"/>
        <v>35.189747886885414</v>
      </c>
      <c r="BJ128" s="113"/>
      <c r="BK128" s="113"/>
      <c r="BL128" s="162"/>
    </row>
    <row r="129" spans="1:64" ht="14.25" customHeight="1" x14ac:dyDescent="0.3">
      <c r="A129" s="42">
        <v>91</v>
      </c>
      <c r="B129" s="43" t="s">
        <v>220</v>
      </c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 t="str">
        <f t="shared" si="38"/>
        <v/>
      </c>
      <c r="N129" s="45"/>
      <c r="O129" s="45" t="str">
        <f t="shared" si="39"/>
        <v xml:space="preserve"> </v>
      </c>
      <c r="P129" s="45"/>
      <c r="Q129" s="45" t="str">
        <f t="shared" si="39"/>
        <v xml:space="preserve"> </v>
      </c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113" t="str">
        <f t="shared" si="40"/>
        <v xml:space="preserve"> </v>
      </c>
      <c r="AC129" s="113"/>
      <c r="AD129" s="113"/>
      <c r="AE129" s="113"/>
      <c r="AF129" s="154"/>
      <c r="AG129" s="42">
        <v>91</v>
      </c>
      <c r="AH129" s="76" t="s">
        <v>220</v>
      </c>
      <c r="AI129" s="45"/>
      <c r="AJ129" s="45"/>
      <c r="AK129" s="45">
        <v>9216</v>
      </c>
      <c r="AL129" s="45">
        <v>9216</v>
      </c>
      <c r="AM129" s="45"/>
      <c r="AN129" s="45"/>
      <c r="AO129" s="45">
        <v>5470</v>
      </c>
      <c r="AP129" s="45">
        <v>5470</v>
      </c>
      <c r="AQ129" s="45"/>
      <c r="AR129" s="45"/>
      <c r="AS129" s="45" t="str">
        <f t="shared" si="41"/>
        <v/>
      </c>
      <c r="AT129" s="45"/>
      <c r="AU129" s="45" t="str">
        <f t="shared" si="42"/>
        <v xml:space="preserve"> </v>
      </c>
      <c r="AV129" s="45"/>
      <c r="AW129" s="45" t="str">
        <f t="shared" si="43"/>
        <v xml:space="preserve"> </v>
      </c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113" t="str">
        <f t="shared" si="48"/>
        <v xml:space="preserve"> </v>
      </c>
      <c r="BI129" s="113"/>
      <c r="BJ129" s="113"/>
      <c r="BK129" s="113"/>
      <c r="BL129" s="162"/>
    </row>
    <row r="130" spans="1:64" ht="14.25" customHeight="1" x14ac:dyDescent="0.3">
      <c r="A130" s="42">
        <v>92</v>
      </c>
      <c r="B130" s="43" t="s">
        <v>221</v>
      </c>
      <c r="C130" s="45">
        <v>75483</v>
      </c>
      <c r="D130" s="45">
        <v>81226</v>
      </c>
      <c r="E130" s="45">
        <v>82514</v>
      </c>
      <c r="F130" s="45">
        <v>82514</v>
      </c>
      <c r="G130" s="45">
        <v>1212</v>
      </c>
      <c r="H130" s="45">
        <v>12107</v>
      </c>
      <c r="I130" s="45">
        <v>14579</v>
      </c>
      <c r="J130" s="45">
        <v>26484</v>
      </c>
      <c r="K130" s="45">
        <v>4042</v>
      </c>
      <c r="L130" s="45">
        <v>3314</v>
      </c>
      <c r="M130" s="45">
        <f t="shared" si="38"/>
        <v>7356</v>
      </c>
      <c r="N130" s="45"/>
      <c r="O130" s="45">
        <f t="shared" si="39"/>
        <v>7356</v>
      </c>
      <c r="P130" s="45"/>
      <c r="Q130" s="45">
        <f t="shared" si="39"/>
        <v>7356</v>
      </c>
      <c r="R130" s="45"/>
      <c r="S130" s="45">
        <v>2426</v>
      </c>
      <c r="T130" s="45">
        <f t="shared" si="51"/>
        <v>2426</v>
      </c>
      <c r="U130" s="45">
        <v>1183</v>
      </c>
      <c r="V130" s="45">
        <f t="shared" si="49"/>
        <v>3609</v>
      </c>
      <c r="W130" s="45">
        <v>1790</v>
      </c>
      <c r="X130" s="45">
        <f t="shared" si="50"/>
        <v>5399</v>
      </c>
      <c r="Y130" s="45">
        <v>3067</v>
      </c>
      <c r="Z130" s="45"/>
      <c r="AA130" s="45">
        <f t="shared" si="52"/>
        <v>3067</v>
      </c>
      <c r="AB130" s="113" t="str">
        <f t="shared" si="40"/>
        <v xml:space="preserve"> </v>
      </c>
      <c r="AC130" s="113">
        <f t="shared" si="53"/>
        <v>26.422093981863142</v>
      </c>
      <c r="AD130" s="113"/>
      <c r="AE130" s="113"/>
      <c r="AF130" s="154"/>
      <c r="AG130" s="42">
        <v>92</v>
      </c>
      <c r="AH130" s="76" t="s">
        <v>221</v>
      </c>
      <c r="AI130" s="45">
        <v>111824.00000000001</v>
      </c>
      <c r="AJ130" s="45">
        <v>290229.00000000006</v>
      </c>
      <c r="AK130" s="45">
        <v>512369.00000000012</v>
      </c>
      <c r="AL130" s="45">
        <v>565935</v>
      </c>
      <c r="AM130" s="45">
        <v>151793</v>
      </c>
      <c r="AN130" s="45">
        <v>222738.99999999994</v>
      </c>
      <c r="AO130" s="45">
        <v>540899.00000000012</v>
      </c>
      <c r="AP130" s="45">
        <v>796077.00000000012</v>
      </c>
      <c r="AQ130" s="45">
        <v>167648</v>
      </c>
      <c r="AR130" s="45">
        <v>87203</v>
      </c>
      <c r="AS130" s="45">
        <f t="shared" si="41"/>
        <v>254851</v>
      </c>
      <c r="AT130" s="45">
        <v>98432</v>
      </c>
      <c r="AU130" s="45">
        <f t="shared" si="42"/>
        <v>353283</v>
      </c>
      <c r="AV130" s="45">
        <v>69787</v>
      </c>
      <c r="AW130" s="45">
        <f t="shared" si="43"/>
        <v>423070</v>
      </c>
      <c r="AX130" s="45">
        <v>24824</v>
      </c>
      <c r="AY130" s="45">
        <v>5533</v>
      </c>
      <c r="AZ130" s="45">
        <f t="shared" si="44"/>
        <v>30357</v>
      </c>
      <c r="BA130" s="45">
        <v>52880</v>
      </c>
      <c r="BB130" s="45">
        <f t="shared" si="45"/>
        <v>83237</v>
      </c>
      <c r="BC130" s="45">
        <v>83559</v>
      </c>
      <c r="BD130" s="45">
        <f t="shared" si="46"/>
        <v>166796</v>
      </c>
      <c r="BE130" s="45">
        <v>27009</v>
      </c>
      <c r="BF130" s="45">
        <v>1140071</v>
      </c>
      <c r="BG130" s="45">
        <f t="shared" si="47"/>
        <v>1167080</v>
      </c>
      <c r="BH130" s="113">
        <f t="shared" si="48"/>
        <v>8.8019658395101601</v>
      </c>
      <c r="BI130" s="113">
        <f t="shared" si="54"/>
        <v>3744.5169153737197</v>
      </c>
      <c r="BJ130" s="113"/>
      <c r="BK130" s="113"/>
      <c r="BL130" s="162"/>
    </row>
    <row r="131" spans="1:64" ht="14.25" customHeight="1" x14ac:dyDescent="0.3">
      <c r="A131" s="42">
        <v>93</v>
      </c>
      <c r="B131" s="43" t="s">
        <v>222</v>
      </c>
      <c r="C131" s="45"/>
      <c r="D131" s="45"/>
      <c r="E131" s="45"/>
      <c r="F131" s="45"/>
      <c r="G131" s="45"/>
      <c r="H131" s="45">
        <v>1303</v>
      </c>
      <c r="I131" s="45">
        <v>1303</v>
      </c>
      <c r="J131" s="45">
        <v>1303</v>
      </c>
      <c r="K131" s="45">
        <v>1712</v>
      </c>
      <c r="L131" s="45"/>
      <c r="M131" s="45">
        <f t="shared" si="38"/>
        <v>1712</v>
      </c>
      <c r="N131" s="45"/>
      <c r="O131" s="45">
        <f t="shared" si="39"/>
        <v>1712</v>
      </c>
      <c r="P131" s="45"/>
      <c r="Q131" s="45">
        <f t="shared" si="39"/>
        <v>1712</v>
      </c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113" t="str">
        <f t="shared" si="40"/>
        <v xml:space="preserve"> </v>
      </c>
      <c r="AC131" s="113"/>
      <c r="AD131" s="113"/>
      <c r="AE131" s="113"/>
      <c r="AF131" s="154"/>
      <c r="AG131" s="42">
        <v>93</v>
      </c>
      <c r="AH131" s="76" t="s">
        <v>222</v>
      </c>
      <c r="AI131" s="45">
        <v>192304</v>
      </c>
      <c r="AJ131" s="45">
        <v>521304</v>
      </c>
      <c r="AK131" s="45">
        <v>604086</v>
      </c>
      <c r="AL131" s="45">
        <v>794897.00000000012</v>
      </c>
      <c r="AM131" s="45">
        <v>170067</v>
      </c>
      <c r="AN131" s="45">
        <v>220003</v>
      </c>
      <c r="AO131" s="45">
        <v>571156</v>
      </c>
      <c r="AP131" s="45">
        <v>728607.00000000012</v>
      </c>
      <c r="AQ131" s="45">
        <v>29863.000000000004</v>
      </c>
      <c r="AR131" s="45">
        <v>771372.00000000012</v>
      </c>
      <c r="AS131" s="45">
        <f t="shared" si="41"/>
        <v>801235.00000000012</v>
      </c>
      <c r="AT131" s="45">
        <v>349928</v>
      </c>
      <c r="AU131" s="45">
        <f t="shared" si="42"/>
        <v>1151163</v>
      </c>
      <c r="AV131" s="45">
        <v>165041</v>
      </c>
      <c r="AW131" s="45">
        <f t="shared" si="43"/>
        <v>1316204</v>
      </c>
      <c r="AX131" s="45">
        <v>176929</v>
      </c>
      <c r="AY131" s="45">
        <v>38846</v>
      </c>
      <c r="AZ131" s="45">
        <f t="shared" si="44"/>
        <v>215775</v>
      </c>
      <c r="BA131" s="45">
        <v>225940</v>
      </c>
      <c r="BB131" s="45">
        <f t="shared" si="45"/>
        <v>441715</v>
      </c>
      <c r="BC131" s="45">
        <v>150282</v>
      </c>
      <c r="BD131" s="45">
        <f t="shared" si="46"/>
        <v>591997</v>
      </c>
      <c r="BE131" s="45">
        <v>55750</v>
      </c>
      <c r="BF131" s="45">
        <v>74651</v>
      </c>
      <c r="BG131" s="45">
        <f t="shared" si="47"/>
        <v>130401</v>
      </c>
      <c r="BH131" s="113">
        <f t="shared" si="48"/>
        <v>-68.490185328578121</v>
      </c>
      <c r="BI131" s="113">
        <f t="shared" si="54"/>
        <v>-39.566214807090716</v>
      </c>
      <c r="BJ131" s="113"/>
      <c r="BK131" s="113"/>
      <c r="BL131" s="162"/>
    </row>
    <row r="132" spans="1:64" ht="14.25" customHeight="1" x14ac:dyDescent="0.3">
      <c r="A132" s="42">
        <v>94</v>
      </c>
      <c r="B132" s="43" t="s">
        <v>223</v>
      </c>
      <c r="C132" s="45"/>
      <c r="D132" s="45"/>
      <c r="E132" s="45">
        <v>2091</v>
      </c>
      <c r="F132" s="45">
        <v>2091</v>
      </c>
      <c r="G132" s="45">
        <v>1998</v>
      </c>
      <c r="H132" s="45">
        <v>1998</v>
      </c>
      <c r="I132" s="45">
        <v>1998</v>
      </c>
      <c r="J132" s="45">
        <v>3906</v>
      </c>
      <c r="K132" s="45"/>
      <c r="L132" s="45"/>
      <c r="M132" s="45" t="str">
        <f t="shared" si="38"/>
        <v/>
      </c>
      <c r="N132" s="45">
        <v>2000</v>
      </c>
      <c r="O132" s="45">
        <f t="shared" si="39"/>
        <v>2000</v>
      </c>
      <c r="P132" s="45">
        <v>5336</v>
      </c>
      <c r="Q132" s="45">
        <f t="shared" si="39"/>
        <v>7336</v>
      </c>
      <c r="R132" s="45">
        <v>1567</v>
      </c>
      <c r="S132" s="45"/>
      <c r="T132" s="45">
        <f t="shared" si="51"/>
        <v>1567</v>
      </c>
      <c r="U132" s="45"/>
      <c r="V132" s="45">
        <f t="shared" si="49"/>
        <v>1567</v>
      </c>
      <c r="W132" s="45"/>
      <c r="X132" s="45">
        <f t="shared" si="50"/>
        <v>1567</v>
      </c>
      <c r="Y132" s="45">
        <v>1121</v>
      </c>
      <c r="Z132" s="45">
        <v>1306</v>
      </c>
      <c r="AA132" s="45">
        <f t="shared" si="52"/>
        <v>2427</v>
      </c>
      <c r="AB132" s="113">
        <f t="shared" si="40"/>
        <v>-28.462029355456281</v>
      </c>
      <c r="AC132" s="113">
        <f t="shared" si="53"/>
        <v>54.881940012763266</v>
      </c>
      <c r="AD132" s="113"/>
      <c r="AE132" s="113"/>
      <c r="AF132" s="154"/>
      <c r="AG132" s="42">
        <v>94</v>
      </c>
      <c r="AH132" s="76" t="s">
        <v>223</v>
      </c>
      <c r="AI132" s="45">
        <v>11808</v>
      </c>
      <c r="AJ132" s="45">
        <v>169225</v>
      </c>
      <c r="AK132" s="45">
        <v>179098</v>
      </c>
      <c r="AL132" s="45">
        <v>193431.99999999997</v>
      </c>
      <c r="AM132" s="45">
        <v>73492</v>
      </c>
      <c r="AN132" s="45">
        <v>86218</v>
      </c>
      <c r="AO132" s="45">
        <v>120062.00000000001</v>
      </c>
      <c r="AP132" s="45">
        <v>142230</v>
      </c>
      <c r="AQ132" s="45">
        <v>6831</v>
      </c>
      <c r="AR132" s="45">
        <v>6062</v>
      </c>
      <c r="AS132" s="45">
        <f t="shared" si="41"/>
        <v>12893</v>
      </c>
      <c r="AT132" s="45">
        <v>15271</v>
      </c>
      <c r="AU132" s="45">
        <f t="shared" si="42"/>
        <v>28164</v>
      </c>
      <c r="AV132" s="45">
        <v>15644</v>
      </c>
      <c r="AW132" s="45">
        <f t="shared" si="43"/>
        <v>43808</v>
      </c>
      <c r="AX132" s="45">
        <v>17715</v>
      </c>
      <c r="AY132" s="45">
        <v>17813</v>
      </c>
      <c r="AZ132" s="45">
        <f t="shared" si="44"/>
        <v>35528</v>
      </c>
      <c r="BA132" s="45">
        <v>17072</v>
      </c>
      <c r="BB132" s="45">
        <f t="shared" si="45"/>
        <v>52600</v>
      </c>
      <c r="BC132" s="45">
        <v>9753</v>
      </c>
      <c r="BD132" s="45">
        <f t="shared" si="46"/>
        <v>62353</v>
      </c>
      <c r="BE132" s="45">
        <v>18922</v>
      </c>
      <c r="BF132" s="45">
        <v>32849</v>
      </c>
      <c r="BG132" s="45">
        <f t="shared" si="47"/>
        <v>51771</v>
      </c>
      <c r="BH132" s="113">
        <f t="shared" si="48"/>
        <v>6.8134349421394376</v>
      </c>
      <c r="BI132" s="113">
        <f t="shared" si="54"/>
        <v>45.718869623958568</v>
      </c>
      <c r="BJ132" s="113"/>
      <c r="BK132" s="113"/>
      <c r="BL132" s="162"/>
    </row>
    <row r="133" spans="1:64" ht="14.25" customHeight="1" x14ac:dyDescent="0.3">
      <c r="A133" s="42">
        <v>95</v>
      </c>
      <c r="B133" s="43" t="s">
        <v>224</v>
      </c>
      <c r="C133" s="45">
        <v>67720</v>
      </c>
      <c r="D133" s="45">
        <v>141416</v>
      </c>
      <c r="E133" s="45">
        <v>181881</v>
      </c>
      <c r="F133" s="45">
        <v>234151</v>
      </c>
      <c r="G133" s="45">
        <v>54922</v>
      </c>
      <c r="H133" s="45">
        <v>110578</v>
      </c>
      <c r="I133" s="45">
        <v>223232</v>
      </c>
      <c r="J133" s="45">
        <v>401262.99999999988</v>
      </c>
      <c r="K133" s="45">
        <v>77733</v>
      </c>
      <c r="L133" s="45">
        <v>297652</v>
      </c>
      <c r="M133" s="45">
        <f t="shared" si="38"/>
        <v>375385</v>
      </c>
      <c r="N133" s="45">
        <v>55405</v>
      </c>
      <c r="O133" s="45">
        <f t="shared" si="39"/>
        <v>430790</v>
      </c>
      <c r="P133" s="45">
        <v>53329</v>
      </c>
      <c r="Q133" s="45">
        <f t="shared" si="39"/>
        <v>484119</v>
      </c>
      <c r="R133" s="45">
        <v>61472</v>
      </c>
      <c r="S133" s="45">
        <v>23589</v>
      </c>
      <c r="T133" s="45">
        <f t="shared" si="51"/>
        <v>85061</v>
      </c>
      <c r="U133" s="45">
        <v>46654</v>
      </c>
      <c r="V133" s="45">
        <f t="shared" si="49"/>
        <v>131715</v>
      </c>
      <c r="W133" s="45">
        <v>33457</v>
      </c>
      <c r="X133" s="45">
        <f t="shared" si="50"/>
        <v>165172</v>
      </c>
      <c r="Y133" s="45">
        <v>51034</v>
      </c>
      <c r="Z133" s="45">
        <v>63692</v>
      </c>
      <c r="AA133" s="45">
        <f t="shared" si="52"/>
        <v>114726</v>
      </c>
      <c r="AB133" s="113">
        <f t="shared" si="40"/>
        <v>-16.980088495575217</v>
      </c>
      <c r="AC133" s="113">
        <f t="shared" si="53"/>
        <v>34.874972078861049</v>
      </c>
      <c r="AD133" s="113"/>
      <c r="AE133" s="113"/>
      <c r="AF133" s="154"/>
      <c r="AG133" s="42">
        <v>95</v>
      </c>
      <c r="AH133" s="76" t="s">
        <v>224</v>
      </c>
      <c r="AI133" s="45">
        <v>262787.99999999994</v>
      </c>
      <c r="AJ133" s="45">
        <v>375709.99999999994</v>
      </c>
      <c r="AK133" s="45">
        <v>641522.99999999988</v>
      </c>
      <c r="AL133" s="45">
        <v>978908.99999999942</v>
      </c>
      <c r="AM133" s="45">
        <v>177128.00000000003</v>
      </c>
      <c r="AN133" s="45">
        <v>262849.99999999994</v>
      </c>
      <c r="AO133" s="45">
        <v>378477</v>
      </c>
      <c r="AP133" s="45">
        <v>488698.99999999994</v>
      </c>
      <c r="AQ133" s="45">
        <v>124541</v>
      </c>
      <c r="AR133" s="45">
        <v>88432</v>
      </c>
      <c r="AS133" s="45">
        <f t="shared" si="41"/>
        <v>212973</v>
      </c>
      <c r="AT133" s="45">
        <v>149045</v>
      </c>
      <c r="AU133" s="45">
        <f t="shared" si="42"/>
        <v>362018</v>
      </c>
      <c r="AV133" s="45">
        <v>126449</v>
      </c>
      <c r="AW133" s="45">
        <f t="shared" si="43"/>
        <v>488467</v>
      </c>
      <c r="AX133" s="45">
        <v>153139</v>
      </c>
      <c r="AY133" s="45">
        <v>83244</v>
      </c>
      <c r="AZ133" s="45">
        <f t="shared" si="44"/>
        <v>236383</v>
      </c>
      <c r="BA133" s="45">
        <v>207751.99999999994</v>
      </c>
      <c r="BB133" s="45">
        <f t="shared" si="45"/>
        <v>444134.99999999994</v>
      </c>
      <c r="BC133" s="45">
        <v>128691.00000000001</v>
      </c>
      <c r="BD133" s="45">
        <f t="shared" si="46"/>
        <v>572826</v>
      </c>
      <c r="BE133" s="45">
        <v>99327.999999999985</v>
      </c>
      <c r="BF133" s="45">
        <v>125054.00000000001</v>
      </c>
      <c r="BG133" s="45">
        <f t="shared" si="47"/>
        <v>224382</v>
      </c>
      <c r="BH133" s="113">
        <f t="shared" si="48"/>
        <v>-35.138664873089169</v>
      </c>
      <c r="BI133" s="113">
        <f t="shared" si="54"/>
        <v>-5.0769302360998836</v>
      </c>
      <c r="BJ133" s="113"/>
      <c r="BK133" s="113"/>
      <c r="BL133" s="162"/>
    </row>
    <row r="134" spans="1:64" ht="14.25" customHeight="1" x14ac:dyDescent="0.3">
      <c r="A134" s="42">
        <v>96</v>
      </c>
      <c r="B134" s="43" t="s">
        <v>225</v>
      </c>
      <c r="C134" s="45"/>
      <c r="D134" s="45"/>
      <c r="E134" s="45"/>
      <c r="F134" s="45">
        <v>2094</v>
      </c>
      <c r="G134" s="45"/>
      <c r="H134" s="45"/>
      <c r="I134" s="45"/>
      <c r="J134" s="45"/>
      <c r="K134" s="45"/>
      <c r="L134" s="45"/>
      <c r="M134" s="45" t="str">
        <f t="shared" si="38"/>
        <v/>
      </c>
      <c r="N134" s="45">
        <v>431947</v>
      </c>
      <c r="O134" s="45">
        <f t="shared" si="39"/>
        <v>431947</v>
      </c>
      <c r="P134" s="45">
        <v>263113</v>
      </c>
      <c r="Q134" s="45">
        <f t="shared" si="39"/>
        <v>695060</v>
      </c>
      <c r="R134" s="45">
        <v>101910</v>
      </c>
      <c r="S134" s="45"/>
      <c r="T134" s="45">
        <f t="shared" si="51"/>
        <v>101910</v>
      </c>
      <c r="U134" s="45"/>
      <c r="V134" s="45">
        <f t="shared" si="49"/>
        <v>101910</v>
      </c>
      <c r="W134" s="45"/>
      <c r="X134" s="45">
        <f t="shared" si="50"/>
        <v>101910</v>
      </c>
      <c r="Y134" s="45"/>
      <c r="Z134" s="45">
        <v>80811</v>
      </c>
      <c r="AA134" s="45">
        <f t="shared" si="52"/>
        <v>80811</v>
      </c>
      <c r="AB134" s="113">
        <f t="shared" si="40"/>
        <v>-100</v>
      </c>
      <c r="AC134" s="113">
        <f t="shared" si="53"/>
        <v>-20.703561966440972</v>
      </c>
      <c r="AD134" s="113"/>
      <c r="AE134" s="113"/>
      <c r="AF134" s="154"/>
      <c r="AG134" s="42">
        <v>96</v>
      </c>
      <c r="AH134" s="76" t="s">
        <v>225</v>
      </c>
      <c r="AI134" s="45">
        <v>214730.00000000003</v>
      </c>
      <c r="AJ134" s="45">
        <v>405803</v>
      </c>
      <c r="AK134" s="45">
        <v>637853</v>
      </c>
      <c r="AL134" s="45">
        <v>1135054</v>
      </c>
      <c r="AM134" s="45">
        <v>1013736.9999999998</v>
      </c>
      <c r="AN134" s="45">
        <v>1212250.9999999998</v>
      </c>
      <c r="AO134" s="45">
        <v>1880958.0000000005</v>
      </c>
      <c r="AP134" s="45">
        <v>2333157.9999999995</v>
      </c>
      <c r="AQ134" s="45">
        <v>308634</v>
      </c>
      <c r="AR134" s="45">
        <v>324353</v>
      </c>
      <c r="AS134" s="45">
        <f t="shared" si="41"/>
        <v>632987</v>
      </c>
      <c r="AT134" s="45">
        <v>228588.99999999997</v>
      </c>
      <c r="AU134" s="45">
        <f t="shared" si="42"/>
        <v>861576</v>
      </c>
      <c r="AV134" s="45">
        <v>287521</v>
      </c>
      <c r="AW134" s="45">
        <f t="shared" si="43"/>
        <v>1149097</v>
      </c>
      <c r="AX134" s="45">
        <v>169115</v>
      </c>
      <c r="AY134" s="45">
        <v>86014</v>
      </c>
      <c r="AZ134" s="45">
        <f t="shared" si="44"/>
        <v>255129</v>
      </c>
      <c r="BA134" s="45">
        <v>110617</v>
      </c>
      <c r="BB134" s="45">
        <f t="shared" si="45"/>
        <v>365746</v>
      </c>
      <c r="BC134" s="45">
        <v>73264.000000000015</v>
      </c>
      <c r="BD134" s="45">
        <f t="shared" si="46"/>
        <v>439010</v>
      </c>
      <c r="BE134" s="45">
        <v>115904</v>
      </c>
      <c r="BF134" s="45">
        <v>139514.00000000003</v>
      </c>
      <c r="BG134" s="45">
        <f t="shared" si="47"/>
        <v>255418.00000000003</v>
      </c>
      <c r="BH134" s="113">
        <f t="shared" si="48"/>
        <v>-31.46438813824912</v>
      </c>
      <c r="BI134" s="113">
        <f t="shared" si="54"/>
        <v>0.1132760289892758</v>
      </c>
      <c r="BJ134" s="113"/>
      <c r="BK134" s="113"/>
      <c r="BL134" s="162"/>
    </row>
    <row r="135" spans="1:64" ht="14.25" customHeight="1" x14ac:dyDescent="0.3">
      <c r="A135" s="42">
        <v>97</v>
      </c>
      <c r="B135" s="43" t="s">
        <v>226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 t="str">
        <f t="shared" si="38"/>
        <v/>
      </c>
      <c r="N135" s="94"/>
      <c r="O135" s="45" t="str">
        <f t="shared" si="39"/>
        <v xml:space="preserve"> </v>
      </c>
      <c r="P135" s="94"/>
      <c r="Q135" s="45" t="str">
        <f t="shared" si="39"/>
        <v xml:space="preserve"> </v>
      </c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113" t="str">
        <f t="shared" si="40"/>
        <v xml:space="preserve"> </v>
      </c>
      <c r="AC135" s="113"/>
      <c r="AD135" s="113"/>
      <c r="AE135" s="113"/>
      <c r="AF135" s="154"/>
      <c r="AG135" s="42">
        <v>97</v>
      </c>
      <c r="AH135" s="76" t="s">
        <v>226</v>
      </c>
      <c r="AI135" s="94"/>
      <c r="AJ135" s="94"/>
      <c r="AK135" s="94"/>
      <c r="AL135" s="94"/>
      <c r="AM135" s="94"/>
      <c r="AN135" s="94"/>
      <c r="AO135" s="94">
        <v>105529</v>
      </c>
      <c r="AP135" s="94">
        <v>114581</v>
      </c>
      <c r="AQ135" s="94"/>
      <c r="AR135" s="94">
        <v>9000</v>
      </c>
      <c r="AS135" s="94">
        <f t="shared" si="41"/>
        <v>9000</v>
      </c>
      <c r="AT135" s="94">
        <v>5264</v>
      </c>
      <c r="AU135" s="45">
        <f t="shared" si="42"/>
        <v>14264</v>
      </c>
      <c r="AV135" s="94"/>
      <c r="AW135" s="45">
        <f t="shared" si="43"/>
        <v>14264</v>
      </c>
      <c r="AX135" s="45"/>
      <c r="AY135" s="45"/>
      <c r="AZ135" s="45"/>
      <c r="BB135" s="45"/>
      <c r="BC135" s="45"/>
      <c r="BD135" s="45"/>
      <c r="BE135" s="45">
        <v>13920</v>
      </c>
      <c r="BF135" s="45">
        <v>2400</v>
      </c>
      <c r="BG135" s="45">
        <f t="shared" si="47"/>
        <v>16320</v>
      </c>
      <c r="BH135" s="113" t="str">
        <f t="shared" si="48"/>
        <v xml:space="preserve"> </v>
      </c>
      <c r="BI135" s="113" t="e">
        <f t="shared" si="54"/>
        <v>#DIV/0!</v>
      </c>
      <c r="BJ135" s="113"/>
      <c r="BK135" s="113"/>
    </row>
    <row r="136" spans="1:64" ht="14.25" customHeight="1" x14ac:dyDescent="0.3">
      <c r="A136" s="42">
        <v>98</v>
      </c>
      <c r="B136" s="43" t="s">
        <v>227</v>
      </c>
      <c r="C136" s="45"/>
      <c r="D136" s="45"/>
      <c r="E136" s="45"/>
      <c r="F136" s="45"/>
      <c r="G136" s="45"/>
      <c r="H136" s="45"/>
      <c r="I136" s="45"/>
      <c r="J136" s="45"/>
      <c r="K136" s="45"/>
      <c r="L136" s="45">
        <v>11098</v>
      </c>
      <c r="M136" s="45">
        <f t="shared" si="38"/>
        <v>11098</v>
      </c>
      <c r="N136" s="45"/>
      <c r="O136" s="45">
        <f t="shared" si="39"/>
        <v>11098</v>
      </c>
      <c r="P136" s="45">
        <v>1492</v>
      </c>
      <c r="Q136" s="45">
        <f t="shared" si="39"/>
        <v>12590</v>
      </c>
      <c r="R136" s="45"/>
      <c r="S136" s="45"/>
      <c r="T136" s="45"/>
      <c r="U136" s="45"/>
      <c r="V136" s="45"/>
      <c r="W136" s="45"/>
      <c r="X136" s="45"/>
      <c r="Y136" s="45">
        <v>2925</v>
      </c>
      <c r="Z136" s="45">
        <v>4388</v>
      </c>
      <c r="AA136" s="45">
        <f t="shared" si="52"/>
        <v>7313</v>
      </c>
      <c r="AB136" s="113" t="str">
        <f t="shared" si="40"/>
        <v xml:space="preserve"> </v>
      </c>
      <c r="AC136" s="113"/>
      <c r="AD136" s="113"/>
      <c r="AE136" s="113"/>
      <c r="AF136" s="154"/>
      <c r="AG136" s="42">
        <v>98</v>
      </c>
      <c r="AH136" s="76" t="s">
        <v>227</v>
      </c>
      <c r="AI136" s="45">
        <v>507104</v>
      </c>
      <c r="AJ136" s="45">
        <v>624680</v>
      </c>
      <c r="AK136" s="45">
        <v>638196</v>
      </c>
      <c r="AL136" s="45">
        <v>2374627.9999999995</v>
      </c>
      <c r="AM136" s="45">
        <v>30596</v>
      </c>
      <c r="AN136" s="45">
        <v>287504</v>
      </c>
      <c r="AO136" s="45">
        <v>337276.99999999994</v>
      </c>
      <c r="AP136" s="45">
        <v>385553.99999999994</v>
      </c>
      <c r="AQ136" s="45">
        <v>231247.99999999997</v>
      </c>
      <c r="AR136" s="45">
        <v>581929</v>
      </c>
      <c r="AS136" s="45">
        <f t="shared" si="41"/>
        <v>813177</v>
      </c>
      <c r="AT136" s="45">
        <v>291959</v>
      </c>
      <c r="AU136" s="45">
        <f t="shared" si="42"/>
        <v>1105136</v>
      </c>
      <c r="AV136" s="45">
        <v>190702</v>
      </c>
      <c r="AW136" s="45">
        <f t="shared" si="43"/>
        <v>1295838</v>
      </c>
      <c r="AX136" s="45">
        <v>215746</v>
      </c>
      <c r="AY136" s="45">
        <v>151813</v>
      </c>
      <c r="AZ136" s="45">
        <f t="shared" si="44"/>
        <v>367559</v>
      </c>
      <c r="BA136" s="45">
        <v>118787</v>
      </c>
      <c r="BB136" s="45">
        <f t="shared" si="45"/>
        <v>486346</v>
      </c>
      <c r="BC136" s="45">
        <v>142320</v>
      </c>
      <c r="BD136" s="45">
        <f t="shared" si="46"/>
        <v>628666</v>
      </c>
      <c r="BE136" s="45">
        <v>46205</v>
      </c>
      <c r="BF136" s="45">
        <v>129845</v>
      </c>
      <c r="BG136" s="45">
        <f t="shared" si="47"/>
        <v>176050</v>
      </c>
      <c r="BH136" s="113">
        <f t="shared" si="48"/>
        <v>-78.583612210655119</v>
      </c>
      <c r="BI136" s="113">
        <f t="shared" si="54"/>
        <v>-52.102927693241085</v>
      </c>
      <c r="BJ136" s="113"/>
      <c r="BK136" s="113"/>
      <c r="BL136" s="162"/>
    </row>
    <row r="137" spans="1:64" ht="14.25" customHeight="1" x14ac:dyDescent="0.3">
      <c r="A137" s="42">
        <v>99</v>
      </c>
      <c r="B137" s="43" t="s">
        <v>228</v>
      </c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 t="str">
        <f t="shared" si="38"/>
        <v/>
      </c>
      <c r="N137" s="45"/>
      <c r="O137" s="45" t="str">
        <f t="shared" si="39"/>
        <v xml:space="preserve"> </v>
      </c>
      <c r="P137" s="45"/>
      <c r="Q137" s="45" t="str">
        <f t="shared" si="39"/>
        <v xml:space="preserve"> </v>
      </c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113" t="str">
        <f t="shared" si="40"/>
        <v xml:space="preserve"> </v>
      </c>
      <c r="AC137" s="113"/>
      <c r="AD137" s="113"/>
      <c r="AE137" s="113"/>
      <c r="AF137" s="154"/>
      <c r="AG137" s="42">
        <v>99</v>
      </c>
      <c r="AH137" s="76" t="s">
        <v>228</v>
      </c>
      <c r="AI137" s="45"/>
      <c r="AJ137" s="45">
        <v>9910</v>
      </c>
      <c r="AK137" s="45">
        <v>9910</v>
      </c>
      <c r="AL137" s="45">
        <v>9910</v>
      </c>
      <c r="AM137" s="45"/>
      <c r="AN137" s="45">
        <v>6607</v>
      </c>
      <c r="AO137" s="45">
        <v>6607</v>
      </c>
      <c r="AP137" s="45">
        <v>23311</v>
      </c>
      <c r="AQ137" s="45"/>
      <c r="AR137" s="45">
        <v>10247</v>
      </c>
      <c r="AS137" s="45">
        <f t="shared" si="41"/>
        <v>10247</v>
      </c>
      <c r="AT137" s="45"/>
      <c r="AU137" s="45">
        <f t="shared" si="42"/>
        <v>10247</v>
      </c>
      <c r="AV137" s="45">
        <v>14179</v>
      </c>
      <c r="AW137" s="45">
        <f t="shared" si="43"/>
        <v>24426</v>
      </c>
      <c r="AX137" s="45">
        <v>5447</v>
      </c>
      <c r="AY137" s="45"/>
      <c r="AZ137" s="45">
        <f t="shared" si="44"/>
        <v>5447</v>
      </c>
      <c r="BA137" s="45"/>
      <c r="BB137" s="45">
        <f t="shared" si="45"/>
        <v>5447</v>
      </c>
      <c r="BC137" s="45"/>
      <c r="BD137" s="45">
        <f t="shared" si="46"/>
        <v>5447</v>
      </c>
      <c r="BE137" s="45"/>
      <c r="BF137" s="45">
        <v>1607</v>
      </c>
      <c r="BG137" s="45">
        <f t="shared" si="47"/>
        <v>1607</v>
      </c>
      <c r="BH137" s="113">
        <f t="shared" si="48"/>
        <v>-100</v>
      </c>
      <c r="BI137" s="113">
        <f t="shared" si="54"/>
        <v>-70.497521571507249</v>
      </c>
      <c r="BJ137" s="113"/>
      <c r="BK137" s="113"/>
      <c r="BL137" s="162"/>
    </row>
    <row r="138" spans="1:64" ht="14.25" customHeight="1" x14ac:dyDescent="0.3">
      <c r="A138" s="42">
        <v>100</v>
      </c>
      <c r="B138" s="43" t="s">
        <v>229</v>
      </c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 t="str">
        <f t="shared" si="38"/>
        <v/>
      </c>
      <c r="N138" s="45"/>
      <c r="O138" s="45" t="str">
        <f t="shared" si="39"/>
        <v xml:space="preserve"> </v>
      </c>
      <c r="P138" s="45"/>
      <c r="Q138" s="45" t="str">
        <f t="shared" si="39"/>
        <v xml:space="preserve"> </v>
      </c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113" t="str">
        <f t="shared" si="40"/>
        <v xml:space="preserve"> </v>
      </c>
      <c r="AC138" s="113"/>
      <c r="AD138" s="113"/>
      <c r="AE138" s="113"/>
      <c r="AF138" s="154"/>
      <c r="AG138" s="42">
        <v>100</v>
      </c>
      <c r="AH138" s="76" t="s">
        <v>229</v>
      </c>
      <c r="AI138" s="45">
        <v>120395</v>
      </c>
      <c r="AJ138" s="45">
        <v>205984</v>
      </c>
      <c r="AK138" s="45">
        <v>229940</v>
      </c>
      <c r="AL138" s="45">
        <v>232467</v>
      </c>
      <c r="AM138" s="45">
        <v>22585</v>
      </c>
      <c r="AN138" s="45">
        <v>26797</v>
      </c>
      <c r="AO138" s="45">
        <v>71806</v>
      </c>
      <c r="AP138" s="45">
        <v>97533.000000000015</v>
      </c>
      <c r="AQ138" s="45"/>
      <c r="AR138" s="45">
        <v>19807</v>
      </c>
      <c r="AS138" s="45">
        <f t="shared" si="41"/>
        <v>19807</v>
      </c>
      <c r="AT138" s="45">
        <v>35182</v>
      </c>
      <c r="AU138" s="45">
        <f t="shared" si="42"/>
        <v>54989</v>
      </c>
      <c r="AV138" s="45">
        <v>1600</v>
      </c>
      <c r="AW138" s="45">
        <f t="shared" si="43"/>
        <v>56589</v>
      </c>
      <c r="AX138" s="45">
        <v>17146</v>
      </c>
      <c r="AY138" s="45">
        <v>29386</v>
      </c>
      <c r="AZ138" s="45">
        <f t="shared" si="44"/>
        <v>46532</v>
      </c>
      <c r="BA138" s="45">
        <v>11511</v>
      </c>
      <c r="BB138" s="45">
        <f t="shared" si="45"/>
        <v>58043</v>
      </c>
      <c r="BC138" s="45">
        <v>11593</v>
      </c>
      <c r="BD138" s="45">
        <f t="shared" si="46"/>
        <v>69636</v>
      </c>
      <c r="BE138" s="45">
        <v>7887</v>
      </c>
      <c r="BF138" s="45">
        <v>6180</v>
      </c>
      <c r="BG138" s="45">
        <f t="shared" si="47"/>
        <v>14067</v>
      </c>
      <c r="BH138" s="113">
        <f t="shared" si="48"/>
        <v>-54.000933162253588</v>
      </c>
      <c r="BI138" s="113">
        <f t="shared" si="54"/>
        <v>-69.769191094300695</v>
      </c>
      <c r="BJ138" s="113"/>
      <c r="BK138" s="113"/>
      <c r="BL138" s="162"/>
    </row>
    <row r="139" spans="1:64" ht="14.25" customHeight="1" x14ac:dyDescent="0.3">
      <c r="A139" s="42">
        <v>101</v>
      </c>
      <c r="B139" s="43" t="s">
        <v>230</v>
      </c>
      <c r="C139" s="45"/>
      <c r="D139" s="45"/>
      <c r="E139" s="45"/>
      <c r="F139" s="45"/>
      <c r="G139" s="45"/>
      <c r="H139" s="45">
        <v>2141</v>
      </c>
      <c r="I139" s="45">
        <v>2141</v>
      </c>
      <c r="J139" s="45">
        <v>2141</v>
      </c>
      <c r="K139" s="45">
        <v>86812</v>
      </c>
      <c r="L139" s="45"/>
      <c r="M139" s="45">
        <f t="shared" si="38"/>
        <v>86812</v>
      </c>
      <c r="N139" s="45">
        <v>1963</v>
      </c>
      <c r="O139" s="45">
        <f t="shared" si="39"/>
        <v>88775</v>
      </c>
      <c r="P139" s="45"/>
      <c r="Q139" s="45">
        <f t="shared" si="39"/>
        <v>88775</v>
      </c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113" t="str">
        <f t="shared" si="40"/>
        <v xml:space="preserve"> </v>
      </c>
      <c r="AC139" s="113"/>
      <c r="AD139" s="113"/>
      <c r="AE139" s="113"/>
      <c r="AF139" s="154"/>
      <c r="AG139" s="42">
        <v>101</v>
      </c>
      <c r="AH139" s="76" t="s">
        <v>230</v>
      </c>
      <c r="AI139" s="45">
        <v>148529</v>
      </c>
      <c r="AJ139" s="45">
        <v>252299</v>
      </c>
      <c r="AK139" s="45">
        <v>361722</v>
      </c>
      <c r="AL139" s="45">
        <v>407754</v>
      </c>
      <c r="AM139" s="45">
        <v>105748</v>
      </c>
      <c r="AN139" s="45">
        <v>278563</v>
      </c>
      <c r="AO139" s="45">
        <v>345107</v>
      </c>
      <c r="AP139" s="45">
        <v>440696</v>
      </c>
      <c r="AQ139" s="45">
        <v>189244</v>
      </c>
      <c r="AR139" s="45">
        <v>25828</v>
      </c>
      <c r="AS139" s="45">
        <f t="shared" si="41"/>
        <v>215072</v>
      </c>
      <c r="AT139" s="45">
        <v>49877</v>
      </c>
      <c r="AU139" s="45">
        <f t="shared" si="42"/>
        <v>264949</v>
      </c>
      <c r="AV139" s="45">
        <v>122693</v>
      </c>
      <c r="AW139" s="45">
        <f t="shared" si="43"/>
        <v>387642</v>
      </c>
      <c r="AX139" s="45">
        <v>36064</v>
      </c>
      <c r="AY139" s="45"/>
      <c r="AZ139" s="45">
        <f t="shared" si="44"/>
        <v>36064</v>
      </c>
      <c r="BA139" s="45">
        <v>38475</v>
      </c>
      <c r="BB139" s="45">
        <f t="shared" si="45"/>
        <v>74539</v>
      </c>
      <c r="BC139" s="45">
        <v>38665</v>
      </c>
      <c r="BD139" s="45">
        <f t="shared" si="46"/>
        <v>113204</v>
      </c>
      <c r="BE139" s="45">
        <v>25718</v>
      </c>
      <c r="BF139" s="45">
        <v>71210</v>
      </c>
      <c r="BG139" s="45">
        <f t="shared" si="47"/>
        <v>96928</v>
      </c>
      <c r="BH139" s="113">
        <f t="shared" si="48"/>
        <v>-28.687888198757761</v>
      </c>
      <c r="BI139" s="113">
        <f t="shared" si="54"/>
        <v>168.76663708961843</v>
      </c>
      <c r="BJ139" s="113"/>
      <c r="BK139" s="113"/>
      <c r="BL139" s="162"/>
    </row>
    <row r="140" spans="1:64" ht="14.25" customHeight="1" x14ac:dyDescent="0.3">
      <c r="A140" s="42">
        <v>102</v>
      </c>
      <c r="B140" s="43" t="s">
        <v>231</v>
      </c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 t="str">
        <f t="shared" si="38"/>
        <v/>
      </c>
      <c r="N140" s="45"/>
      <c r="O140" s="45" t="str">
        <f t="shared" si="39"/>
        <v xml:space="preserve"> </v>
      </c>
      <c r="P140" s="45"/>
      <c r="Q140" s="45" t="str">
        <f t="shared" si="39"/>
        <v xml:space="preserve"> </v>
      </c>
      <c r="R140" s="45"/>
      <c r="S140" s="45"/>
      <c r="T140" s="45"/>
      <c r="V140" s="45"/>
      <c r="W140" s="45"/>
      <c r="X140" s="45"/>
      <c r="Y140" s="45"/>
      <c r="Z140" s="45"/>
      <c r="AA140" s="45"/>
      <c r="AB140" s="113" t="str">
        <f t="shared" si="40"/>
        <v xml:space="preserve"> </v>
      </c>
      <c r="AC140" s="113"/>
      <c r="AD140" s="113"/>
      <c r="AE140" s="113"/>
      <c r="AF140" s="154"/>
      <c r="AG140" s="42">
        <v>102</v>
      </c>
      <c r="AH140" s="76" t="s">
        <v>231</v>
      </c>
      <c r="AI140" s="45">
        <v>10430</v>
      </c>
      <c r="AJ140" s="45">
        <v>43829</v>
      </c>
      <c r="AK140" s="45">
        <v>62333</v>
      </c>
      <c r="AL140" s="45">
        <v>80439</v>
      </c>
      <c r="AM140" s="45">
        <v>26613</v>
      </c>
      <c r="AN140" s="45">
        <v>49822</v>
      </c>
      <c r="AO140" s="45">
        <v>60902</v>
      </c>
      <c r="AP140" s="45">
        <v>63397</v>
      </c>
      <c r="AQ140" s="45">
        <v>10005</v>
      </c>
      <c r="AR140" s="45">
        <v>18740</v>
      </c>
      <c r="AS140" s="45">
        <f t="shared" si="41"/>
        <v>28745</v>
      </c>
      <c r="AT140" s="45">
        <v>32711</v>
      </c>
      <c r="AU140" s="45">
        <f t="shared" si="42"/>
        <v>61456</v>
      </c>
      <c r="AV140" s="45">
        <v>18647</v>
      </c>
      <c r="AW140" s="45">
        <f t="shared" si="43"/>
        <v>80103</v>
      </c>
      <c r="AX140" s="45">
        <v>51655</v>
      </c>
      <c r="AY140" s="45"/>
      <c r="AZ140" s="45">
        <f t="shared" si="44"/>
        <v>51655</v>
      </c>
      <c r="BA140" s="45"/>
      <c r="BB140" s="45">
        <f t="shared" si="45"/>
        <v>51655</v>
      </c>
      <c r="BC140" s="45">
        <v>20881</v>
      </c>
      <c r="BD140" s="45">
        <f t="shared" si="46"/>
        <v>72536</v>
      </c>
      <c r="BE140" s="45"/>
      <c r="BF140" s="45">
        <v>19551</v>
      </c>
      <c r="BG140" s="45">
        <f t="shared" si="47"/>
        <v>19551</v>
      </c>
      <c r="BH140" s="113">
        <f t="shared" si="48"/>
        <v>-100</v>
      </c>
      <c r="BI140" s="113">
        <f t="shared" si="54"/>
        <v>-62.150808247023519</v>
      </c>
      <c r="BJ140" s="113"/>
      <c r="BK140" s="113"/>
      <c r="BL140" s="162"/>
    </row>
    <row r="141" spans="1:64" ht="14.25" customHeight="1" x14ac:dyDescent="0.3">
      <c r="A141" s="42">
        <v>103</v>
      </c>
      <c r="B141" s="43" t="s">
        <v>232</v>
      </c>
      <c r="C141" s="45">
        <v>23996</v>
      </c>
      <c r="D141" s="45">
        <v>23996</v>
      </c>
      <c r="E141" s="45">
        <v>48722</v>
      </c>
      <c r="F141" s="45">
        <v>48722</v>
      </c>
      <c r="G141" s="45"/>
      <c r="H141" s="45">
        <v>23078</v>
      </c>
      <c r="I141" s="45">
        <v>23078</v>
      </c>
      <c r="J141" s="45">
        <v>23078</v>
      </c>
      <c r="K141" s="45"/>
      <c r="L141" s="45">
        <v>40271</v>
      </c>
      <c r="M141" s="45">
        <f t="shared" si="38"/>
        <v>40271</v>
      </c>
      <c r="N141" s="45">
        <v>43355</v>
      </c>
      <c r="O141" s="45">
        <f t="shared" si="39"/>
        <v>83626</v>
      </c>
      <c r="P141" s="45"/>
      <c r="Q141" s="45">
        <f t="shared" si="39"/>
        <v>83626</v>
      </c>
      <c r="R141" s="45"/>
      <c r="S141" s="45">
        <v>10165</v>
      </c>
      <c r="T141" s="45">
        <f t="shared" si="51"/>
        <v>10165</v>
      </c>
      <c r="U141" s="45">
        <v>26666</v>
      </c>
      <c r="V141" s="45">
        <f t="shared" si="49"/>
        <v>36831</v>
      </c>
      <c r="W141" s="45">
        <v>64516</v>
      </c>
      <c r="X141" s="45">
        <f t="shared" si="50"/>
        <v>101347</v>
      </c>
      <c r="Y141" s="45">
        <v>8440</v>
      </c>
      <c r="Z141" s="45">
        <v>22638</v>
      </c>
      <c r="AA141" s="45">
        <f t="shared" si="52"/>
        <v>31078</v>
      </c>
      <c r="AB141" s="113" t="str">
        <f t="shared" si="40"/>
        <v xml:space="preserve"> </v>
      </c>
      <c r="AC141" s="113">
        <f t="shared" si="53"/>
        <v>205.73536645351697</v>
      </c>
      <c r="AD141" s="113"/>
      <c r="AE141" s="113"/>
      <c r="AF141" s="154"/>
      <c r="AG141" s="42">
        <v>103</v>
      </c>
      <c r="AH141" s="76" t="s">
        <v>232</v>
      </c>
      <c r="AI141" s="45">
        <v>414107.99999999988</v>
      </c>
      <c r="AJ141" s="45">
        <v>1171613</v>
      </c>
      <c r="AK141" s="45">
        <v>1437265</v>
      </c>
      <c r="AL141" s="45">
        <v>2041431.9999999993</v>
      </c>
      <c r="AM141" s="45">
        <v>531569</v>
      </c>
      <c r="AN141" s="45">
        <v>1132984.9999999993</v>
      </c>
      <c r="AO141" s="45">
        <v>1461306.9999999993</v>
      </c>
      <c r="AP141" s="45">
        <v>2041830.0000000005</v>
      </c>
      <c r="AQ141" s="45">
        <v>677800.99999999988</v>
      </c>
      <c r="AR141" s="45">
        <v>408913</v>
      </c>
      <c r="AS141" s="45">
        <f t="shared" si="41"/>
        <v>1086714</v>
      </c>
      <c r="AT141" s="45">
        <v>755572</v>
      </c>
      <c r="AU141" s="45">
        <f t="shared" si="42"/>
        <v>1842286</v>
      </c>
      <c r="AV141" s="45">
        <v>557725.00000000012</v>
      </c>
      <c r="AW141" s="45">
        <f t="shared" si="43"/>
        <v>2400011</v>
      </c>
      <c r="AX141" s="45">
        <v>365580</v>
      </c>
      <c r="AY141" s="45">
        <v>273402</v>
      </c>
      <c r="AZ141" s="45">
        <f t="shared" si="44"/>
        <v>638982</v>
      </c>
      <c r="BA141" s="45">
        <v>242143.00000000003</v>
      </c>
      <c r="BB141" s="45">
        <f t="shared" si="45"/>
        <v>881125</v>
      </c>
      <c r="BC141" s="45">
        <v>857366.99999999988</v>
      </c>
      <c r="BD141" s="45">
        <f t="shared" si="46"/>
        <v>1738492</v>
      </c>
      <c r="BE141" s="45">
        <v>501362.99999999994</v>
      </c>
      <c r="BF141" s="45">
        <v>463580.99999999994</v>
      </c>
      <c r="BG141" s="45">
        <f t="shared" si="47"/>
        <v>964943.99999999988</v>
      </c>
      <c r="BH141" s="113">
        <f t="shared" si="48"/>
        <v>37.141802067946827</v>
      </c>
      <c r="BI141" s="113">
        <f t="shared" si="54"/>
        <v>51.012704583227674</v>
      </c>
      <c r="BJ141" s="113"/>
      <c r="BK141" s="113"/>
      <c r="BL141" s="162"/>
    </row>
    <row r="142" spans="1:64" ht="14.25" customHeight="1" x14ac:dyDescent="0.3">
      <c r="A142" s="42">
        <v>104</v>
      </c>
      <c r="B142" s="43" t="s">
        <v>233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 t="str">
        <f t="shared" si="38"/>
        <v/>
      </c>
      <c r="N142" s="45"/>
      <c r="O142" s="45" t="str">
        <f t="shared" si="39"/>
        <v xml:space="preserve"> </v>
      </c>
      <c r="P142" s="45"/>
      <c r="Q142" s="45" t="str">
        <f t="shared" si="39"/>
        <v xml:space="preserve"> </v>
      </c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113" t="str">
        <f t="shared" si="40"/>
        <v xml:space="preserve"> </v>
      </c>
      <c r="AC142" s="113"/>
      <c r="AD142" s="113"/>
      <c r="AE142" s="113"/>
      <c r="AF142" s="154"/>
      <c r="AG142" s="42">
        <v>104</v>
      </c>
      <c r="AH142" s="76" t="s">
        <v>233</v>
      </c>
      <c r="AI142" s="45">
        <v>4970</v>
      </c>
      <c r="AJ142" s="45">
        <v>11965</v>
      </c>
      <c r="AK142" s="45">
        <v>16828</v>
      </c>
      <c r="AL142" s="45">
        <v>21557</v>
      </c>
      <c r="AM142" s="45"/>
      <c r="AN142" s="45">
        <v>12957</v>
      </c>
      <c r="AO142" s="45">
        <v>23710</v>
      </c>
      <c r="AP142" s="45">
        <v>112747</v>
      </c>
      <c r="AQ142" s="45"/>
      <c r="AR142" s="45">
        <v>6240</v>
      </c>
      <c r="AS142" s="45">
        <f t="shared" si="41"/>
        <v>6240</v>
      </c>
      <c r="AT142" s="45">
        <v>14738</v>
      </c>
      <c r="AU142" s="45">
        <f t="shared" si="42"/>
        <v>20978</v>
      </c>
      <c r="AV142" s="45">
        <v>6450</v>
      </c>
      <c r="AW142" s="45">
        <f t="shared" si="43"/>
        <v>27428</v>
      </c>
      <c r="AX142" s="45">
        <v>12519</v>
      </c>
      <c r="AY142" s="45">
        <v>7791</v>
      </c>
      <c r="AZ142" s="45">
        <f t="shared" si="44"/>
        <v>20310</v>
      </c>
      <c r="BA142" s="45">
        <v>9801</v>
      </c>
      <c r="BB142" s="45">
        <f t="shared" si="45"/>
        <v>30111</v>
      </c>
      <c r="BC142" s="45">
        <v>15768</v>
      </c>
      <c r="BD142" s="45">
        <f t="shared" si="46"/>
        <v>45879</v>
      </c>
      <c r="BE142" s="45"/>
      <c r="BF142" s="45">
        <v>1520</v>
      </c>
      <c r="BG142" s="45">
        <f t="shared" si="47"/>
        <v>1520</v>
      </c>
      <c r="BH142" s="113">
        <f t="shared" si="48"/>
        <v>-100</v>
      </c>
      <c r="BI142" s="113">
        <f t="shared" si="54"/>
        <v>-92.516001969473166</v>
      </c>
      <c r="BJ142" s="113"/>
      <c r="BK142" s="113"/>
      <c r="BL142" s="162"/>
    </row>
    <row r="143" spans="1:64" ht="14.25" customHeight="1" x14ac:dyDescent="0.3">
      <c r="A143" s="42">
        <v>105</v>
      </c>
      <c r="B143" s="43" t="s">
        <v>234</v>
      </c>
      <c r="C143" s="45"/>
      <c r="D143" s="45"/>
      <c r="E143" s="45">
        <v>4194</v>
      </c>
      <c r="F143" s="45">
        <v>4194</v>
      </c>
      <c r="G143" s="45"/>
      <c r="H143" s="45">
        <v>1570</v>
      </c>
      <c r="I143" s="45">
        <v>1570</v>
      </c>
      <c r="J143" s="45">
        <v>1570</v>
      </c>
      <c r="K143" s="45"/>
      <c r="L143" s="45"/>
      <c r="M143" s="45" t="str">
        <f t="shared" si="38"/>
        <v/>
      </c>
      <c r="N143" s="45"/>
      <c r="O143" s="45" t="str">
        <f t="shared" si="39"/>
        <v xml:space="preserve"> </v>
      </c>
      <c r="P143" s="45"/>
      <c r="Q143" s="45" t="str">
        <f t="shared" si="39"/>
        <v xml:space="preserve"> </v>
      </c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113" t="str">
        <f t="shared" si="40"/>
        <v xml:space="preserve"> </v>
      </c>
      <c r="AC143" s="113"/>
      <c r="AD143" s="113"/>
      <c r="AE143" s="113"/>
      <c r="AF143" s="154"/>
      <c r="AG143" s="42">
        <v>105</v>
      </c>
      <c r="AH143" s="76" t="s">
        <v>234</v>
      </c>
      <c r="AI143" s="45">
        <v>15154</v>
      </c>
      <c r="AJ143" s="45">
        <v>19849</v>
      </c>
      <c r="AK143" s="45">
        <v>84144</v>
      </c>
      <c r="AL143" s="45">
        <v>111967.99999999999</v>
      </c>
      <c r="AM143" s="45">
        <v>9196</v>
      </c>
      <c r="AN143" s="45">
        <v>37946</v>
      </c>
      <c r="AO143" s="45">
        <v>74448</v>
      </c>
      <c r="AP143" s="45">
        <v>75930</v>
      </c>
      <c r="AQ143" s="45">
        <v>23282</v>
      </c>
      <c r="AR143" s="45">
        <v>37089</v>
      </c>
      <c r="AS143" s="45">
        <f t="shared" si="41"/>
        <v>60371</v>
      </c>
      <c r="AT143" s="45">
        <v>6475</v>
      </c>
      <c r="AU143" s="45">
        <f t="shared" si="42"/>
        <v>66846</v>
      </c>
      <c r="AV143" s="45">
        <v>14223</v>
      </c>
      <c r="AW143" s="45">
        <f t="shared" si="43"/>
        <v>81069</v>
      </c>
      <c r="AX143" s="45">
        <v>18447</v>
      </c>
      <c r="AY143" s="45"/>
      <c r="AZ143" s="45">
        <f t="shared" si="44"/>
        <v>18447</v>
      </c>
      <c r="BA143" s="45"/>
      <c r="BB143" s="45">
        <f t="shared" si="45"/>
        <v>18447</v>
      </c>
      <c r="BC143" s="45"/>
      <c r="BD143" s="45">
        <f t="shared" si="46"/>
        <v>18447</v>
      </c>
      <c r="BE143" s="45">
        <v>14919</v>
      </c>
      <c r="BF143" s="45">
        <v>4700</v>
      </c>
      <c r="BG143" s="45">
        <f t="shared" si="47"/>
        <v>19619</v>
      </c>
      <c r="BH143" s="113">
        <f t="shared" si="48"/>
        <v>-19.125060985526105</v>
      </c>
      <c r="BI143" s="113">
        <f t="shared" si="54"/>
        <v>6.3533365858947235</v>
      </c>
      <c r="BJ143" s="113"/>
      <c r="BK143" s="113"/>
      <c r="BL143" s="162"/>
    </row>
    <row r="144" spans="1:64" ht="14.25" customHeight="1" x14ac:dyDescent="0.3">
      <c r="A144" s="42">
        <v>106</v>
      </c>
      <c r="B144" s="162" t="s">
        <v>235</v>
      </c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 t="str">
        <f t="shared" si="38"/>
        <v/>
      </c>
      <c r="N144" s="94"/>
      <c r="O144" s="45" t="str">
        <f t="shared" si="39"/>
        <v xml:space="preserve"> </v>
      </c>
      <c r="P144" s="94"/>
      <c r="Q144" s="45" t="str">
        <f t="shared" si="39"/>
        <v xml:space="preserve"> </v>
      </c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113" t="str">
        <f t="shared" si="40"/>
        <v xml:space="preserve"> </v>
      </c>
      <c r="AC144" s="113"/>
      <c r="AD144" s="113"/>
      <c r="AE144" s="113"/>
      <c r="AF144" s="154"/>
      <c r="AG144" s="42">
        <v>106</v>
      </c>
      <c r="AH144" s="162" t="s">
        <v>235</v>
      </c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 t="str">
        <f t="shared" si="41"/>
        <v/>
      </c>
      <c r="AT144" s="94"/>
      <c r="AU144" s="45" t="str">
        <f t="shared" si="42"/>
        <v xml:space="preserve"> </v>
      </c>
      <c r="AV144" s="94"/>
      <c r="AW144" s="45" t="str">
        <f t="shared" si="43"/>
        <v xml:space="preserve"> </v>
      </c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113" t="str">
        <f t="shared" si="48"/>
        <v xml:space="preserve"> </v>
      </c>
      <c r="BI144" s="113"/>
      <c r="BJ144" s="113"/>
      <c r="BK144" s="113"/>
      <c r="BL144" s="162"/>
    </row>
    <row r="145" spans="1:64" ht="14.25" customHeight="1" x14ac:dyDescent="0.3">
      <c r="A145" s="42">
        <v>107</v>
      </c>
      <c r="B145" s="43" t="s">
        <v>236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 t="str">
        <f t="shared" si="38"/>
        <v/>
      </c>
      <c r="N145" s="45"/>
      <c r="O145" s="45" t="str">
        <f t="shared" si="39"/>
        <v xml:space="preserve"> </v>
      </c>
      <c r="P145" s="45"/>
      <c r="Q145" s="45" t="str">
        <f t="shared" si="39"/>
        <v xml:space="preserve"> </v>
      </c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113" t="str">
        <f t="shared" si="40"/>
        <v xml:space="preserve"> </v>
      </c>
      <c r="AC145" s="113"/>
      <c r="AD145" s="113"/>
      <c r="AE145" s="113"/>
      <c r="AF145" s="154"/>
      <c r="AG145" s="42">
        <v>107</v>
      </c>
      <c r="AH145" s="76" t="s">
        <v>236</v>
      </c>
      <c r="AI145" s="45">
        <v>28626</v>
      </c>
      <c r="AJ145" s="45">
        <v>74173</v>
      </c>
      <c r="AK145" s="45">
        <v>88623</v>
      </c>
      <c r="AL145" s="45">
        <v>126167.00000000001</v>
      </c>
      <c r="AM145" s="45">
        <v>63928</v>
      </c>
      <c r="AN145" s="45">
        <v>85571</v>
      </c>
      <c r="AO145" s="45">
        <v>185651</v>
      </c>
      <c r="AP145" s="45">
        <v>262477</v>
      </c>
      <c r="AQ145" s="45">
        <v>134595</v>
      </c>
      <c r="AR145" s="45">
        <v>18254</v>
      </c>
      <c r="AS145" s="45">
        <f t="shared" si="41"/>
        <v>152849</v>
      </c>
      <c r="AT145" s="45">
        <v>32930</v>
      </c>
      <c r="AU145" s="45">
        <f t="shared" si="42"/>
        <v>185779</v>
      </c>
      <c r="AV145" s="45">
        <v>66552</v>
      </c>
      <c r="AW145" s="45">
        <f t="shared" si="43"/>
        <v>252331</v>
      </c>
      <c r="AX145" s="45">
        <v>82441</v>
      </c>
      <c r="AY145" s="45">
        <v>61802</v>
      </c>
      <c r="AZ145" s="45">
        <f t="shared" si="44"/>
        <v>144243</v>
      </c>
      <c r="BA145" s="45">
        <v>211456</v>
      </c>
      <c r="BB145" s="45">
        <f t="shared" si="45"/>
        <v>355699</v>
      </c>
      <c r="BC145" s="45">
        <v>48343</v>
      </c>
      <c r="BD145" s="45">
        <f t="shared" si="46"/>
        <v>404042</v>
      </c>
      <c r="BE145" s="45">
        <v>16658</v>
      </c>
      <c r="BF145" s="45">
        <v>67306</v>
      </c>
      <c r="BG145" s="45">
        <f t="shared" si="47"/>
        <v>83964</v>
      </c>
      <c r="BH145" s="113">
        <f t="shared" si="48"/>
        <v>-79.79403452165792</v>
      </c>
      <c r="BI145" s="113">
        <f t="shared" si="54"/>
        <v>-41.789896216800813</v>
      </c>
      <c r="BJ145" s="113"/>
      <c r="BK145" s="113"/>
      <c r="BL145" s="162"/>
    </row>
    <row r="146" spans="1:64" ht="14.25" customHeight="1" x14ac:dyDescent="0.3">
      <c r="A146" s="42">
        <v>108</v>
      </c>
      <c r="B146" s="43" t="s">
        <v>237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 t="str">
        <f t="shared" si="38"/>
        <v/>
      </c>
      <c r="N146" s="45"/>
      <c r="O146" s="45" t="str">
        <f t="shared" si="39"/>
        <v xml:space="preserve"> </v>
      </c>
      <c r="P146" s="45"/>
      <c r="Q146" s="45" t="str">
        <f t="shared" si="39"/>
        <v xml:space="preserve"> </v>
      </c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113" t="str">
        <f t="shared" si="40"/>
        <v xml:space="preserve"> </v>
      </c>
      <c r="AC146" s="113"/>
      <c r="AD146" s="113"/>
      <c r="AE146" s="113"/>
      <c r="AF146" s="154"/>
      <c r="AG146" s="42">
        <v>108</v>
      </c>
      <c r="AH146" s="76" t="s">
        <v>237</v>
      </c>
      <c r="AI146" s="45">
        <v>141197</v>
      </c>
      <c r="AJ146" s="45">
        <v>255680</v>
      </c>
      <c r="AK146" s="45">
        <v>599513</v>
      </c>
      <c r="AL146" s="45">
        <v>648253.99999999988</v>
      </c>
      <c r="AM146" s="45">
        <v>97941</v>
      </c>
      <c r="AN146" s="45">
        <v>186503.99999999997</v>
      </c>
      <c r="AO146" s="45">
        <v>275284.99999999994</v>
      </c>
      <c r="AP146" s="45">
        <v>359085</v>
      </c>
      <c r="AQ146" s="45">
        <v>28927</v>
      </c>
      <c r="AR146" s="45">
        <v>77208</v>
      </c>
      <c r="AS146" s="45">
        <f t="shared" si="41"/>
        <v>106135</v>
      </c>
      <c r="AT146" s="45">
        <v>77759</v>
      </c>
      <c r="AU146" s="45">
        <f t="shared" si="42"/>
        <v>183894</v>
      </c>
      <c r="AV146" s="45">
        <v>101389</v>
      </c>
      <c r="AW146" s="45">
        <f t="shared" si="43"/>
        <v>285283</v>
      </c>
      <c r="AX146" s="45">
        <v>38030</v>
      </c>
      <c r="AY146" s="45">
        <v>33423</v>
      </c>
      <c r="AZ146" s="45">
        <f t="shared" si="44"/>
        <v>71453</v>
      </c>
      <c r="BA146" s="45">
        <v>77273</v>
      </c>
      <c r="BB146" s="45">
        <f t="shared" si="45"/>
        <v>148726</v>
      </c>
      <c r="BC146" s="45">
        <v>163126</v>
      </c>
      <c r="BD146" s="45">
        <f t="shared" si="46"/>
        <v>311852</v>
      </c>
      <c r="BE146" s="45">
        <v>215288</v>
      </c>
      <c r="BF146" s="45">
        <v>77556</v>
      </c>
      <c r="BG146" s="45">
        <f t="shared" si="47"/>
        <v>292844</v>
      </c>
      <c r="BH146" s="113">
        <f t="shared" si="48"/>
        <v>466.10044701551408</v>
      </c>
      <c r="BI146" s="113">
        <f t="shared" si="54"/>
        <v>309.84143422949353</v>
      </c>
      <c r="BJ146" s="113"/>
      <c r="BK146" s="113"/>
      <c r="BL146" s="162"/>
    </row>
    <row r="147" spans="1:64" ht="14.25" customHeight="1" x14ac:dyDescent="0.3">
      <c r="A147" s="42">
        <v>109</v>
      </c>
      <c r="B147" s="43" t="s">
        <v>238</v>
      </c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 t="str">
        <f t="shared" si="38"/>
        <v/>
      </c>
      <c r="N147" s="45"/>
      <c r="O147" s="45" t="str">
        <f t="shared" si="39"/>
        <v xml:space="preserve"> </v>
      </c>
      <c r="P147" s="45"/>
      <c r="Q147" s="45" t="str">
        <f t="shared" si="39"/>
        <v xml:space="preserve"> </v>
      </c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113" t="str">
        <f t="shared" si="40"/>
        <v xml:space="preserve"> </v>
      </c>
      <c r="AC147" s="113"/>
      <c r="AD147" s="113"/>
      <c r="AE147" s="113"/>
      <c r="AF147" s="154"/>
      <c r="AG147" s="42">
        <v>109</v>
      </c>
      <c r="AH147" s="76" t="s">
        <v>238</v>
      </c>
      <c r="AI147" s="45"/>
      <c r="AJ147" s="45">
        <v>9960</v>
      </c>
      <c r="AK147" s="45">
        <v>12801</v>
      </c>
      <c r="AL147" s="45">
        <v>16224</v>
      </c>
      <c r="AM147" s="45">
        <v>12923</v>
      </c>
      <c r="AN147" s="45">
        <v>14615</v>
      </c>
      <c r="AO147" s="45">
        <v>14615</v>
      </c>
      <c r="AP147" s="45">
        <v>26892</v>
      </c>
      <c r="AQ147" s="45">
        <v>216196</v>
      </c>
      <c r="AR147" s="45">
        <v>167985</v>
      </c>
      <c r="AS147" s="45">
        <f t="shared" si="41"/>
        <v>384181</v>
      </c>
      <c r="AT147" s="45"/>
      <c r="AU147" s="45">
        <f t="shared" si="42"/>
        <v>384181</v>
      </c>
      <c r="AV147" s="45"/>
      <c r="AW147" s="45">
        <f t="shared" si="43"/>
        <v>384181</v>
      </c>
      <c r="AX147" s="45">
        <v>7657</v>
      </c>
      <c r="AY147" s="45"/>
      <c r="AZ147" s="45">
        <f t="shared" si="44"/>
        <v>7657</v>
      </c>
      <c r="BA147" s="45">
        <v>5010</v>
      </c>
      <c r="BB147" s="45">
        <f t="shared" si="45"/>
        <v>12667</v>
      </c>
      <c r="BC147" s="45"/>
      <c r="BD147" s="45">
        <f t="shared" si="46"/>
        <v>12667</v>
      </c>
      <c r="BE147" s="45"/>
      <c r="BF147" s="45"/>
      <c r="BG147" s="45"/>
      <c r="BH147" s="113">
        <f t="shared" si="48"/>
        <v>-100</v>
      </c>
      <c r="BI147" s="113">
        <f t="shared" si="54"/>
        <v>-100</v>
      </c>
      <c r="BJ147" s="113"/>
      <c r="BK147" s="113"/>
      <c r="BL147" s="162"/>
    </row>
    <row r="148" spans="1:64" ht="14.25" customHeight="1" x14ac:dyDescent="0.3">
      <c r="A148" s="42">
        <v>110</v>
      </c>
      <c r="B148" s="43" t="s">
        <v>239</v>
      </c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 t="str">
        <f t="shared" si="38"/>
        <v/>
      </c>
      <c r="N148" s="45"/>
      <c r="O148" s="45" t="str">
        <f t="shared" si="39"/>
        <v xml:space="preserve"> </v>
      </c>
      <c r="P148" s="45"/>
      <c r="Q148" s="45" t="str">
        <f t="shared" si="39"/>
        <v xml:space="preserve"> </v>
      </c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113" t="str">
        <f t="shared" si="40"/>
        <v xml:space="preserve"> </v>
      </c>
      <c r="AC148" s="113"/>
      <c r="AD148" s="113"/>
      <c r="AE148" s="113"/>
      <c r="AF148" s="154"/>
      <c r="AG148" s="42">
        <v>110</v>
      </c>
      <c r="AH148" s="76" t="s">
        <v>580</v>
      </c>
      <c r="AI148" s="45"/>
      <c r="AJ148" s="45"/>
      <c r="AK148" s="45"/>
      <c r="AL148" s="45"/>
      <c r="AM148" s="45"/>
      <c r="AN148" s="45"/>
      <c r="AO148" s="45"/>
      <c r="AP148" s="45"/>
      <c r="AQ148" s="45">
        <v>30453</v>
      </c>
      <c r="AR148" s="45">
        <v>1886</v>
      </c>
      <c r="AS148" s="45">
        <f t="shared" si="41"/>
        <v>32339</v>
      </c>
      <c r="AT148" s="45"/>
      <c r="AU148" s="45">
        <f t="shared" si="42"/>
        <v>32339</v>
      </c>
      <c r="AV148" s="45">
        <v>34957</v>
      </c>
      <c r="AW148" s="45">
        <f t="shared" si="43"/>
        <v>67296</v>
      </c>
      <c r="AX148" s="45"/>
      <c r="AY148" s="45"/>
      <c r="AZ148" s="45"/>
      <c r="BA148" s="45"/>
      <c r="BB148" s="45"/>
      <c r="BD148" s="45"/>
      <c r="BG148" s="45"/>
      <c r="BH148" s="113" t="str">
        <f t="shared" si="48"/>
        <v xml:space="preserve"> </v>
      </c>
      <c r="BI148" s="113"/>
      <c r="BJ148" s="113"/>
      <c r="BK148" s="113"/>
      <c r="BL148" s="162"/>
    </row>
    <row r="149" spans="1:64" ht="14.25" customHeight="1" x14ac:dyDescent="0.3">
      <c r="A149" s="42">
        <v>111</v>
      </c>
      <c r="B149" s="43" t="s">
        <v>240</v>
      </c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 t="str">
        <f t="shared" si="38"/>
        <v/>
      </c>
      <c r="N149" s="45"/>
      <c r="O149" s="45" t="str">
        <f t="shared" si="39"/>
        <v xml:space="preserve"> </v>
      </c>
      <c r="P149" s="45"/>
      <c r="Q149" s="45" t="str">
        <f t="shared" si="39"/>
        <v xml:space="preserve"> </v>
      </c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113" t="str">
        <f t="shared" si="40"/>
        <v xml:space="preserve"> </v>
      </c>
      <c r="AC149" s="113"/>
      <c r="AD149" s="113"/>
      <c r="AE149" s="113"/>
      <c r="AF149" s="154"/>
      <c r="AG149" s="42">
        <v>111</v>
      </c>
      <c r="AH149" s="76" t="s">
        <v>239</v>
      </c>
      <c r="AI149" s="45">
        <v>7936</v>
      </c>
      <c r="AJ149" s="45">
        <v>7936</v>
      </c>
      <c r="AK149" s="45">
        <v>7936</v>
      </c>
      <c r="AL149" s="45">
        <v>18727</v>
      </c>
      <c r="AM149" s="45"/>
      <c r="AN149" s="45">
        <v>7929</v>
      </c>
      <c r="AO149" s="45">
        <v>7929</v>
      </c>
      <c r="AP149" s="45">
        <v>13212</v>
      </c>
      <c r="AQ149" s="45">
        <v>3586</v>
      </c>
      <c r="AR149" s="45"/>
      <c r="AS149" s="45">
        <f t="shared" si="41"/>
        <v>3586</v>
      </c>
      <c r="AT149" s="45"/>
      <c r="AU149" s="45">
        <f t="shared" si="42"/>
        <v>3586</v>
      </c>
      <c r="AV149" s="45"/>
      <c r="AW149" s="45">
        <f t="shared" si="43"/>
        <v>3586</v>
      </c>
      <c r="AX149" s="45">
        <v>1818</v>
      </c>
      <c r="AY149" s="45"/>
      <c r="AZ149" s="45">
        <f t="shared" si="44"/>
        <v>1818</v>
      </c>
      <c r="BA149" s="45"/>
      <c r="BB149" s="45">
        <f t="shared" si="45"/>
        <v>1818</v>
      </c>
      <c r="BC149" s="45">
        <v>5200</v>
      </c>
      <c r="BD149" s="45">
        <f t="shared" si="46"/>
        <v>7018</v>
      </c>
      <c r="BE149" s="45">
        <v>1400</v>
      </c>
      <c r="BF149" s="45">
        <v>2239</v>
      </c>
      <c r="BG149" s="45">
        <f t="shared" si="47"/>
        <v>3639</v>
      </c>
      <c r="BH149" s="113">
        <f t="shared" si="48"/>
        <v>-22.992299229922992</v>
      </c>
      <c r="BI149" s="113">
        <f t="shared" si="54"/>
        <v>100.16501650165014</v>
      </c>
      <c r="BJ149" s="113"/>
      <c r="BK149" s="113"/>
      <c r="BL149" s="162"/>
    </row>
    <row r="150" spans="1:64" ht="14.25" customHeight="1" x14ac:dyDescent="0.3">
      <c r="A150" s="42">
        <v>112</v>
      </c>
      <c r="B150" s="43" t="s">
        <v>241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 t="str">
        <f t="shared" si="38"/>
        <v/>
      </c>
      <c r="N150" s="45"/>
      <c r="O150" s="45" t="str">
        <f t="shared" si="39"/>
        <v xml:space="preserve"> </v>
      </c>
      <c r="P150" s="45"/>
      <c r="Q150" s="45" t="str">
        <f t="shared" si="39"/>
        <v xml:space="preserve"> </v>
      </c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113" t="str">
        <f t="shared" si="40"/>
        <v xml:space="preserve"> </v>
      </c>
      <c r="AC150" s="113"/>
      <c r="AD150" s="113"/>
      <c r="AE150" s="113"/>
      <c r="AF150" s="154"/>
      <c r="AG150" s="42">
        <v>112</v>
      </c>
      <c r="AH150" s="76" t="s">
        <v>240</v>
      </c>
      <c r="AI150" s="45">
        <v>19615</v>
      </c>
      <c r="AJ150" s="45">
        <v>84947</v>
      </c>
      <c r="AK150" s="45">
        <v>86387</v>
      </c>
      <c r="AL150" s="45">
        <v>144234</v>
      </c>
      <c r="AM150" s="45">
        <v>1214</v>
      </c>
      <c r="AN150" s="45">
        <v>1214</v>
      </c>
      <c r="AO150" s="45">
        <v>87566</v>
      </c>
      <c r="AP150" s="45">
        <v>87566</v>
      </c>
      <c r="AQ150" s="45">
        <v>65794</v>
      </c>
      <c r="AR150" s="45">
        <v>75766</v>
      </c>
      <c r="AS150" s="45">
        <f t="shared" si="41"/>
        <v>141560</v>
      </c>
      <c r="AT150" s="45">
        <v>11115</v>
      </c>
      <c r="AU150" s="45">
        <f t="shared" si="42"/>
        <v>152675</v>
      </c>
      <c r="AV150" s="45">
        <v>74654</v>
      </c>
      <c r="AW150" s="45">
        <f t="shared" si="43"/>
        <v>227329</v>
      </c>
      <c r="AX150" s="45">
        <v>90409</v>
      </c>
      <c r="AY150" s="45">
        <v>1171</v>
      </c>
      <c r="AZ150" s="45">
        <f t="shared" si="44"/>
        <v>91580</v>
      </c>
      <c r="BB150" s="45">
        <f t="shared" si="45"/>
        <v>91580</v>
      </c>
      <c r="BC150" s="45"/>
      <c r="BD150" s="45">
        <f t="shared" si="46"/>
        <v>91580</v>
      </c>
      <c r="BE150" s="45">
        <v>12460</v>
      </c>
      <c r="BF150" s="45"/>
      <c r="BG150" s="45">
        <f t="shared" si="47"/>
        <v>12460</v>
      </c>
      <c r="BH150" s="113">
        <f t="shared" si="48"/>
        <v>-86.218186242520105</v>
      </c>
      <c r="BI150" s="113">
        <f t="shared" si="54"/>
        <v>-86.394409259663689</v>
      </c>
      <c r="BJ150" s="113"/>
      <c r="BK150" s="113"/>
      <c r="BL150" s="162"/>
    </row>
    <row r="151" spans="1:64" ht="14.25" customHeight="1" x14ac:dyDescent="0.3">
      <c r="A151" s="42">
        <v>113</v>
      </c>
      <c r="B151" s="43" t="s">
        <v>242</v>
      </c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 t="str">
        <f t="shared" si="38"/>
        <v/>
      </c>
      <c r="N151" s="45"/>
      <c r="O151" s="45" t="str">
        <f t="shared" si="39"/>
        <v xml:space="preserve"> </v>
      </c>
      <c r="P151" s="45"/>
      <c r="Q151" s="45" t="str">
        <f t="shared" si="39"/>
        <v xml:space="preserve"> </v>
      </c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113" t="str">
        <f t="shared" si="40"/>
        <v xml:space="preserve"> </v>
      </c>
      <c r="AC151" s="113"/>
      <c r="AD151" s="113"/>
      <c r="AE151" s="113"/>
      <c r="AF151" s="154"/>
      <c r="AG151" s="42">
        <v>113</v>
      </c>
      <c r="AH151" s="76" t="s">
        <v>241</v>
      </c>
      <c r="AI151" s="45">
        <v>48547</v>
      </c>
      <c r="AJ151" s="45">
        <v>119046</v>
      </c>
      <c r="AK151" s="45">
        <v>173511</v>
      </c>
      <c r="AL151" s="45">
        <v>235977.00000000003</v>
      </c>
      <c r="AM151" s="45">
        <v>49408</v>
      </c>
      <c r="AN151" s="45">
        <v>120130</v>
      </c>
      <c r="AO151" s="45">
        <v>149738</v>
      </c>
      <c r="AP151" s="45">
        <v>173339.99999999997</v>
      </c>
      <c r="AQ151" s="45">
        <v>38545</v>
      </c>
      <c r="AR151" s="45">
        <v>12898</v>
      </c>
      <c r="AS151" s="45">
        <f t="shared" si="41"/>
        <v>51443</v>
      </c>
      <c r="AT151" s="45">
        <v>18925</v>
      </c>
      <c r="AU151" s="45">
        <f t="shared" si="42"/>
        <v>70368</v>
      </c>
      <c r="AV151" s="45">
        <v>15899</v>
      </c>
      <c r="AW151" s="45">
        <f t="shared" si="43"/>
        <v>86267</v>
      </c>
      <c r="AX151" s="45">
        <v>2623</v>
      </c>
      <c r="AY151" s="45"/>
      <c r="AZ151" s="45">
        <f t="shared" si="44"/>
        <v>2623</v>
      </c>
      <c r="BA151" s="45">
        <v>4483</v>
      </c>
      <c r="BB151" s="45">
        <f t="shared" si="45"/>
        <v>7106</v>
      </c>
      <c r="BC151" s="45">
        <v>5279</v>
      </c>
      <c r="BD151" s="45">
        <f t="shared" si="46"/>
        <v>12385</v>
      </c>
      <c r="BE151" s="45">
        <v>31088</v>
      </c>
      <c r="BF151" s="45">
        <v>12024</v>
      </c>
      <c r="BG151" s="45">
        <f t="shared" si="47"/>
        <v>43112</v>
      </c>
      <c r="BH151" s="113">
        <f t="shared" si="48"/>
        <v>1085.2077773541746</v>
      </c>
      <c r="BI151" s="113">
        <f t="shared" si="54"/>
        <v>1543.6141822340833</v>
      </c>
      <c r="BJ151" s="113"/>
      <c r="BK151" s="113"/>
      <c r="BL151" s="162"/>
    </row>
    <row r="152" spans="1:64" ht="14.25" customHeight="1" x14ac:dyDescent="0.3">
      <c r="A152" s="42">
        <v>114</v>
      </c>
      <c r="B152" s="43" t="s">
        <v>243</v>
      </c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 t="str">
        <f t="shared" si="38"/>
        <v/>
      </c>
      <c r="N152" s="45"/>
      <c r="O152" s="45" t="str">
        <f t="shared" si="39"/>
        <v xml:space="preserve"> </v>
      </c>
      <c r="P152" s="45"/>
      <c r="Q152" s="45" t="str">
        <f t="shared" si="39"/>
        <v xml:space="preserve"> </v>
      </c>
      <c r="R152" s="45"/>
      <c r="S152" s="45"/>
      <c r="T152" s="45"/>
      <c r="V152" s="45"/>
      <c r="W152" s="45"/>
      <c r="X152" s="45"/>
      <c r="Y152" s="45"/>
      <c r="Z152" s="45"/>
      <c r="AA152" s="45"/>
      <c r="AB152" s="113" t="str">
        <f t="shared" si="40"/>
        <v xml:space="preserve"> </v>
      </c>
      <c r="AC152" s="113"/>
      <c r="AD152" s="113"/>
      <c r="AE152" s="113"/>
      <c r="AF152" s="154"/>
      <c r="AG152" s="42">
        <v>114</v>
      </c>
      <c r="AH152" s="76" t="s">
        <v>242</v>
      </c>
      <c r="AI152" s="45"/>
      <c r="AJ152" s="45"/>
      <c r="AK152" s="45"/>
      <c r="AL152" s="45">
        <v>2500</v>
      </c>
      <c r="AM152" s="45"/>
      <c r="AN152" s="45"/>
      <c r="AO152" s="45"/>
      <c r="AP152" s="45"/>
      <c r="AQ152" s="45"/>
      <c r="AR152" s="45"/>
      <c r="AS152" s="45" t="str">
        <f t="shared" si="41"/>
        <v/>
      </c>
      <c r="AT152" s="45"/>
      <c r="AU152" s="45" t="str">
        <f t="shared" si="42"/>
        <v xml:space="preserve"> </v>
      </c>
      <c r="AV152" s="45"/>
      <c r="AW152" s="45" t="str">
        <f t="shared" si="43"/>
        <v xml:space="preserve"> </v>
      </c>
      <c r="AX152" s="45"/>
      <c r="AY152" s="45"/>
      <c r="AZ152" s="45"/>
      <c r="BB152" s="45"/>
      <c r="BD152" s="45"/>
      <c r="BG152" s="45"/>
      <c r="BH152" s="113" t="str">
        <f t="shared" si="48"/>
        <v xml:space="preserve"> </v>
      </c>
      <c r="BI152" s="113"/>
      <c r="BJ152" s="113"/>
      <c r="BK152" s="113"/>
    </row>
    <row r="153" spans="1:64" ht="14.25" customHeight="1" x14ac:dyDescent="0.3">
      <c r="A153" s="42">
        <v>115</v>
      </c>
      <c r="B153" s="43" t="s">
        <v>244</v>
      </c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 t="str">
        <f t="shared" si="38"/>
        <v/>
      </c>
      <c r="N153" s="45"/>
      <c r="O153" s="45" t="str">
        <f t="shared" si="39"/>
        <v xml:space="preserve"> </v>
      </c>
      <c r="P153" s="45"/>
      <c r="Q153" s="45" t="str">
        <f t="shared" si="39"/>
        <v xml:space="preserve"> </v>
      </c>
      <c r="R153" s="45"/>
      <c r="S153" s="45"/>
      <c r="T153" s="45"/>
      <c r="V153" s="45"/>
      <c r="X153" s="45"/>
      <c r="AA153" s="45"/>
      <c r="AB153" s="113" t="str">
        <f t="shared" si="40"/>
        <v xml:space="preserve"> </v>
      </c>
      <c r="AC153" s="113"/>
      <c r="AD153" s="113"/>
      <c r="AE153" s="113"/>
      <c r="AF153" s="154"/>
      <c r="AG153" s="42">
        <v>115</v>
      </c>
      <c r="AH153" s="76" t="s">
        <v>243</v>
      </c>
      <c r="AI153" s="45">
        <v>6602</v>
      </c>
      <c r="AJ153" s="45">
        <v>52468</v>
      </c>
      <c r="AK153" s="45">
        <v>86833</v>
      </c>
      <c r="AL153" s="45">
        <v>116049.00000000003</v>
      </c>
      <c r="AM153" s="45">
        <v>26916.999999999996</v>
      </c>
      <c r="AN153" s="45">
        <v>88652</v>
      </c>
      <c r="AO153" s="45">
        <v>129103</v>
      </c>
      <c r="AP153" s="45">
        <v>161970.00000000003</v>
      </c>
      <c r="AQ153" s="45">
        <v>21912</v>
      </c>
      <c r="AR153" s="45">
        <v>40866</v>
      </c>
      <c r="AS153" s="45">
        <f t="shared" si="41"/>
        <v>62778</v>
      </c>
      <c r="AT153" s="45">
        <v>79901</v>
      </c>
      <c r="AU153" s="45">
        <f t="shared" si="42"/>
        <v>142679</v>
      </c>
      <c r="AV153" s="45">
        <v>49179</v>
      </c>
      <c r="AW153" s="45">
        <f t="shared" si="43"/>
        <v>191858</v>
      </c>
      <c r="AX153" s="45">
        <v>30170</v>
      </c>
      <c r="AY153" s="45">
        <v>33823</v>
      </c>
      <c r="AZ153" s="45">
        <f t="shared" si="44"/>
        <v>63993</v>
      </c>
      <c r="BA153" s="45">
        <v>40139</v>
      </c>
      <c r="BB153" s="45">
        <f t="shared" si="45"/>
        <v>104132</v>
      </c>
      <c r="BC153" s="45">
        <v>25808</v>
      </c>
      <c r="BD153" s="45">
        <f t="shared" si="46"/>
        <v>129940</v>
      </c>
      <c r="BE153" s="45">
        <v>22817</v>
      </c>
      <c r="BF153" s="45">
        <v>196060</v>
      </c>
      <c r="BG153" s="45">
        <f t="shared" si="47"/>
        <v>218877</v>
      </c>
      <c r="BH153" s="113">
        <f t="shared" si="48"/>
        <v>-24.371892608551533</v>
      </c>
      <c r="BI153" s="113">
        <f t="shared" si="54"/>
        <v>242.03272232900474</v>
      </c>
      <c r="BJ153" s="113"/>
      <c r="BK153" s="113"/>
      <c r="BL153" s="162"/>
    </row>
    <row r="154" spans="1:64" ht="14.25" customHeight="1" x14ac:dyDescent="0.3">
      <c r="A154" s="42">
        <v>116</v>
      </c>
      <c r="B154" s="43" t="s">
        <v>245</v>
      </c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 t="str">
        <f t="shared" si="38"/>
        <v/>
      </c>
      <c r="N154" s="45"/>
      <c r="O154" s="45" t="str">
        <f t="shared" si="39"/>
        <v xml:space="preserve"> </v>
      </c>
      <c r="P154" s="45"/>
      <c r="Q154" s="45" t="str">
        <f t="shared" si="39"/>
        <v xml:space="preserve"> </v>
      </c>
      <c r="R154" s="45"/>
      <c r="S154" s="45"/>
      <c r="T154" s="45"/>
      <c r="V154" s="45"/>
      <c r="X154" s="45"/>
      <c r="AA154" s="45"/>
      <c r="AB154" s="113" t="str">
        <f t="shared" si="40"/>
        <v xml:space="preserve"> </v>
      </c>
      <c r="AC154" s="113"/>
      <c r="AD154" s="113"/>
      <c r="AE154" s="113"/>
      <c r="AF154" s="154"/>
      <c r="AG154" s="42">
        <v>116</v>
      </c>
      <c r="AH154" s="76" t="s">
        <v>244</v>
      </c>
      <c r="AI154" s="45"/>
      <c r="AJ154" s="45">
        <v>1949</v>
      </c>
      <c r="AK154" s="45">
        <v>6978</v>
      </c>
      <c r="AL154" s="45">
        <v>9915</v>
      </c>
      <c r="AM154" s="45">
        <v>1564</v>
      </c>
      <c r="AN154" s="45">
        <v>3723</v>
      </c>
      <c r="AO154" s="45">
        <v>16665</v>
      </c>
      <c r="AP154" s="45">
        <v>36995</v>
      </c>
      <c r="AQ154" s="45">
        <v>1997</v>
      </c>
      <c r="AR154" s="45"/>
      <c r="AS154" s="45">
        <f t="shared" si="41"/>
        <v>1997</v>
      </c>
      <c r="AT154" s="45"/>
      <c r="AU154" s="45">
        <f t="shared" si="42"/>
        <v>1997</v>
      </c>
      <c r="AV154" s="45"/>
      <c r="AW154" s="45">
        <f t="shared" si="43"/>
        <v>1997</v>
      </c>
      <c r="AX154" s="45"/>
      <c r="AY154" s="45"/>
      <c r="AZ154" s="45"/>
      <c r="BA154" s="45"/>
      <c r="BB154" s="45"/>
      <c r="BC154" s="45">
        <v>16040</v>
      </c>
      <c r="BD154" s="45">
        <f t="shared" si="46"/>
        <v>16040</v>
      </c>
      <c r="BE154" s="45"/>
      <c r="BF154" s="45">
        <v>3436</v>
      </c>
      <c r="BG154" s="45">
        <f t="shared" si="47"/>
        <v>3436</v>
      </c>
      <c r="BH154" s="113" t="str">
        <f t="shared" si="48"/>
        <v xml:space="preserve"> </v>
      </c>
      <c r="BI154" s="113" t="e">
        <f t="shared" si="54"/>
        <v>#DIV/0!</v>
      </c>
      <c r="BJ154" s="113"/>
      <c r="BK154" s="113"/>
      <c r="BL154" s="162"/>
    </row>
    <row r="155" spans="1:64" ht="14.25" customHeight="1" x14ac:dyDescent="0.3">
      <c r="A155" s="42">
        <v>117</v>
      </c>
      <c r="B155" s="43" t="s">
        <v>246</v>
      </c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 t="str">
        <f t="shared" si="38"/>
        <v/>
      </c>
      <c r="N155" s="94"/>
      <c r="O155" s="45" t="str">
        <f t="shared" si="39"/>
        <v xml:space="preserve"> </v>
      </c>
      <c r="P155" s="94"/>
      <c r="Q155" s="45" t="str">
        <f t="shared" si="39"/>
        <v xml:space="preserve"> </v>
      </c>
      <c r="R155" s="45"/>
      <c r="S155" s="45"/>
      <c r="T155" s="45"/>
      <c r="V155" s="45"/>
      <c r="X155" s="45"/>
      <c r="AA155" s="45"/>
      <c r="AB155" s="113" t="str">
        <f t="shared" si="40"/>
        <v xml:space="preserve"> </v>
      </c>
      <c r="AC155" s="113"/>
      <c r="AD155" s="113"/>
      <c r="AE155" s="113"/>
      <c r="AF155" s="154"/>
      <c r="AG155" s="42">
        <v>117</v>
      </c>
      <c r="AH155" s="76" t="s">
        <v>245</v>
      </c>
      <c r="AI155" s="45">
        <v>58614</v>
      </c>
      <c r="AJ155" s="45">
        <v>90732</v>
      </c>
      <c r="AK155" s="45">
        <v>130454</v>
      </c>
      <c r="AL155" s="45">
        <v>190669.99999999997</v>
      </c>
      <c r="AM155" s="45">
        <v>24479</v>
      </c>
      <c r="AN155" s="45">
        <v>142927</v>
      </c>
      <c r="AO155" s="45">
        <v>189811</v>
      </c>
      <c r="AP155" s="45">
        <v>288362</v>
      </c>
      <c r="AQ155" s="45">
        <v>32960</v>
      </c>
      <c r="AR155" s="45">
        <v>99128</v>
      </c>
      <c r="AS155" s="45">
        <f t="shared" si="41"/>
        <v>132088</v>
      </c>
      <c r="AT155" s="45">
        <v>59621</v>
      </c>
      <c r="AU155" s="45">
        <f t="shared" si="42"/>
        <v>191709</v>
      </c>
      <c r="AV155" s="45">
        <v>50379</v>
      </c>
      <c r="AW155" s="45">
        <f t="shared" si="43"/>
        <v>242088</v>
      </c>
      <c r="AX155" s="45">
        <v>95679</v>
      </c>
      <c r="AY155" s="45"/>
      <c r="AZ155" s="45">
        <f t="shared" si="44"/>
        <v>95679</v>
      </c>
      <c r="BA155" s="45">
        <v>4358</v>
      </c>
      <c r="BB155" s="45">
        <f t="shared" si="45"/>
        <v>100037</v>
      </c>
      <c r="BC155" s="45"/>
      <c r="BD155" s="45">
        <f t="shared" si="46"/>
        <v>100037</v>
      </c>
      <c r="BE155" s="45">
        <v>13890</v>
      </c>
      <c r="BF155" s="45">
        <v>47323</v>
      </c>
      <c r="BG155" s="45">
        <f t="shared" si="47"/>
        <v>61213</v>
      </c>
      <c r="BH155" s="113">
        <f t="shared" si="48"/>
        <v>-85.482707804220368</v>
      </c>
      <c r="BI155" s="113">
        <f t="shared" si="54"/>
        <v>-36.02253368032693</v>
      </c>
      <c r="BJ155" s="113"/>
      <c r="BK155" s="113"/>
      <c r="BL155" s="162"/>
    </row>
    <row r="156" spans="1:64" ht="14.25" customHeight="1" x14ac:dyDescent="0.3">
      <c r="A156" s="42">
        <v>118</v>
      </c>
      <c r="B156" s="43" t="s">
        <v>247</v>
      </c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 t="str">
        <f t="shared" si="38"/>
        <v/>
      </c>
      <c r="N156" s="94"/>
      <c r="O156" s="45" t="str">
        <f t="shared" si="39"/>
        <v xml:space="preserve"> </v>
      </c>
      <c r="P156" s="94"/>
      <c r="Q156" s="45" t="str">
        <f t="shared" si="39"/>
        <v xml:space="preserve"> </v>
      </c>
      <c r="R156" s="45"/>
      <c r="S156" s="45"/>
      <c r="T156" s="45"/>
      <c r="V156" s="45"/>
      <c r="X156" s="45"/>
      <c r="AA156" s="45"/>
      <c r="AB156" s="113" t="str">
        <f t="shared" si="40"/>
        <v xml:space="preserve"> </v>
      </c>
      <c r="AC156" s="113"/>
      <c r="AD156" s="113"/>
      <c r="AE156" s="113"/>
      <c r="AF156" s="154"/>
      <c r="AG156" s="42">
        <v>118</v>
      </c>
      <c r="AH156" s="76" t="s">
        <v>246</v>
      </c>
      <c r="AI156" s="45"/>
      <c r="AJ156" s="45"/>
      <c r="AK156" s="45"/>
      <c r="AL156" s="45">
        <v>17484</v>
      </c>
      <c r="AM156" s="45"/>
      <c r="AN156" s="45"/>
      <c r="AO156" s="45"/>
      <c r="AP156" s="45"/>
      <c r="AQ156" s="45">
        <v>25969</v>
      </c>
      <c r="AR156" s="45">
        <v>37653</v>
      </c>
      <c r="AS156" s="45">
        <f t="shared" si="41"/>
        <v>63622</v>
      </c>
      <c r="AT156" s="45">
        <v>219618</v>
      </c>
      <c r="AU156" s="45">
        <f t="shared" si="42"/>
        <v>283240</v>
      </c>
      <c r="AV156" s="45">
        <v>78906</v>
      </c>
      <c r="AW156" s="45">
        <f t="shared" si="43"/>
        <v>362146</v>
      </c>
      <c r="AX156" s="45"/>
      <c r="AY156" s="45"/>
      <c r="AZ156" s="45"/>
      <c r="BB156" s="45"/>
      <c r="BD156" s="45"/>
      <c r="BG156" s="45"/>
      <c r="BH156" s="113" t="str">
        <f t="shared" si="48"/>
        <v xml:space="preserve"> </v>
      </c>
      <c r="BI156" s="113"/>
      <c r="BJ156" s="113"/>
      <c r="BK156" s="113"/>
    </row>
    <row r="157" spans="1:64" ht="14.25" customHeight="1" x14ac:dyDescent="0.3">
      <c r="A157" s="42">
        <v>119</v>
      </c>
      <c r="B157" s="43" t="s">
        <v>248</v>
      </c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 t="str">
        <f t="shared" si="38"/>
        <v/>
      </c>
      <c r="N157" s="94"/>
      <c r="O157" s="45" t="str">
        <f t="shared" si="39"/>
        <v xml:space="preserve"> </v>
      </c>
      <c r="P157" s="94"/>
      <c r="Q157" s="45" t="str">
        <f t="shared" si="39"/>
        <v xml:space="preserve"> </v>
      </c>
      <c r="R157" s="45"/>
      <c r="S157" s="45"/>
      <c r="T157" s="45"/>
      <c r="V157" s="45"/>
      <c r="X157" s="45"/>
      <c r="AA157" s="45"/>
      <c r="AB157" s="113" t="str">
        <f t="shared" si="40"/>
        <v xml:space="preserve"> </v>
      </c>
      <c r="AC157" s="113"/>
      <c r="AD157" s="113"/>
      <c r="AE157" s="113"/>
      <c r="AF157" s="154"/>
      <c r="AG157" s="42">
        <v>119</v>
      </c>
      <c r="AH157" s="76" t="s">
        <v>247</v>
      </c>
      <c r="AI157" s="45"/>
      <c r="AJ157" s="45"/>
      <c r="AK157" s="45"/>
      <c r="AL157" s="45">
        <v>4486</v>
      </c>
      <c r="AM157" s="45"/>
      <c r="AN157" s="45"/>
      <c r="AO157" s="45"/>
      <c r="AP157" s="45"/>
      <c r="AQ157" s="45"/>
      <c r="AR157" s="45">
        <v>2618</v>
      </c>
      <c r="AS157" s="45">
        <f t="shared" si="41"/>
        <v>2618</v>
      </c>
      <c r="AT157" s="45">
        <v>1859</v>
      </c>
      <c r="AU157" s="45">
        <f t="shared" si="42"/>
        <v>4477</v>
      </c>
      <c r="AV157" s="45">
        <v>1088</v>
      </c>
      <c r="AW157" s="45">
        <f t="shared" si="43"/>
        <v>5565</v>
      </c>
      <c r="AX157" s="45"/>
      <c r="AY157" s="45"/>
      <c r="AZ157" s="45"/>
      <c r="BB157" s="45"/>
      <c r="BD157" s="45"/>
      <c r="BG157" s="45"/>
      <c r="BH157" s="113" t="str">
        <f t="shared" si="48"/>
        <v xml:space="preserve"> </v>
      </c>
      <c r="BI157" s="113"/>
      <c r="BJ157" s="113"/>
      <c r="BK157" s="113"/>
    </row>
    <row r="158" spans="1:64" ht="14.25" customHeight="1" x14ac:dyDescent="0.3">
      <c r="A158" s="42">
        <v>120</v>
      </c>
      <c r="B158" s="43" t="s">
        <v>249</v>
      </c>
      <c r="C158" s="45">
        <v>5377656</v>
      </c>
      <c r="D158" s="45">
        <v>8013725</v>
      </c>
      <c r="E158" s="45">
        <v>8061760</v>
      </c>
      <c r="F158" s="45">
        <v>11624102.000000002</v>
      </c>
      <c r="G158" s="45">
        <v>5480210.9999999991</v>
      </c>
      <c r="H158" s="45">
        <v>5961135.9999999991</v>
      </c>
      <c r="I158" s="45">
        <v>6608993.9999999981</v>
      </c>
      <c r="J158" s="45">
        <v>13058610.999999996</v>
      </c>
      <c r="K158" s="45">
        <v>85501</v>
      </c>
      <c r="L158" s="45">
        <v>6662708</v>
      </c>
      <c r="M158" s="45">
        <f t="shared" si="38"/>
        <v>6748209</v>
      </c>
      <c r="N158" s="45">
        <v>3122740</v>
      </c>
      <c r="O158" s="45">
        <f t="shared" si="39"/>
        <v>9870949</v>
      </c>
      <c r="P158" s="45">
        <v>219895</v>
      </c>
      <c r="Q158" s="45">
        <f t="shared" si="39"/>
        <v>10090844</v>
      </c>
      <c r="R158" s="45">
        <v>423067</v>
      </c>
      <c r="S158" s="45">
        <v>19074</v>
      </c>
      <c r="T158" s="45">
        <f t="shared" si="51"/>
        <v>442141</v>
      </c>
      <c r="U158" s="45">
        <v>75566</v>
      </c>
      <c r="V158" s="45">
        <f t="shared" si="49"/>
        <v>517707</v>
      </c>
      <c r="W158" s="45">
        <v>100577</v>
      </c>
      <c r="X158" s="45">
        <f t="shared" si="50"/>
        <v>618284</v>
      </c>
      <c r="Y158" s="45">
        <v>53998</v>
      </c>
      <c r="Z158" s="45">
        <v>229366.99999999994</v>
      </c>
      <c r="AA158" s="45">
        <f t="shared" si="52"/>
        <v>283364.99999999994</v>
      </c>
      <c r="AB158" s="113">
        <f t="shared" si="40"/>
        <v>-87.236537002413328</v>
      </c>
      <c r="AC158" s="113">
        <f t="shared" si="53"/>
        <v>-35.910716264721003</v>
      </c>
      <c r="AD158" s="113"/>
      <c r="AE158" s="113"/>
      <c r="AF158" s="154"/>
      <c r="AG158" s="42">
        <v>120</v>
      </c>
      <c r="AH158" s="76" t="s">
        <v>248</v>
      </c>
      <c r="AI158" s="45"/>
      <c r="AJ158" s="45"/>
      <c r="AK158" s="45"/>
      <c r="AL158" s="45">
        <v>122886.00000000001</v>
      </c>
      <c r="AM158" s="45"/>
      <c r="AN158" s="45"/>
      <c r="AO158" s="45"/>
      <c r="AP158" s="45"/>
      <c r="AQ158" s="45">
        <v>21780</v>
      </c>
      <c r="AR158" s="45">
        <v>23556</v>
      </c>
      <c r="AS158" s="45">
        <f t="shared" si="41"/>
        <v>45336</v>
      </c>
      <c r="AT158" s="45">
        <v>11057</v>
      </c>
      <c r="AU158" s="45">
        <f t="shared" si="42"/>
        <v>56393</v>
      </c>
      <c r="AV158" s="45">
        <v>180128</v>
      </c>
      <c r="AW158" s="45">
        <f t="shared" si="43"/>
        <v>236521</v>
      </c>
      <c r="AX158" s="45"/>
      <c r="AY158" s="45"/>
      <c r="AZ158" s="45"/>
      <c r="BB158" s="45"/>
      <c r="BD158" s="45"/>
      <c r="BG158" s="45"/>
      <c r="BH158" s="113" t="str">
        <f t="shared" si="48"/>
        <v xml:space="preserve"> </v>
      </c>
      <c r="BI158" s="113"/>
      <c r="BJ158" s="113"/>
      <c r="BK158" s="113"/>
    </row>
    <row r="159" spans="1:64" ht="14.25" customHeight="1" x14ac:dyDescent="0.3">
      <c r="A159" s="42">
        <v>121</v>
      </c>
      <c r="B159" s="43" t="s">
        <v>250</v>
      </c>
      <c r="C159" s="45"/>
      <c r="D159" s="45">
        <v>3332820</v>
      </c>
      <c r="E159" s="45">
        <v>15566286</v>
      </c>
      <c r="F159" s="45">
        <v>24181752</v>
      </c>
      <c r="G159" s="45">
        <v>9612954</v>
      </c>
      <c r="H159" s="45">
        <v>18983763</v>
      </c>
      <c r="I159" s="45">
        <v>23824176</v>
      </c>
      <c r="J159" s="45">
        <v>23840076</v>
      </c>
      <c r="K159" s="45">
        <v>8369813</v>
      </c>
      <c r="L159" s="45">
        <v>2066650</v>
      </c>
      <c r="M159" s="45">
        <f t="shared" si="38"/>
        <v>10436463</v>
      </c>
      <c r="N159" s="45">
        <v>16829</v>
      </c>
      <c r="O159" s="45">
        <f t="shared" si="39"/>
        <v>10453292</v>
      </c>
      <c r="P159" s="45"/>
      <c r="Q159" s="45">
        <f t="shared" si="39"/>
        <v>10453292</v>
      </c>
      <c r="R159" s="45">
        <v>115427</v>
      </c>
      <c r="S159" s="45">
        <v>1765023</v>
      </c>
      <c r="T159" s="45">
        <f t="shared" si="51"/>
        <v>1880450</v>
      </c>
      <c r="U159" s="45">
        <v>36566</v>
      </c>
      <c r="V159" s="45">
        <f t="shared" si="49"/>
        <v>1917016</v>
      </c>
      <c r="W159" s="45">
        <v>153835</v>
      </c>
      <c r="X159" s="45">
        <f t="shared" si="50"/>
        <v>2070851</v>
      </c>
      <c r="Y159" s="45">
        <v>1505950</v>
      </c>
      <c r="Z159" s="45">
        <v>22109</v>
      </c>
      <c r="AA159" s="45">
        <f t="shared" si="52"/>
        <v>1528059</v>
      </c>
      <c r="AB159" s="113">
        <f t="shared" si="40"/>
        <v>1204.6774151628301</v>
      </c>
      <c r="AC159" s="113">
        <f t="shared" si="53"/>
        <v>-18.739716557207061</v>
      </c>
      <c r="AD159" s="113"/>
      <c r="AE159" s="113"/>
      <c r="AF159" s="154"/>
      <c r="AG159" s="42">
        <v>121</v>
      </c>
      <c r="AH159" s="76" t="s">
        <v>249</v>
      </c>
      <c r="AI159" s="45">
        <v>832768.99999999988</v>
      </c>
      <c r="AJ159" s="45">
        <v>2393950.9999999995</v>
      </c>
      <c r="AK159" s="45">
        <v>4036317</v>
      </c>
      <c r="AL159" s="45">
        <v>6240371.9999999991</v>
      </c>
      <c r="AM159" s="45">
        <v>1231479.0000000002</v>
      </c>
      <c r="AN159" s="45">
        <v>2433535.9999999995</v>
      </c>
      <c r="AO159" s="45">
        <v>3701063.0000000014</v>
      </c>
      <c r="AP159" s="45">
        <v>4866959.0000000019</v>
      </c>
      <c r="AQ159" s="45">
        <v>1029716.0000000002</v>
      </c>
      <c r="AR159" s="45">
        <v>1176652</v>
      </c>
      <c r="AS159" s="45">
        <f t="shared" si="41"/>
        <v>2206368</v>
      </c>
      <c r="AT159" s="45">
        <v>1108275.0000000002</v>
      </c>
      <c r="AU159" s="45">
        <f t="shared" si="42"/>
        <v>3314643</v>
      </c>
      <c r="AV159" s="45">
        <v>1172126.9999999995</v>
      </c>
      <c r="AW159" s="45">
        <f t="shared" si="43"/>
        <v>4486770</v>
      </c>
      <c r="AX159" s="45">
        <v>1017783</v>
      </c>
      <c r="AY159" s="45">
        <v>477671</v>
      </c>
      <c r="AZ159" s="45">
        <f t="shared" si="44"/>
        <v>1495454</v>
      </c>
      <c r="BA159" s="45">
        <v>919322</v>
      </c>
      <c r="BB159" s="45">
        <f t="shared" si="45"/>
        <v>2414776</v>
      </c>
      <c r="BC159" s="45">
        <v>1058340.0000000005</v>
      </c>
      <c r="BD159" s="45">
        <f t="shared" si="46"/>
        <v>3473116.0000000005</v>
      </c>
      <c r="BE159" s="45">
        <v>1131814.0000000002</v>
      </c>
      <c r="BF159" s="45">
        <v>1406474</v>
      </c>
      <c r="BG159" s="45">
        <f t="shared" si="47"/>
        <v>2538288</v>
      </c>
      <c r="BH159" s="113">
        <f t="shared" si="48"/>
        <v>11.203861726910375</v>
      </c>
      <c r="BI159" s="113">
        <f t="shared" si="54"/>
        <v>69.733605981862354</v>
      </c>
      <c r="BJ159" s="113"/>
      <c r="BK159" s="113"/>
      <c r="BL159" s="162"/>
    </row>
    <row r="160" spans="1:64" ht="14.25" customHeight="1" x14ac:dyDescent="0.3">
      <c r="A160" s="42">
        <v>122</v>
      </c>
      <c r="B160" s="43" t="s">
        <v>251</v>
      </c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 t="str">
        <f t="shared" si="38"/>
        <v/>
      </c>
      <c r="N160" s="45"/>
      <c r="O160" s="45" t="str">
        <f t="shared" si="39"/>
        <v xml:space="preserve"> </v>
      </c>
      <c r="P160" s="45"/>
      <c r="Q160" s="45" t="str">
        <f t="shared" si="39"/>
        <v xml:space="preserve"> </v>
      </c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113" t="str">
        <f t="shared" si="40"/>
        <v xml:space="preserve"> </v>
      </c>
      <c r="AC160" s="113"/>
      <c r="AD160" s="113"/>
      <c r="AE160" s="113"/>
      <c r="AF160" s="154"/>
      <c r="AG160" s="42">
        <v>122</v>
      </c>
      <c r="AH160" s="76" t="s">
        <v>250</v>
      </c>
      <c r="AI160" s="45">
        <v>231459.00000000003</v>
      </c>
      <c r="AJ160" s="45">
        <v>463195</v>
      </c>
      <c r="AK160" s="45">
        <v>578933</v>
      </c>
      <c r="AL160" s="45">
        <v>921892.99999999988</v>
      </c>
      <c r="AM160" s="45">
        <v>112098</v>
      </c>
      <c r="AN160" s="45">
        <v>300397.99999999994</v>
      </c>
      <c r="AO160" s="45">
        <v>485351.99999999988</v>
      </c>
      <c r="AP160" s="45">
        <v>567378.99999999988</v>
      </c>
      <c r="AQ160" s="45">
        <v>198478</v>
      </c>
      <c r="AR160" s="45">
        <v>46284</v>
      </c>
      <c r="AS160" s="45">
        <f t="shared" si="41"/>
        <v>244762</v>
      </c>
      <c r="AT160" s="45">
        <v>98792.000000000015</v>
      </c>
      <c r="AU160" s="45">
        <f t="shared" si="42"/>
        <v>343554</v>
      </c>
      <c r="AV160" s="45">
        <v>185486</v>
      </c>
      <c r="AW160" s="45">
        <f t="shared" si="43"/>
        <v>529040</v>
      </c>
      <c r="AX160" s="45">
        <v>162423</v>
      </c>
      <c r="AY160" s="45">
        <v>101356</v>
      </c>
      <c r="AZ160" s="45">
        <f t="shared" si="44"/>
        <v>263779</v>
      </c>
      <c r="BA160" s="45">
        <v>112937</v>
      </c>
      <c r="BB160" s="45">
        <f t="shared" si="45"/>
        <v>376716</v>
      </c>
      <c r="BC160" s="45">
        <v>194536.00000000003</v>
      </c>
      <c r="BD160" s="45">
        <f t="shared" si="46"/>
        <v>571252</v>
      </c>
      <c r="BE160" s="45">
        <v>131005.00000000003</v>
      </c>
      <c r="BF160" s="45">
        <v>269889</v>
      </c>
      <c r="BG160" s="45">
        <f t="shared" si="47"/>
        <v>400894</v>
      </c>
      <c r="BH160" s="113">
        <f t="shared" si="48"/>
        <v>-19.343319603750686</v>
      </c>
      <c r="BI160" s="113">
        <f t="shared" si="54"/>
        <v>51.981014409790021</v>
      </c>
      <c r="BJ160" s="113"/>
      <c r="BK160" s="113"/>
      <c r="BL160" s="162"/>
    </row>
    <row r="161" spans="1:64" ht="14.25" customHeight="1" x14ac:dyDescent="0.3">
      <c r="A161" s="42">
        <v>123</v>
      </c>
      <c r="B161" s="94" t="s">
        <v>252</v>
      </c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 t="str">
        <f t="shared" si="38"/>
        <v/>
      </c>
      <c r="N161" s="94"/>
      <c r="O161" s="45" t="str">
        <f t="shared" si="39"/>
        <v xml:space="preserve"> </v>
      </c>
      <c r="P161" s="94"/>
      <c r="Q161" s="45" t="str">
        <f t="shared" si="39"/>
        <v xml:space="preserve"> </v>
      </c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113" t="str">
        <f t="shared" si="40"/>
        <v xml:space="preserve"> </v>
      </c>
      <c r="AC161" s="113"/>
      <c r="AD161" s="113"/>
      <c r="AE161" s="113"/>
      <c r="AF161" s="154"/>
      <c r="AG161" s="42">
        <v>123</v>
      </c>
      <c r="AH161" s="76" t="s">
        <v>251</v>
      </c>
      <c r="AI161" s="45"/>
      <c r="AJ161" s="45"/>
      <c r="AK161" s="45">
        <v>1700</v>
      </c>
      <c r="AL161" s="45">
        <v>6487</v>
      </c>
      <c r="AM161" s="45">
        <v>1833</v>
      </c>
      <c r="AN161" s="45">
        <v>5636</v>
      </c>
      <c r="AO161" s="45">
        <v>8001</v>
      </c>
      <c r="AP161" s="45">
        <v>15911</v>
      </c>
      <c r="AQ161" s="45">
        <v>21740</v>
      </c>
      <c r="AR161" s="45">
        <v>3829</v>
      </c>
      <c r="AS161" s="45">
        <f t="shared" si="41"/>
        <v>25569</v>
      </c>
      <c r="AT161" s="45"/>
      <c r="AU161" s="45">
        <f t="shared" si="42"/>
        <v>25569</v>
      </c>
      <c r="AV161" s="45">
        <v>1241</v>
      </c>
      <c r="AW161" s="45">
        <f t="shared" si="43"/>
        <v>26810</v>
      </c>
      <c r="AX161" s="45"/>
      <c r="AY161" s="45">
        <v>9504</v>
      </c>
      <c r="AZ161" s="45">
        <f t="shared" si="44"/>
        <v>9504</v>
      </c>
      <c r="BA161" s="45">
        <v>2497</v>
      </c>
      <c r="BB161" s="45">
        <f t="shared" si="45"/>
        <v>12001</v>
      </c>
      <c r="BC161" s="45">
        <v>118787</v>
      </c>
      <c r="BD161" s="45">
        <f t="shared" si="46"/>
        <v>130788</v>
      </c>
      <c r="BE161" s="45">
        <v>5577</v>
      </c>
      <c r="BF161" s="45">
        <v>11600</v>
      </c>
      <c r="BG161" s="45">
        <f t="shared" si="47"/>
        <v>17177</v>
      </c>
      <c r="BH161" s="113" t="str">
        <f t="shared" si="48"/>
        <v xml:space="preserve"> </v>
      </c>
      <c r="BI161" s="113">
        <f t="shared" si="54"/>
        <v>80.734427609427627</v>
      </c>
      <c r="BJ161" s="113"/>
      <c r="BK161" s="113"/>
      <c r="BL161" s="162"/>
    </row>
    <row r="162" spans="1:64" ht="14.25" customHeight="1" x14ac:dyDescent="0.3">
      <c r="A162" s="42">
        <v>124</v>
      </c>
      <c r="B162" s="43" t="s">
        <v>253</v>
      </c>
      <c r="C162" s="45">
        <v>2899505</v>
      </c>
      <c r="D162" s="45">
        <v>5354492</v>
      </c>
      <c r="E162" s="45">
        <v>7499933</v>
      </c>
      <c r="F162" s="45"/>
      <c r="G162" s="45">
        <v>3419022</v>
      </c>
      <c r="H162" s="45">
        <v>6366882</v>
      </c>
      <c r="I162" s="45">
        <v>9102962</v>
      </c>
      <c r="J162" s="45">
        <v>12617097.999999998</v>
      </c>
      <c r="K162" s="45">
        <v>1331703</v>
      </c>
      <c r="L162" s="45">
        <v>2737499</v>
      </c>
      <c r="M162" s="45">
        <f t="shared" si="38"/>
        <v>4069202</v>
      </c>
      <c r="N162" s="45">
        <v>1432669</v>
      </c>
      <c r="O162" s="45">
        <f t="shared" si="39"/>
        <v>5501871</v>
      </c>
      <c r="P162" s="45">
        <v>3042387</v>
      </c>
      <c r="Q162" s="45">
        <f t="shared" si="39"/>
        <v>8544258</v>
      </c>
      <c r="R162" s="45">
        <v>3458570</v>
      </c>
      <c r="S162" s="45">
        <v>978297</v>
      </c>
      <c r="T162" s="45">
        <f t="shared" si="51"/>
        <v>4436867</v>
      </c>
      <c r="U162" s="45">
        <v>4815683</v>
      </c>
      <c r="V162" s="45">
        <f t="shared" si="49"/>
        <v>9252550</v>
      </c>
      <c r="W162" s="45">
        <v>3701851.9999999995</v>
      </c>
      <c r="X162" s="45">
        <f t="shared" si="50"/>
        <v>12954402</v>
      </c>
      <c r="Y162" s="45">
        <v>2043903</v>
      </c>
      <c r="Z162" s="45">
        <v>3446530</v>
      </c>
      <c r="AA162" s="45">
        <f t="shared" si="52"/>
        <v>5490433</v>
      </c>
      <c r="AB162" s="113">
        <f t="shared" si="40"/>
        <v>-40.903234573826751</v>
      </c>
      <c r="AC162" s="113">
        <f t="shared" si="53"/>
        <v>23.74571967111028</v>
      </c>
      <c r="AD162" s="113"/>
      <c r="AE162" s="113"/>
      <c r="AF162" s="154"/>
      <c r="AG162" s="42">
        <v>124</v>
      </c>
      <c r="AH162" s="162" t="s">
        <v>252</v>
      </c>
      <c r="AI162" s="94"/>
      <c r="AJ162" s="94"/>
      <c r="AK162" s="94"/>
      <c r="AL162" s="94"/>
      <c r="AM162" s="94"/>
      <c r="AN162" s="94"/>
      <c r="AO162" s="94"/>
      <c r="AP162" s="94"/>
      <c r="AQ162" s="45">
        <v>40404</v>
      </c>
      <c r="AR162" s="45">
        <v>498050</v>
      </c>
      <c r="AS162" s="94">
        <f t="shared" si="41"/>
        <v>538454</v>
      </c>
      <c r="AT162" s="94">
        <v>284930</v>
      </c>
      <c r="AU162" s="45">
        <f t="shared" si="42"/>
        <v>823384</v>
      </c>
      <c r="AV162" s="94">
        <v>17150</v>
      </c>
      <c r="AW162" s="45">
        <f t="shared" si="43"/>
        <v>840534</v>
      </c>
      <c r="AX162" s="45"/>
      <c r="AY162" s="45">
        <v>3062</v>
      </c>
      <c r="AZ162" s="45">
        <f t="shared" si="44"/>
        <v>3062</v>
      </c>
      <c r="BA162" s="45">
        <v>9586</v>
      </c>
      <c r="BB162" s="45">
        <f t="shared" si="45"/>
        <v>12648</v>
      </c>
      <c r="BC162" s="45"/>
      <c r="BD162" s="45">
        <f t="shared" si="46"/>
        <v>12648</v>
      </c>
      <c r="BE162" s="45">
        <v>100370</v>
      </c>
      <c r="BF162" s="45"/>
      <c r="BG162" s="45">
        <f t="shared" si="47"/>
        <v>100370</v>
      </c>
      <c r="BH162" s="113" t="str">
        <f t="shared" si="48"/>
        <v xml:space="preserve"> </v>
      </c>
      <c r="BI162" s="113">
        <f t="shared" si="54"/>
        <v>3177.9229261920314</v>
      </c>
      <c r="BJ162" s="113"/>
      <c r="BK162" s="113"/>
      <c r="BL162" s="162"/>
    </row>
    <row r="163" spans="1:64" ht="14.25" customHeight="1" x14ac:dyDescent="0.3">
      <c r="A163" s="42">
        <v>125</v>
      </c>
      <c r="B163" s="43" t="s">
        <v>254</v>
      </c>
      <c r="C163" s="45">
        <v>595726</v>
      </c>
      <c r="D163" s="45">
        <v>1121784</v>
      </c>
      <c r="E163" s="45">
        <v>2475769</v>
      </c>
      <c r="F163" s="45">
        <v>10030495</v>
      </c>
      <c r="G163" s="45">
        <v>548920</v>
      </c>
      <c r="H163" s="45">
        <v>1066106</v>
      </c>
      <c r="I163" s="45">
        <v>1972684.9999999998</v>
      </c>
      <c r="J163" s="45">
        <v>2508128.0000000005</v>
      </c>
      <c r="K163" s="45">
        <v>675163</v>
      </c>
      <c r="L163" s="45">
        <v>659638</v>
      </c>
      <c r="M163" s="45">
        <f t="shared" si="38"/>
        <v>1334801</v>
      </c>
      <c r="N163" s="45">
        <v>628805</v>
      </c>
      <c r="O163" s="45">
        <f t="shared" si="39"/>
        <v>1963606</v>
      </c>
      <c r="P163" s="45">
        <v>749523</v>
      </c>
      <c r="Q163" s="45">
        <f t="shared" si="39"/>
        <v>2713129</v>
      </c>
      <c r="R163" s="45">
        <v>623077</v>
      </c>
      <c r="S163" s="45">
        <v>285369</v>
      </c>
      <c r="T163" s="45">
        <f t="shared" si="51"/>
        <v>908446</v>
      </c>
      <c r="U163" s="45">
        <v>919689.00000000012</v>
      </c>
      <c r="V163" s="45">
        <f t="shared" si="49"/>
        <v>1828135</v>
      </c>
      <c r="W163" s="45">
        <v>914300</v>
      </c>
      <c r="X163" s="45">
        <f t="shared" si="50"/>
        <v>2742435</v>
      </c>
      <c r="Y163" s="45">
        <v>1125443</v>
      </c>
      <c r="Z163" s="45">
        <v>668667</v>
      </c>
      <c r="AA163" s="45">
        <f t="shared" si="52"/>
        <v>1794110</v>
      </c>
      <c r="AB163" s="113">
        <f t="shared" si="40"/>
        <v>80.626632021403452</v>
      </c>
      <c r="AC163" s="113">
        <f t="shared" si="53"/>
        <v>97.492200967366273</v>
      </c>
      <c r="AD163" s="113"/>
      <c r="AE163" s="113"/>
      <c r="AF163" s="154"/>
      <c r="AG163" s="42">
        <v>125</v>
      </c>
      <c r="AH163" s="76" t="s">
        <v>253</v>
      </c>
      <c r="AI163" s="45">
        <v>535015</v>
      </c>
      <c r="AJ163" s="45">
        <v>1823565</v>
      </c>
      <c r="AK163" s="45">
        <v>2556204</v>
      </c>
      <c r="AL163" s="45">
        <v>5613025.9999999981</v>
      </c>
      <c r="AM163" s="45">
        <v>223279</v>
      </c>
      <c r="AN163" s="45">
        <v>497399</v>
      </c>
      <c r="AO163" s="45">
        <v>1390558.9999999998</v>
      </c>
      <c r="AP163" s="45">
        <v>1661738</v>
      </c>
      <c r="AQ163" s="45">
        <v>497332.00000000006</v>
      </c>
      <c r="AR163" s="45">
        <v>822809</v>
      </c>
      <c r="AS163" s="45">
        <f t="shared" si="41"/>
        <v>1320141</v>
      </c>
      <c r="AT163" s="45">
        <v>154927.00000000003</v>
      </c>
      <c r="AU163" s="45">
        <f t="shared" si="42"/>
        <v>1475068</v>
      </c>
      <c r="AV163" s="45">
        <v>344074.00000000006</v>
      </c>
      <c r="AW163" s="45">
        <f t="shared" si="43"/>
        <v>1819142</v>
      </c>
      <c r="AX163" s="45">
        <v>128743</v>
      </c>
      <c r="AY163" s="45">
        <v>95595</v>
      </c>
      <c r="AZ163" s="45">
        <f t="shared" si="44"/>
        <v>224338</v>
      </c>
      <c r="BA163" s="45">
        <v>286271.99999999994</v>
      </c>
      <c r="BB163" s="45">
        <f t="shared" si="45"/>
        <v>510609.99999999994</v>
      </c>
      <c r="BC163" s="45">
        <v>205839</v>
      </c>
      <c r="BD163" s="45">
        <f t="shared" si="46"/>
        <v>716449</v>
      </c>
      <c r="BE163" s="45">
        <v>397634</v>
      </c>
      <c r="BF163" s="45">
        <v>244686</v>
      </c>
      <c r="BG163" s="45">
        <f t="shared" si="47"/>
        <v>642320</v>
      </c>
      <c r="BH163" s="113">
        <f t="shared" si="48"/>
        <v>208.85873406709493</v>
      </c>
      <c r="BI163" s="113">
        <f t="shared" si="54"/>
        <v>186.31796663962416</v>
      </c>
      <c r="BJ163" s="113"/>
      <c r="BK163" s="113"/>
      <c r="BL163" s="121"/>
    </row>
    <row r="164" spans="1:64" ht="14.25" customHeight="1" x14ac:dyDescent="0.3">
      <c r="A164" s="42">
        <v>126</v>
      </c>
      <c r="B164" s="43" t="s">
        <v>72</v>
      </c>
      <c r="C164" s="45">
        <v>31843454</v>
      </c>
      <c r="D164" s="45">
        <v>36746832</v>
      </c>
      <c r="E164" s="45">
        <v>47752203</v>
      </c>
      <c r="F164" s="45">
        <v>3004621</v>
      </c>
      <c r="G164" s="45">
        <v>13735737</v>
      </c>
      <c r="H164" s="45">
        <v>19415199</v>
      </c>
      <c r="I164" s="45">
        <v>32587369</v>
      </c>
      <c r="J164" s="45">
        <v>45192829</v>
      </c>
      <c r="K164" s="45">
        <v>13044771</v>
      </c>
      <c r="L164" s="45">
        <v>1000546</v>
      </c>
      <c r="M164" s="45">
        <f t="shared" si="38"/>
        <v>14045317</v>
      </c>
      <c r="N164" s="45">
        <v>894081</v>
      </c>
      <c r="O164" s="45">
        <f t="shared" si="39"/>
        <v>14939398</v>
      </c>
      <c r="P164" s="45">
        <v>11011601</v>
      </c>
      <c r="Q164" s="45">
        <f t="shared" si="39"/>
        <v>25950999</v>
      </c>
      <c r="R164" s="45">
        <v>671109</v>
      </c>
      <c r="S164" s="45">
        <v>11564643</v>
      </c>
      <c r="T164" s="45">
        <f t="shared" si="51"/>
        <v>12235752</v>
      </c>
      <c r="U164" s="45">
        <v>5255872</v>
      </c>
      <c r="V164" s="45">
        <f t="shared" si="49"/>
        <v>17491624</v>
      </c>
      <c r="W164" s="45">
        <v>5473155.0000000009</v>
      </c>
      <c r="X164" s="45">
        <f t="shared" si="50"/>
        <v>22964779</v>
      </c>
      <c r="Y164" s="45">
        <v>585413</v>
      </c>
      <c r="Z164" s="45">
        <v>6898629</v>
      </c>
      <c r="AA164" s="45">
        <f t="shared" si="52"/>
        <v>7484042</v>
      </c>
      <c r="AB164" s="113">
        <f t="shared" si="40"/>
        <v>-12.769311691543408</v>
      </c>
      <c r="AC164" s="113">
        <f t="shared" si="53"/>
        <v>-38.834638034507392</v>
      </c>
      <c r="AD164" s="113"/>
      <c r="AE164" s="113"/>
      <c r="AF164" s="154"/>
      <c r="AG164" s="42">
        <v>126</v>
      </c>
      <c r="AH164" s="76" t="s">
        <v>254</v>
      </c>
      <c r="AI164" s="45">
        <v>1417097.9999999998</v>
      </c>
      <c r="AJ164" s="45">
        <v>3157060.9999999995</v>
      </c>
      <c r="AK164" s="45">
        <v>4642620</v>
      </c>
      <c r="AL164" s="45">
        <v>7056759.0000000056</v>
      </c>
      <c r="AM164" s="45">
        <v>692207.99999999988</v>
      </c>
      <c r="AN164" s="45">
        <v>1749866.0000000005</v>
      </c>
      <c r="AO164" s="45">
        <v>2492539.0000000005</v>
      </c>
      <c r="AP164" s="45">
        <v>4065338.9999999986</v>
      </c>
      <c r="AQ164" s="45">
        <v>399138.00000000006</v>
      </c>
      <c r="AR164" s="45">
        <v>1495957</v>
      </c>
      <c r="AS164" s="45">
        <f t="shared" si="41"/>
        <v>1895095</v>
      </c>
      <c r="AT164" s="45">
        <v>2314801</v>
      </c>
      <c r="AU164" s="45">
        <f t="shared" si="42"/>
        <v>4209896</v>
      </c>
      <c r="AV164" s="45">
        <v>1670089.0000000002</v>
      </c>
      <c r="AW164" s="45">
        <f t="shared" si="43"/>
        <v>5879985</v>
      </c>
      <c r="AX164" s="45">
        <v>1506508</v>
      </c>
      <c r="AY164" s="45">
        <v>4709407</v>
      </c>
      <c r="AZ164" s="45">
        <f t="shared" si="44"/>
        <v>6215915</v>
      </c>
      <c r="BA164" s="45">
        <v>1453120.0000000002</v>
      </c>
      <c r="BB164" s="45">
        <f t="shared" si="45"/>
        <v>7669035</v>
      </c>
      <c r="BC164" s="45">
        <v>1595133.9999999998</v>
      </c>
      <c r="BD164" s="45">
        <f t="shared" si="46"/>
        <v>9264169</v>
      </c>
      <c r="BE164" s="45">
        <v>1648874.0000000002</v>
      </c>
      <c r="BF164" s="45">
        <v>1347196.9999999998</v>
      </c>
      <c r="BG164" s="45">
        <f t="shared" si="47"/>
        <v>2996071</v>
      </c>
      <c r="BH164" s="113">
        <f t="shared" si="48"/>
        <v>9.450065980399728</v>
      </c>
      <c r="BI164" s="113">
        <f t="shared" si="54"/>
        <v>-51.800000482632079</v>
      </c>
      <c r="BJ164" s="113"/>
      <c r="BK164" s="113"/>
      <c r="BL164" s="162"/>
    </row>
    <row r="165" spans="1:64" ht="14.25" customHeight="1" x14ac:dyDescent="0.3">
      <c r="A165" s="42">
        <v>127</v>
      </c>
      <c r="B165" s="43" t="s">
        <v>255</v>
      </c>
      <c r="C165" s="45">
        <v>222001</v>
      </c>
      <c r="D165" s="45">
        <v>350216</v>
      </c>
      <c r="E165" s="45">
        <v>354415</v>
      </c>
      <c r="F165" s="45">
        <v>61530535.999999993</v>
      </c>
      <c r="G165" s="45">
        <v>96760</v>
      </c>
      <c r="H165" s="45">
        <v>314799</v>
      </c>
      <c r="I165" s="45">
        <v>529578</v>
      </c>
      <c r="J165" s="45">
        <v>617941.00000000012</v>
      </c>
      <c r="K165" s="45">
        <v>122668</v>
      </c>
      <c r="L165" s="45">
        <v>126779</v>
      </c>
      <c r="M165" s="45">
        <f t="shared" si="38"/>
        <v>249447</v>
      </c>
      <c r="N165" s="45">
        <v>54468</v>
      </c>
      <c r="O165" s="45">
        <f t="shared" si="39"/>
        <v>303915</v>
      </c>
      <c r="P165" s="45">
        <v>46363</v>
      </c>
      <c r="Q165" s="45">
        <f t="shared" si="39"/>
        <v>350278</v>
      </c>
      <c r="R165" s="45">
        <v>89684</v>
      </c>
      <c r="S165" s="45">
        <v>86479</v>
      </c>
      <c r="T165" s="45">
        <f t="shared" si="51"/>
        <v>176163</v>
      </c>
      <c r="U165" s="45">
        <v>118802</v>
      </c>
      <c r="V165" s="45">
        <f t="shared" si="49"/>
        <v>294965</v>
      </c>
      <c r="W165" s="45">
        <v>134677</v>
      </c>
      <c r="X165" s="45">
        <f t="shared" si="50"/>
        <v>429642</v>
      </c>
      <c r="Y165" s="45">
        <v>445756</v>
      </c>
      <c r="Z165" s="45">
        <v>664880</v>
      </c>
      <c r="AA165" s="45">
        <f t="shared" si="52"/>
        <v>1110636</v>
      </c>
      <c r="AB165" s="113">
        <f t="shared" si="40"/>
        <v>397.02957049194953</v>
      </c>
      <c r="AC165" s="113">
        <f t="shared" si="53"/>
        <v>530.45929054341718</v>
      </c>
      <c r="AD165" s="113"/>
      <c r="AE165" s="113"/>
      <c r="AF165" s="154"/>
      <c r="AG165" s="42">
        <v>127</v>
      </c>
      <c r="AH165" s="76" t="s">
        <v>72</v>
      </c>
      <c r="AI165" s="45">
        <v>3048578</v>
      </c>
      <c r="AJ165" s="45">
        <v>5413873</v>
      </c>
      <c r="AK165" s="45">
        <v>8730482.9999999963</v>
      </c>
      <c r="AL165" s="45">
        <v>13516695.000000007</v>
      </c>
      <c r="AM165" s="45">
        <v>2957226.0000000005</v>
      </c>
      <c r="AN165" s="45">
        <v>7220484.9999999963</v>
      </c>
      <c r="AO165" s="45">
        <v>10916461.999999996</v>
      </c>
      <c r="AP165" s="45">
        <v>15841929.999999996</v>
      </c>
      <c r="AQ165" s="45">
        <v>3268925.9999999981</v>
      </c>
      <c r="AR165" s="45">
        <v>4464986.9999999991</v>
      </c>
      <c r="AS165" s="45">
        <f t="shared" si="41"/>
        <v>7733912.9999999972</v>
      </c>
      <c r="AT165" s="45">
        <v>3379395.0000000005</v>
      </c>
      <c r="AU165" s="45">
        <f t="shared" si="42"/>
        <v>11113307.999999998</v>
      </c>
      <c r="AV165" s="45">
        <v>5428908.0000000009</v>
      </c>
      <c r="AW165" s="45">
        <f t="shared" si="43"/>
        <v>16542216</v>
      </c>
      <c r="AX165" s="45">
        <v>3398974</v>
      </c>
      <c r="AY165" s="45">
        <v>2792869</v>
      </c>
      <c r="AZ165" s="45">
        <f t="shared" si="44"/>
        <v>6191843</v>
      </c>
      <c r="BA165" s="45">
        <v>2608898.9999999995</v>
      </c>
      <c r="BB165" s="45">
        <f t="shared" si="45"/>
        <v>8800742</v>
      </c>
      <c r="BC165" s="45">
        <v>2749030.0000000005</v>
      </c>
      <c r="BD165" s="45">
        <f t="shared" si="46"/>
        <v>11549772</v>
      </c>
      <c r="BE165" s="45">
        <v>3783244.0000000005</v>
      </c>
      <c r="BF165" s="45">
        <v>3888878.9999999986</v>
      </c>
      <c r="BG165" s="45">
        <f t="shared" si="47"/>
        <v>7672122.9999999991</v>
      </c>
      <c r="BH165" s="113">
        <f t="shared" si="48"/>
        <v>11.305470415484223</v>
      </c>
      <c r="BI165" s="113">
        <f t="shared" si="54"/>
        <v>23.906936916843648</v>
      </c>
      <c r="BJ165" s="113"/>
      <c r="BK165" s="113"/>
      <c r="BL165" s="162"/>
    </row>
    <row r="166" spans="1:64" ht="14.25" customHeight="1" x14ac:dyDescent="0.3">
      <c r="A166" s="42">
        <v>128</v>
      </c>
      <c r="B166" s="43" t="s">
        <v>256</v>
      </c>
      <c r="C166" s="45"/>
      <c r="D166" s="45"/>
      <c r="E166" s="45"/>
      <c r="F166" s="45">
        <v>412053</v>
      </c>
      <c r="G166" s="45"/>
      <c r="H166" s="45"/>
      <c r="I166" s="45">
        <v>1261</v>
      </c>
      <c r="J166" s="45">
        <v>1261</v>
      </c>
      <c r="K166" s="45"/>
      <c r="L166" s="45"/>
      <c r="M166" s="45" t="str">
        <f t="shared" si="38"/>
        <v/>
      </c>
      <c r="N166" s="45"/>
      <c r="O166" s="45" t="str">
        <f t="shared" si="39"/>
        <v xml:space="preserve"> </v>
      </c>
      <c r="P166" s="45"/>
      <c r="Q166" s="45" t="str">
        <f t="shared" si="39"/>
        <v xml:space="preserve"> </v>
      </c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113" t="str">
        <f t="shared" si="40"/>
        <v xml:space="preserve"> </v>
      </c>
      <c r="AC166" s="113"/>
      <c r="AD166" s="113"/>
      <c r="AE166" s="113"/>
      <c r="AF166" s="154"/>
      <c r="AG166" s="42">
        <v>128</v>
      </c>
      <c r="AH166" s="76" t="s">
        <v>255</v>
      </c>
      <c r="AI166" s="45">
        <v>2278252.9999999995</v>
      </c>
      <c r="AJ166" s="45">
        <v>3785226.9999999991</v>
      </c>
      <c r="AK166" s="45">
        <v>5947564</v>
      </c>
      <c r="AL166" s="45">
        <v>7368146.9999999953</v>
      </c>
      <c r="AM166" s="45">
        <v>2626696</v>
      </c>
      <c r="AN166" s="45">
        <v>5862615.9999999991</v>
      </c>
      <c r="AO166" s="45">
        <v>7993645.0000000056</v>
      </c>
      <c r="AP166" s="45">
        <v>9993931</v>
      </c>
      <c r="AQ166" s="45">
        <v>2586621.0000000005</v>
      </c>
      <c r="AR166" s="45">
        <v>2714562</v>
      </c>
      <c r="AS166" s="45">
        <f t="shared" si="41"/>
        <v>5301183</v>
      </c>
      <c r="AT166" s="45">
        <v>1900352</v>
      </c>
      <c r="AU166" s="45">
        <f t="shared" si="42"/>
        <v>7201535</v>
      </c>
      <c r="AV166" s="45">
        <v>2249478.9999999995</v>
      </c>
      <c r="AW166" s="45">
        <f t="shared" si="43"/>
        <v>9451014</v>
      </c>
      <c r="AX166" s="45">
        <v>1440646</v>
      </c>
      <c r="AY166" s="45">
        <v>2403704</v>
      </c>
      <c r="AZ166" s="45">
        <f t="shared" si="44"/>
        <v>3844350</v>
      </c>
      <c r="BA166" s="45">
        <v>1412884.0000000002</v>
      </c>
      <c r="BB166" s="45">
        <f t="shared" si="45"/>
        <v>5257234</v>
      </c>
      <c r="BC166" s="45">
        <v>1332768</v>
      </c>
      <c r="BD166" s="45">
        <f t="shared" si="46"/>
        <v>6590002</v>
      </c>
      <c r="BE166" s="45">
        <v>1477322.0000000005</v>
      </c>
      <c r="BF166" s="45">
        <v>1741784.9999999995</v>
      </c>
      <c r="BG166" s="45">
        <f t="shared" si="47"/>
        <v>3219107</v>
      </c>
      <c r="BH166" s="113">
        <f t="shared" si="48"/>
        <v>2.5458023692149538</v>
      </c>
      <c r="BI166" s="113">
        <f t="shared" si="54"/>
        <v>-16.263945790575789</v>
      </c>
      <c r="BJ166" s="113"/>
      <c r="BK166" s="113"/>
      <c r="BL166" s="162"/>
    </row>
    <row r="167" spans="1:64" ht="14.25" customHeight="1" x14ac:dyDescent="0.3">
      <c r="A167" s="42">
        <v>129</v>
      </c>
      <c r="B167" s="43" t="s">
        <v>257</v>
      </c>
      <c r="C167" s="45">
        <v>351428</v>
      </c>
      <c r="D167" s="45">
        <v>648273</v>
      </c>
      <c r="E167" s="45">
        <v>648273</v>
      </c>
      <c r="F167" s="45"/>
      <c r="G167" s="45">
        <v>172881</v>
      </c>
      <c r="H167" s="45">
        <v>430376</v>
      </c>
      <c r="I167" s="45">
        <v>493663</v>
      </c>
      <c r="J167" s="45">
        <v>550988</v>
      </c>
      <c r="K167" s="45">
        <v>216921</v>
      </c>
      <c r="L167" s="45">
        <v>4372</v>
      </c>
      <c r="M167" s="45">
        <f t="shared" si="38"/>
        <v>221293</v>
      </c>
      <c r="N167" s="45">
        <v>4147</v>
      </c>
      <c r="O167" s="45">
        <f t="shared" si="39"/>
        <v>225440</v>
      </c>
      <c r="P167" s="45">
        <v>7919</v>
      </c>
      <c r="Q167" s="45">
        <f t="shared" si="39"/>
        <v>233359</v>
      </c>
      <c r="R167" s="45"/>
      <c r="S167" s="45">
        <v>4904</v>
      </c>
      <c r="T167" s="45">
        <f t="shared" si="51"/>
        <v>4904</v>
      </c>
      <c r="U167" s="45"/>
      <c r="V167" s="45">
        <f t="shared" ref="V167:V222" si="55">U167+T167</f>
        <v>4904</v>
      </c>
      <c r="W167" s="45"/>
      <c r="X167" s="45">
        <f t="shared" ref="X167:X222" si="56">W167+V167</f>
        <v>4904</v>
      </c>
      <c r="Y167" s="45"/>
      <c r="Z167" s="45"/>
      <c r="AA167" s="45"/>
      <c r="AB167" s="113" t="str">
        <f t="shared" si="40"/>
        <v xml:space="preserve"> </v>
      </c>
      <c r="AC167" s="113">
        <f t="shared" si="53"/>
        <v>-100</v>
      </c>
      <c r="AD167" s="113"/>
      <c r="AE167" s="113"/>
      <c r="AF167" s="154"/>
      <c r="AG167" s="42">
        <v>129</v>
      </c>
      <c r="AH167" s="76" t="s">
        <v>256</v>
      </c>
      <c r="AI167" s="45">
        <v>288637.99999999994</v>
      </c>
      <c r="AJ167" s="45">
        <v>596497</v>
      </c>
      <c r="AK167" s="45">
        <v>966097</v>
      </c>
      <c r="AL167" s="45">
        <v>1520870.9999999995</v>
      </c>
      <c r="AM167" s="45">
        <v>236888.99999999997</v>
      </c>
      <c r="AN167" s="45">
        <v>363529</v>
      </c>
      <c r="AO167" s="45">
        <v>1224629.9999999998</v>
      </c>
      <c r="AP167" s="45">
        <v>1443513</v>
      </c>
      <c r="AQ167" s="45">
        <v>814972</v>
      </c>
      <c r="AR167" s="45">
        <v>844171</v>
      </c>
      <c r="AS167" s="45">
        <f t="shared" si="41"/>
        <v>1659143</v>
      </c>
      <c r="AT167" s="45">
        <v>456278.99999999994</v>
      </c>
      <c r="AU167" s="45">
        <f t="shared" si="42"/>
        <v>2115422</v>
      </c>
      <c r="AV167" s="45">
        <v>927285.00000000012</v>
      </c>
      <c r="AW167" s="45">
        <f t="shared" si="43"/>
        <v>3042707</v>
      </c>
      <c r="AX167" s="45">
        <v>276733</v>
      </c>
      <c r="AY167" s="45">
        <v>670518</v>
      </c>
      <c r="AZ167" s="45">
        <f t="shared" si="44"/>
        <v>947251</v>
      </c>
      <c r="BA167" s="45">
        <v>52386.999999999993</v>
      </c>
      <c r="BB167" s="45">
        <f t="shared" si="45"/>
        <v>999638</v>
      </c>
      <c r="BC167" s="45">
        <v>247353</v>
      </c>
      <c r="BD167" s="45">
        <f t="shared" si="46"/>
        <v>1246991</v>
      </c>
      <c r="BE167" s="45">
        <v>287130.99999999994</v>
      </c>
      <c r="BF167" s="45">
        <v>395318</v>
      </c>
      <c r="BG167" s="45">
        <f t="shared" si="47"/>
        <v>682449</v>
      </c>
      <c r="BH167" s="113">
        <f t="shared" si="48"/>
        <v>3.7574123794415328</v>
      </c>
      <c r="BI167" s="113">
        <f t="shared" si="54"/>
        <v>-27.954787062774272</v>
      </c>
      <c r="BJ167" s="113"/>
      <c r="BK167" s="113"/>
      <c r="BL167" s="121"/>
    </row>
    <row r="168" spans="1:64" ht="14.25" customHeight="1" x14ac:dyDescent="0.3">
      <c r="A168" s="42">
        <v>130</v>
      </c>
      <c r="B168" s="43" t="s">
        <v>258</v>
      </c>
      <c r="C168" s="45">
        <v>2500</v>
      </c>
      <c r="D168" s="45">
        <v>2500</v>
      </c>
      <c r="E168" s="45">
        <v>2500</v>
      </c>
      <c r="F168" s="45">
        <v>797556</v>
      </c>
      <c r="G168" s="45"/>
      <c r="H168" s="45"/>
      <c r="I168" s="45"/>
      <c r="J168" s="45">
        <v>10000</v>
      </c>
      <c r="K168" s="45"/>
      <c r="L168" s="45"/>
      <c r="M168" s="45" t="str">
        <f t="shared" si="38"/>
        <v/>
      </c>
      <c r="N168" s="45">
        <v>117941</v>
      </c>
      <c r="O168" s="45">
        <f t="shared" ref="O168:Q231" si="57">IF(SUM(M168:N168)=0, " ",SUM(M168:N168))</f>
        <v>117941</v>
      </c>
      <c r="P168" s="45">
        <v>1808</v>
      </c>
      <c r="Q168" s="45">
        <f t="shared" si="57"/>
        <v>119749</v>
      </c>
      <c r="R168" s="45">
        <v>7605</v>
      </c>
      <c r="S168" s="45"/>
      <c r="T168" s="45">
        <f t="shared" ref="T168:T212" si="58">SUM(R168:S168)</f>
        <v>7605</v>
      </c>
      <c r="U168" s="45"/>
      <c r="V168" s="45">
        <f t="shared" si="55"/>
        <v>7605</v>
      </c>
      <c r="W168" s="45"/>
      <c r="X168" s="45">
        <f t="shared" si="56"/>
        <v>7605</v>
      </c>
      <c r="Y168" s="45">
        <v>2741</v>
      </c>
      <c r="Z168" s="45"/>
      <c r="AA168" s="45">
        <f t="shared" ref="AA168:AA212" si="59">Y168+Z168</f>
        <v>2741</v>
      </c>
      <c r="AB168" s="113">
        <f t="shared" ref="AB168:AB231" si="60">IFERROR(Y168/R168*100-100," ")</f>
        <v>-63.957922419460886</v>
      </c>
      <c r="AC168" s="113">
        <f t="shared" ref="AC168:AC212" si="61">AA168/T168*100-100</f>
        <v>-63.957922419460886</v>
      </c>
      <c r="AD168" s="113"/>
      <c r="AE168" s="113"/>
      <c r="AF168" s="154"/>
      <c r="AG168" s="42">
        <v>130</v>
      </c>
      <c r="AH168" s="76" t="s">
        <v>257</v>
      </c>
      <c r="AI168" s="45">
        <v>389920.00000000006</v>
      </c>
      <c r="AJ168" s="45">
        <v>812405</v>
      </c>
      <c r="AK168" s="45">
        <v>1002665</v>
      </c>
      <c r="AL168" s="45">
        <v>1373589.0000000005</v>
      </c>
      <c r="AM168" s="45">
        <v>633778</v>
      </c>
      <c r="AN168" s="45">
        <v>1011993.0000000002</v>
      </c>
      <c r="AO168" s="45">
        <v>1541252.0000000002</v>
      </c>
      <c r="AP168" s="45">
        <v>2060617.9999999995</v>
      </c>
      <c r="AQ168" s="45">
        <v>198063</v>
      </c>
      <c r="AR168" s="45">
        <v>59545</v>
      </c>
      <c r="AS168" s="45">
        <f t="shared" si="41"/>
        <v>257608</v>
      </c>
      <c r="AT168" s="45">
        <v>148385.99999999997</v>
      </c>
      <c r="AU168" s="45">
        <f t="shared" si="42"/>
        <v>405994</v>
      </c>
      <c r="AV168" s="45">
        <v>211074</v>
      </c>
      <c r="AW168" s="45">
        <f t="shared" si="43"/>
        <v>617068</v>
      </c>
      <c r="AX168" s="45">
        <v>348942</v>
      </c>
      <c r="AY168" s="45">
        <v>569867</v>
      </c>
      <c r="AZ168" s="45">
        <f t="shared" si="44"/>
        <v>918809</v>
      </c>
      <c r="BA168" s="45">
        <v>208979</v>
      </c>
      <c r="BB168" s="45">
        <f t="shared" ref="BB168:BB220" si="62">BA168+AZ168</f>
        <v>1127788</v>
      </c>
      <c r="BC168" s="45">
        <v>157846.99999999997</v>
      </c>
      <c r="BD168" s="45">
        <f t="shared" ref="BD168:BD224" si="63">BC168+BB168</f>
        <v>1285635</v>
      </c>
      <c r="BE168" s="45">
        <v>204066</v>
      </c>
      <c r="BF168" s="45">
        <v>176551</v>
      </c>
      <c r="BG168" s="45">
        <f t="shared" ref="BG168:BG230" si="64">BE168+BF168</f>
        <v>380617</v>
      </c>
      <c r="BH168" s="113">
        <f t="shared" ref="BH168:BH231" si="65">IFERROR(BE168/AX168*100-100," ")</f>
        <v>-41.518647798201428</v>
      </c>
      <c r="BI168" s="113">
        <f t="shared" si="54"/>
        <v>-58.574959540013211</v>
      </c>
      <c r="BJ168" s="113"/>
      <c r="BK168" s="113"/>
      <c r="BL168" s="121"/>
    </row>
    <row r="169" spans="1:64" ht="14.25" customHeight="1" x14ac:dyDescent="0.3">
      <c r="A169" s="42">
        <v>131</v>
      </c>
      <c r="B169" s="43" t="s">
        <v>259</v>
      </c>
      <c r="C169" s="45">
        <v>6095574</v>
      </c>
      <c r="D169" s="45">
        <v>8133356</v>
      </c>
      <c r="E169" s="45">
        <v>18235080.999999993</v>
      </c>
      <c r="F169" s="45">
        <v>2500</v>
      </c>
      <c r="G169" s="45">
        <v>1983093</v>
      </c>
      <c r="H169" s="45">
        <v>11019114.999999998</v>
      </c>
      <c r="I169" s="45">
        <v>29137279.000000004</v>
      </c>
      <c r="J169" s="45">
        <v>55234293.000000007</v>
      </c>
      <c r="K169" s="45">
        <v>15083793</v>
      </c>
      <c r="L169" s="45">
        <v>8199096</v>
      </c>
      <c r="M169" s="45">
        <f t="shared" ref="M169:M232" si="66">IF(SUM(L169,K169)=0,"",SUM(K169,L169))</f>
        <v>23282889</v>
      </c>
      <c r="N169" s="45">
        <v>10676422</v>
      </c>
      <c r="O169" s="45">
        <f t="shared" si="57"/>
        <v>33959311</v>
      </c>
      <c r="P169" s="45">
        <v>14589684</v>
      </c>
      <c r="Q169" s="45">
        <f t="shared" si="57"/>
        <v>48548995</v>
      </c>
      <c r="R169" s="45">
        <v>13859287</v>
      </c>
      <c r="S169" s="45">
        <v>935303</v>
      </c>
      <c r="T169" s="45">
        <f t="shared" si="58"/>
        <v>14794590</v>
      </c>
      <c r="U169" s="45">
        <v>2124696</v>
      </c>
      <c r="V169" s="45">
        <f t="shared" si="55"/>
        <v>16919286</v>
      </c>
      <c r="W169" s="45">
        <v>7655529.0000000019</v>
      </c>
      <c r="X169" s="45">
        <f t="shared" si="56"/>
        <v>24574815</v>
      </c>
      <c r="Y169" s="45">
        <v>6342195.0000000009</v>
      </c>
      <c r="Z169" s="45">
        <v>2328345</v>
      </c>
      <c r="AA169" s="45">
        <f t="shared" si="59"/>
        <v>8670540</v>
      </c>
      <c r="AB169" s="113">
        <f t="shared" si="60"/>
        <v>-54.238663215503067</v>
      </c>
      <c r="AC169" s="113">
        <f t="shared" si="61"/>
        <v>-41.393847345549958</v>
      </c>
      <c r="AD169" s="113"/>
      <c r="AE169" s="113"/>
      <c r="AF169" s="154"/>
      <c r="AG169" s="42">
        <v>131</v>
      </c>
      <c r="AH169" s="76" t="s">
        <v>258</v>
      </c>
      <c r="AI169" s="45">
        <v>254327</v>
      </c>
      <c r="AJ169" s="45">
        <v>581965</v>
      </c>
      <c r="AK169" s="45">
        <v>1261053</v>
      </c>
      <c r="AL169" s="45">
        <v>1766959.0000000007</v>
      </c>
      <c r="AM169" s="45">
        <v>400679.00000000017</v>
      </c>
      <c r="AN169" s="45">
        <v>657410.00000000012</v>
      </c>
      <c r="AO169" s="45">
        <v>1193285.9999999998</v>
      </c>
      <c r="AP169" s="45">
        <v>2130550.9999999995</v>
      </c>
      <c r="AQ169" s="45">
        <v>138248</v>
      </c>
      <c r="AR169" s="45">
        <v>343014.99999999994</v>
      </c>
      <c r="AS169" s="45">
        <f t="shared" si="41"/>
        <v>481262.99999999994</v>
      </c>
      <c r="AT169" s="45">
        <v>256490.00000000003</v>
      </c>
      <c r="AU169" s="45">
        <f t="shared" ref="AU169:AU222" si="67">IF(SUM(AS169:AT169)=0, " ",SUM(AS169:AT169))</f>
        <v>737753</v>
      </c>
      <c r="AV169" s="45">
        <v>283750</v>
      </c>
      <c r="AW169" s="45">
        <f t="shared" ref="AW169:AW222" si="68">IF(SUM(AU169:AV169)=0, " ",SUM(AU169:AV169))</f>
        <v>1021503</v>
      </c>
      <c r="AX169" s="45">
        <v>113405</v>
      </c>
      <c r="AY169" s="45">
        <v>93810</v>
      </c>
      <c r="AZ169" s="45">
        <f t="shared" ref="AZ169:AZ220" si="69">SUM(AX169:AY169)</f>
        <v>207215</v>
      </c>
      <c r="BA169" s="45">
        <v>359484.00000000012</v>
      </c>
      <c r="BB169" s="45">
        <f t="shared" si="62"/>
        <v>566699.00000000012</v>
      </c>
      <c r="BC169" s="45">
        <v>338091</v>
      </c>
      <c r="BD169" s="45">
        <f t="shared" si="63"/>
        <v>904790.00000000012</v>
      </c>
      <c r="BE169" s="45">
        <v>223511.00000000003</v>
      </c>
      <c r="BF169" s="45">
        <v>314483.00000000006</v>
      </c>
      <c r="BG169" s="45">
        <f t="shared" si="64"/>
        <v>537994.00000000012</v>
      </c>
      <c r="BH169" s="113">
        <f t="shared" si="65"/>
        <v>97.090957188836484</v>
      </c>
      <c r="BI169" s="113">
        <f t="shared" si="54"/>
        <v>159.63081823227088</v>
      </c>
      <c r="BJ169" s="113"/>
      <c r="BK169" s="113"/>
      <c r="BL169" s="121"/>
    </row>
    <row r="170" spans="1:64" ht="14.25" customHeight="1" x14ac:dyDescent="0.3">
      <c r="A170" s="42">
        <v>132</v>
      </c>
      <c r="B170" s="43" t="s">
        <v>260</v>
      </c>
      <c r="C170" s="45">
        <v>1096</v>
      </c>
      <c r="D170" s="45">
        <v>2961</v>
      </c>
      <c r="E170" s="45">
        <v>2961</v>
      </c>
      <c r="F170" s="45">
        <v>28693147</v>
      </c>
      <c r="G170" s="45">
        <v>14897</v>
      </c>
      <c r="H170" s="45">
        <v>28085</v>
      </c>
      <c r="I170" s="45">
        <v>31867</v>
      </c>
      <c r="J170" s="45">
        <v>43986</v>
      </c>
      <c r="K170" s="45">
        <v>137724</v>
      </c>
      <c r="L170" s="45">
        <v>318031</v>
      </c>
      <c r="M170" s="45">
        <f t="shared" si="66"/>
        <v>455755</v>
      </c>
      <c r="N170" s="45">
        <v>212998</v>
      </c>
      <c r="O170" s="45">
        <f t="shared" si="57"/>
        <v>668753</v>
      </c>
      <c r="P170" s="45">
        <v>174478</v>
      </c>
      <c r="Q170" s="45">
        <f t="shared" si="57"/>
        <v>843231</v>
      </c>
      <c r="R170" s="45">
        <v>112853</v>
      </c>
      <c r="S170" s="45"/>
      <c r="T170" s="45">
        <f t="shared" si="58"/>
        <v>112853</v>
      </c>
      <c r="U170" s="45">
        <v>24406</v>
      </c>
      <c r="V170" s="45">
        <f t="shared" si="55"/>
        <v>137259</v>
      </c>
      <c r="W170" s="45">
        <v>89381</v>
      </c>
      <c r="X170" s="45">
        <f t="shared" si="56"/>
        <v>226640</v>
      </c>
      <c r="Y170" s="45">
        <v>70622</v>
      </c>
      <c r="Z170" s="45">
        <v>123437</v>
      </c>
      <c r="AA170" s="45">
        <f t="shared" si="59"/>
        <v>194059</v>
      </c>
      <c r="AB170" s="113">
        <f t="shared" si="60"/>
        <v>-37.421247109071089</v>
      </c>
      <c r="AC170" s="113">
        <f t="shared" si="61"/>
        <v>71.957325015728429</v>
      </c>
      <c r="AD170" s="113"/>
      <c r="AE170" s="113"/>
      <c r="AF170" s="154"/>
      <c r="AG170" s="42">
        <v>132</v>
      </c>
      <c r="AH170" s="76" t="s">
        <v>259</v>
      </c>
      <c r="AI170" s="45">
        <v>2429390.9999999995</v>
      </c>
      <c r="AJ170" s="45">
        <v>5043367</v>
      </c>
      <c r="AK170" s="45">
        <v>7246455</v>
      </c>
      <c r="AL170" s="45">
        <v>10407931.999999993</v>
      </c>
      <c r="AM170" s="45">
        <v>2581545.9999999991</v>
      </c>
      <c r="AN170" s="45">
        <v>5017567.9999999963</v>
      </c>
      <c r="AO170" s="45">
        <v>10083501.999999996</v>
      </c>
      <c r="AP170" s="45">
        <v>11750783.000000002</v>
      </c>
      <c r="AQ170" s="45">
        <v>1125732</v>
      </c>
      <c r="AR170" s="45">
        <v>811532.99999999965</v>
      </c>
      <c r="AS170" s="45">
        <f t="shared" ref="AS170:AS222" si="70">IF(SUM(AR170,AQ170)=0,"",SUM(AQ170,AR170))</f>
        <v>1937264.9999999995</v>
      </c>
      <c r="AT170" s="45">
        <v>2311410.0000000005</v>
      </c>
      <c r="AU170" s="45">
        <f t="shared" si="67"/>
        <v>4248675</v>
      </c>
      <c r="AV170" s="45">
        <v>1346681.9999999998</v>
      </c>
      <c r="AW170" s="45">
        <f t="shared" si="68"/>
        <v>5595357</v>
      </c>
      <c r="AX170" s="45">
        <v>1007152</v>
      </c>
      <c r="AY170" s="45">
        <v>587136</v>
      </c>
      <c r="AZ170" s="45">
        <f t="shared" si="69"/>
        <v>1594288</v>
      </c>
      <c r="BA170" s="45">
        <v>1350666.0000000002</v>
      </c>
      <c r="BB170" s="45">
        <f t="shared" si="62"/>
        <v>2944954</v>
      </c>
      <c r="BC170" s="45">
        <v>895587.99999999988</v>
      </c>
      <c r="BD170" s="45">
        <f t="shared" si="63"/>
        <v>3840542</v>
      </c>
      <c r="BE170" s="45">
        <v>817506.00000000012</v>
      </c>
      <c r="BF170" s="45">
        <v>1162833.0000000002</v>
      </c>
      <c r="BG170" s="45">
        <f t="shared" si="64"/>
        <v>1980339.0000000005</v>
      </c>
      <c r="BH170" s="113">
        <f t="shared" si="65"/>
        <v>-18.829928352423451</v>
      </c>
      <c r="BI170" s="113">
        <f t="shared" ref="BI170:BI233" si="71">BG170/AZ170*100-100</f>
        <v>24.21463374246062</v>
      </c>
      <c r="BJ170" s="113"/>
      <c r="BK170" s="113"/>
      <c r="BL170" s="162"/>
    </row>
    <row r="171" spans="1:64" ht="14.25" customHeight="1" x14ac:dyDescent="0.3">
      <c r="A171" s="42">
        <v>133</v>
      </c>
      <c r="B171" s="43" t="s">
        <v>261</v>
      </c>
      <c r="C171" s="45"/>
      <c r="D171" s="45"/>
      <c r="E171" s="45"/>
      <c r="F171" s="45">
        <v>11511</v>
      </c>
      <c r="G171" s="45"/>
      <c r="H171" s="45"/>
      <c r="I171" s="45"/>
      <c r="J171" s="45"/>
      <c r="K171" s="45"/>
      <c r="L171" s="45"/>
      <c r="M171" s="45" t="str">
        <f t="shared" si="66"/>
        <v/>
      </c>
      <c r="N171" s="45">
        <v>1500</v>
      </c>
      <c r="O171" s="45">
        <f t="shared" si="57"/>
        <v>1500</v>
      </c>
      <c r="P171" s="45"/>
      <c r="Q171" s="45">
        <f t="shared" si="57"/>
        <v>1500</v>
      </c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113" t="str">
        <f t="shared" si="60"/>
        <v xml:space="preserve"> </v>
      </c>
      <c r="AC171" s="113"/>
      <c r="AD171" s="113"/>
      <c r="AE171" s="113"/>
      <c r="AF171" s="154"/>
      <c r="AG171" s="42">
        <v>133</v>
      </c>
      <c r="AH171" s="76" t="s">
        <v>260</v>
      </c>
      <c r="AI171" s="45">
        <v>2999295.0000000005</v>
      </c>
      <c r="AJ171" s="45">
        <v>5103707</v>
      </c>
      <c r="AK171" s="45">
        <v>7506692.0000000019</v>
      </c>
      <c r="AL171" s="45">
        <v>9531960.9999999944</v>
      </c>
      <c r="AM171" s="45">
        <v>1272474</v>
      </c>
      <c r="AN171" s="45">
        <v>2932799</v>
      </c>
      <c r="AO171" s="45">
        <v>4284438.0000000019</v>
      </c>
      <c r="AP171" s="45">
        <v>6000142.0000000037</v>
      </c>
      <c r="AQ171" s="45">
        <v>1166630.0000000002</v>
      </c>
      <c r="AR171" s="45">
        <v>1128185</v>
      </c>
      <c r="AS171" s="45">
        <f t="shared" si="70"/>
        <v>2294815</v>
      </c>
      <c r="AT171" s="45">
        <v>1743129.9999999993</v>
      </c>
      <c r="AU171" s="45">
        <f t="shared" si="67"/>
        <v>4037944.9999999991</v>
      </c>
      <c r="AV171" s="45">
        <v>1017987.9999999999</v>
      </c>
      <c r="AW171" s="45">
        <f t="shared" si="68"/>
        <v>5055932.9999999991</v>
      </c>
      <c r="AX171" s="45">
        <v>451344</v>
      </c>
      <c r="AY171" s="45">
        <v>800509</v>
      </c>
      <c r="AZ171" s="45">
        <f t="shared" si="69"/>
        <v>1251853</v>
      </c>
      <c r="BA171" s="45">
        <v>326872</v>
      </c>
      <c r="BB171" s="45">
        <f t="shared" si="62"/>
        <v>1578725</v>
      </c>
      <c r="BC171" s="45">
        <v>829057.00000000012</v>
      </c>
      <c r="BD171" s="45">
        <f t="shared" si="63"/>
        <v>2407782</v>
      </c>
      <c r="BE171" s="45">
        <v>869849.00000000012</v>
      </c>
      <c r="BF171" s="45">
        <v>684780.00000000023</v>
      </c>
      <c r="BG171" s="45">
        <f t="shared" si="64"/>
        <v>1554629.0000000005</v>
      </c>
      <c r="BH171" s="113">
        <f t="shared" si="65"/>
        <v>92.724174908717089</v>
      </c>
      <c r="BI171" s="113">
        <f t="shared" si="71"/>
        <v>24.18622633807648</v>
      </c>
      <c r="BJ171" s="113"/>
      <c r="BK171" s="113"/>
      <c r="BL171" s="162"/>
    </row>
    <row r="172" spans="1:64" ht="14.25" customHeight="1" x14ac:dyDescent="0.3">
      <c r="A172" s="42">
        <v>134</v>
      </c>
      <c r="B172" s="43" t="s">
        <v>262</v>
      </c>
      <c r="C172" s="45"/>
      <c r="D172" s="45">
        <v>1895</v>
      </c>
      <c r="E172" s="45">
        <v>1895</v>
      </c>
      <c r="F172" s="45">
        <v>1895</v>
      </c>
      <c r="G172" s="45"/>
      <c r="H172" s="45"/>
      <c r="I172" s="45"/>
      <c r="J172" s="45"/>
      <c r="K172" s="45"/>
      <c r="L172" s="45"/>
      <c r="M172" s="45" t="str">
        <f t="shared" si="66"/>
        <v/>
      </c>
      <c r="N172" s="45"/>
      <c r="O172" s="45" t="str">
        <f t="shared" si="57"/>
        <v xml:space="preserve"> </v>
      </c>
      <c r="P172" s="45"/>
      <c r="Q172" s="45" t="str">
        <f t="shared" si="57"/>
        <v xml:space="preserve"> </v>
      </c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113" t="str">
        <f t="shared" si="60"/>
        <v xml:space="preserve"> </v>
      </c>
      <c r="AC172" s="113"/>
      <c r="AD172" s="113"/>
      <c r="AE172" s="113"/>
      <c r="AF172" s="154"/>
      <c r="AG172" s="42">
        <v>134</v>
      </c>
      <c r="AH172" s="76" t="s">
        <v>261</v>
      </c>
      <c r="AI172" s="45">
        <v>213770</v>
      </c>
      <c r="AJ172" s="45">
        <v>266454</v>
      </c>
      <c r="AK172" s="45">
        <v>348013</v>
      </c>
      <c r="AL172" s="45">
        <v>722204</v>
      </c>
      <c r="AM172" s="45">
        <v>181820</v>
      </c>
      <c r="AN172" s="45">
        <v>323164.99999999994</v>
      </c>
      <c r="AO172" s="45">
        <v>476213</v>
      </c>
      <c r="AP172" s="45">
        <v>798928.00000000012</v>
      </c>
      <c r="AQ172" s="45">
        <v>796018</v>
      </c>
      <c r="AR172" s="45">
        <v>787015.00000000023</v>
      </c>
      <c r="AS172" s="45">
        <f t="shared" si="70"/>
        <v>1583033.0000000002</v>
      </c>
      <c r="AT172" s="45">
        <v>545486</v>
      </c>
      <c r="AU172" s="45">
        <f t="shared" si="67"/>
        <v>2128519</v>
      </c>
      <c r="AV172" s="45">
        <v>399084.99999999994</v>
      </c>
      <c r="AW172" s="45">
        <f t="shared" si="68"/>
        <v>2527604</v>
      </c>
      <c r="AX172" s="45">
        <v>266990</v>
      </c>
      <c r="AY172" s="45">
        <v>52506</v>
      </c>
      <c r="AZ172" s="45">
        <f t="shared" si="69"/>
        <v>319496</v>
      </c>
      <c r="BA172" s="45">
        <v>51295</v>
      </c>
      <c r="BB172" s="45">
        <f t="shared" si="62"/>
        <v>370791</v>
      </c>
      <c r="BC172" s="45">
        <v>83370</v>
      </c>
      <c r="BD172" s="45">
        <f t="shared" si="63"/>
        <v>454161</v>
      </c>
      <c r="BE172" s="45">
        <v>61142</v>
      </c>
      <c r="BF172" s="45">
        <v>44989</v>
      </c>
      <c r="BG172" s="45">
        <f t="shared" si="64"/>
        <v>106131</v>
      </c>
      <c r="BH172" s="113">
        <f t="shared" si="65"/>
        <v>-77.099516835836553</v>
      </c>
      <c r="BI172" s="113">
        <f t="shared" si="71"/>
        <v>-66.781743746400579</v>
      </c>
      <c r="BJ172" s="113"/>
      <c r="BK172" s="113"/>
      <c r="BL172" s="162"/>
    </row>
    <row r="173" spans="1:64" ht="14.25" customHeight="1" x14ac:dyDescent="0.3">
      <c r="A173" s="42">
        <v>135</v>
      </c>
      <c r="B173" s="43" t="s">
        <v>263</v>
      </c>
      <c r="C173" s="45">
        <v>3213</v>
      </c>
      <c r="D173" s="45">
        <v>8606</v>
      </c>
      <c r="E173" s="45">
        <v>74847</v>
      </c>
      <c r="F173" s="45">
        <v>153996</v>
      </c>
      <c r="G173" s="45">
        <v>1536266</v>
      </c>
      <c r="H173" s="45">
        <v>3285068.9999999995</v>
      </c>
      <c r="I173" s="45">
        <v>6277710.9999999991</v>
      </c>
      <c r="J173" s="45">
        <v>6379160</v>
      </c>
      <c r="K173" s="45">
        <v>64380</v>
      </c>
      <c r="L173" s="45">
        <v>1036717</v>
      </c>
      <c r="M173" s="45">
        <f t="shared" si="66"/>
        <v>1101097</v>
      </c>
      <c r="N173" s="45">
        <v>25990</v>
      </c>
      <c r="O173" s="45">
        <f t="shared" si="57"/>
        <v>1127087</v>
      </c>
      <c r="P173" s="45">
        <v>747540</v>
      </c>
      <c r="Q173" s="45">
        <f t="shared" si="57"/>
        <v>1874627</v>
      </c>
      <c r="R173" s="45">
        <v>75110</v>
      </c>
      <c r="S173" s="45">
        <v>67246</v>
      </c>
      <c r="T173" s="45">
        <f t="shared" si="58"/>
        <v>142356</v>
      </c>
      <c r="U173" s="45">
        <v>11551</v>
      </c>
      <c r="V173" s="45">
        <f t="shared" si="55"/>
        <v>153907</v>
      </c>
      <c r="W173" s="45">
        <v>20073</v>
      </c>
      <c r="X173" s="45">
        <f t="shared" si="56"/>
        <v>173980</v>
      </c>
      <c r="Y173" s="45">
        <v>735766</v>
      </c>
      <c r="Z173" s="45">
        <v>154387</v>
      </c>
      <c r="AA173" s="45">
        <f t="shared" si="59"/>
        <v>890153</v>
      </c>
      <c r="AB173" s="113">
        <f t="shared" si="60"/>
        <v>879.58460923978168</v>
      </c>
      <c r="AC173" s="113">
        <f t="shared" si="61"/>
        <v>525.30065469667591</v>
      </c>
      <c r="AD173" s="113"/>
      <c r="AE173" s="113"/>
      <c r="AF173" s="154"/>
      <c r="AG173" s="42">
        <v>135</v>
      </c>
      <c r="AH173" s="76" t="s">
        <v>262</v>
      </c>
      <c r="AI173" s="45">
        <v>245276.99999999997</v>
      </c>
      <c r="AJ173" s="45">
        <v>840413.99999999988</v>
      </c>
      <c r="AK173" s="45">
        <v>1314911.9999999998</v>
      </c>
      <c r="AL173" s="45">
        <v>2723930.0000000009</v>
      </c>
      <c r="AM173" s="45">
        <v>1029709.0000000001</v>
      </c>
      <c r="AN173" s="45">
        <v>1096197</v>
      </c>
      <c r="AO173" s="45">
        <v>1277856</v>
      </c>
      <c r="AP173" s="45">
        <v>1553326.0000000002</v>
      </c>
      <c r="AQ173" s="45">
        <v>711387</v>
      </c>
      <c r="AR173" s="45">
        <v>778675</v>
      </c>
      <c r="AS173" s="45">
        <f t="shared" si="70"/>
        <v>1490062</v>
      </c>
      <c r="AT173" s="45">
        <v>1865412.9999999998</v>
      </c>
      <c r="AU173" s="45">
        <f t="shared" si="67"/>
        <v>3355475</v>
      </c>
      <c r="AV173" s="45">
        <v>4609628</v>
      </c>
      <c r="AW173" s="45">
        <f t="shared" si="68"/>
        <v>7965103</v>
      </c>
      <c r="AX173" s="45">
        <v>2174798</v>
      </c>
      <c r="AY173" s="45">
        <v>653240</v>
      </c>
      <c r="AZ173" s="45">
        <f t="shared" si="69"/>
        <v>2828038</v>
      </c>
      <c r="BA173" s="45">
        <v>227900</v>
      </c>
      <c r="BB173" s="45">
        <f t="shared" si="62"/>
        <v>3055938</v>
      </c>
      <c r="BC173" s="45">
        <v>3044884</v>
      </c>
      <c r="BD173" s="45">
        <f t="shared" si="63"/>
        <v>6100822</v>
      </c>
      <c r="BE173" s="45">
        <v>600014</v>
      </c>
      <c r="BF173" s="45">
        <v>518479.99999999994</v>
      </c>
      <c r="BG173" s="45">
        <f t="shared" si="64"/>
        <v>1118494</v>
      </c>
      <c r="BH173" s="113">
        <f t="shared" si="65"/>
        <v>-72.410587098204061</v>
      </c>
      <c r="BI173" s="113">
        <f t="shared" si="71"/>
        <v>-60.449824224426969</v>
      </c>
      <c r="BJ173" s="113"/>
      <c r="BK173" s="113"/>
      <c r="BL173" s="162"/>
    </row>
    <row r="174" spans="1:64" ht="14.25" customHeight="1" x14ac:dyDescent="0.3">
      <c r="A174" s="42">
        <v>136</v>
      </c>
      <c r="B174" s="43" t="s">
        <v>264</v>
      </c>
      <c r="C174" s="45">
        <v>20406212</v>
      </c>
      <c r="D174" s="45">
        <v>25345080</v>
      </c>
      <c r="E174" s="45">
        <v>29177006</v>
      </c>
      <c r="F174" s="45">
        <v>49333321.000000022</v>
      </c>
      <c r="G174" s="45">
        <v>12692342</v>
      </c>
      <c r="H174" s="45">
        <v>35087166.999999993</v>
      </c>
      <c r="I174" s="45">
        <v>42621293.999999993</v>
      </c>
      <c r="J174" s="45">
        <v>55064950</v>
      </c>
      <c r="K174" s="45">
        <v>13826381</v>
      </c>
      <c r="L174" s="45">
        <v>6169633</v>
      </c>
      <c r="M174" s="45">
        <f t="shared" si="66"/>
        <v>19996014</v>
      </c>
      <c r="N174" s="45">
        <v>672448</v>
      </c>
      <c r="O174" s="45">
        <f t="shared" si="57"/>
        <v>20668462</v>
      </c>
      <c r="P174" s="45">
        <v>6959848</v>
      </c>
      <c r="Q174" s="45">
        <f t="shared" si="57"/>
        <v>27628310</v>
      </c>
      <c r="R174" s="45">
        <v>3245803</v>
      </c>
      <c r="S174" s="45">
        <v>4850076</v>
      </c>
      <c r="T174" s="45">
        <f t="shared" si="58"/>
        <v>8095879</v>
      </c>
      <c r="U174" s="45">
        <v>13570881.000000002</v>
      </c>
      <c r="V174" s="45">
        <f t="shared" si="55"/>
        <v>21666760</v>
      </c>
      <c r="W174" s="45">
        <v>12528572.000000002</v>
      </c>
      <c r="X174" s="45">
        <f t="shared" si="56"/>
        <v>34195332</v>
      </c>
      <c r="Y174" s="45">
        <v>35244173.000000007</v>
      </c>
      <c r="Z174" s="45">
        <v>20939790</v>
      </c>
      <c r="AA174" s="45">
        <f t="shared" si="59"/>
        <v>56183963.000000007</v>
      </c>
      <c r="AB174" s="113">
        <f t="shared" si="60"/>
        <v>985.83832721825706</v>
      </c>
      <c r="AC174" s="113">
        <f t="shared" si="61"/>
        <v>593.98224701727895</v>
      </c>
      <c r="AD174" s="113"/>
      <c r="AE174" s="113"/>
      <c r="AF174" s="154"/>
      <c r="AG174" s="42">
        <v>136</v>
      </c>
      <c r="AH174" s="76" t="s">
        <v>263</v>
      </c>
      <c r="AI174" s="45">
        <v>3440977.9999999995</v>
      </c>
      <c r="AJ174" s="45">
        <v>7078974.9999999981</v>
      </c>
      <c r="AK174" s="45">
        <v>9492879.9999999981</v>
      </c>
      <c r="AL174" s="45">
        <v>15617567.999999983</v>
      </c>
      <c r="AM174" s="45">
        <v>4070841</v>
      </c>
      <c r="AN174" s="45">
        <v>6252975.9999999991</v>
      </c>
      <c r="AO174" s="45">
        <v>8779978.9999999963</v>
      </c>
      <c r="AP174" s="45">
        <v>14791962.000000002</v>
      </c>
      <c r="AQ174" s="45">
        <v>1696512</v>
      </c>
      <c r="AR174" s="45">
        <v>862435.99999999988</v>
      </c>
      <c r="AS174" s="45">
        <f t="shared" si="70"/>
        <v>2558948</v>
      </c>
      <c r="AT174" s="45">
        <v>1350159.9999999998</v>
      </c>
      <c r="AU174" s="45">
        <f t="shared" si="67"/>
        <v>3909108</v>
      </c>
      <c r="AV174" s="45">
        <v>1512513</v>
      </c>
      <c r="AW174" s="45">
        <f t="shared" si="68"/>
        <v>5421621</v>
      </c>
      <c r="AX174" s="45">
        <v>848912</v>
      </c>
      <c r="AY174" s="45">
        <v>848023</v>
      </c>
      <c r="AZ174" s="45">
        <f t="shared" si="69"/>
        <v>1696935</v>
      </c>
      <c r="BA174" s="45">
        <v>1248064</v>
      </c>
      <c r="BB174" s="45">
        <f t="shared" si="62"/>
        <v>2944999</v>
      </c>
      <c r="BC174" s="45">
        <v>669768.99999999988</v>
      </c>
      <c r="BD174" s="45">
        <f t="shared" si="63"/>
        <v>3614768</v>
      </c>
      <c r="BE174" s="45">
        <v>264013</v>
      </c>
      <c r="BF174" s="45">
        <v>745959.99999999988</v>
      </c>
      <c r="BG174" s="45">
        <f t="shared" si="64"/>
        <v>1009972.9999999999</v>
      </c>
      <c r="BH174" s="113">
        <f t="shared" si="65"/>
        <v>-68.899838852554808</v>
      </c>
      <c r="BI174" s="113">
        <f t="shared" si="71"/>
        <v>-40.482517008606699</v>
      </c>
      <c r="BJ174" s="113"/>
      <c r="BK174" s="113"/>
      <c r="BL174" s="162"/>
    </row>
    <row r="175" spans="1:64" ht="14.25" customHeight="1" x14ac:dyDescent="0.3">
      <c r="A175" s="42">
        <v>137</v>
      </c>
      <c r="B175" s="43" t="s">
        <v>265</v>
      </c>
      <c r="C175" s="45"/>
      <c r="D175" s="45"/>
      <c r="E175" s="45"/>
      <c r="F175" s="45"/>
      <c r="G175" s="45">
        <v>2595</v>
      </c>
      <c r="H175" s="45">
        <v>2595</v>
      </c>
      <c r="I175" s="45">
        <v>2595</v>
      </c>
      <c r="J175" s="45">
        <v>2595</v>
      </c>
      <c r="K175" s="45"/>
      <c r="L175" s="45">
        <v>1671</v>
      </c>
      <c r="M175" s="45">
        <f t="shared" si="66"/>
        <v>1671</v>
      </c>
      <c r="N175" s="45"/>
      <c r="O175" s="45">
        <f t="shared" si="57"/>
        <v>1671</v>
      </c>
      <c r="P175" s="45"/>
      <c r="Q175" s="45">
        <f t="shared" si="57"/>
        <v>1671</v>
      </c>
      <c r="R175" s="45"/>
      <c r="S175" s="45"/>
      <c r="T175" s="45"/>
      <c r="U175" s="45"/>
      <c r="V175" s="45"/>
      <c r="W175" s="45"/>
      <c r="X175" s="45"/>
      <c r="Y175" s="45"/>
      <c r="Z175" s="45">
        <v>1317</v>
      </c>
      <c r="AA175" s="45">
        <f t="shared" si="59"/>
        <v>1317</v>
      </c>
      <c r="AB175" s="113" t="str">
        <f t="shared" si="60"/>
        <v xml:space="preserve"> </v>
      </c>
      <c r="AC175" s="113"/>
      <c r="AD175" s="113"/>
      <c r="AE175" s="113"/>
      <c r="AF175" s="154"/>
      <c r="AG175" s="42">
        <v>137</v>
      </c>
      <c r="AH175" s="76" t="s">
        <v>264</v>
      </c>
      <c r="AI175" s="45">
        <v>7934076.9999999991</v>
      </c>
      <c r="AJ175" s="45">
        <v>16678317.999999996</v>
      </c>
      <c r="AK175" s="45">
        <v>23661459.999999996</v>
      </c>
      <c r="AL175" s="45">
        <v>32623294.00000003</v>
      </c>
      <c r="AM175" s="45">
        <v>7218518.0000000009</v>
      </c>
      <c r="AN175" s="45">
        <v>16926901.999999996</v>
      </c>
      <c r="AO175" s="45">
        <v>24957636.999999985</v>
      </c>
      <c r="AP175" s="45">
        <v>31960558.000000019</v>
      </c>
      <c r="AQ175" s="45">
        <v>7333289</v>
      </c>
      <c r="AR175" s="45">
        <v>7483328.0000000047</v>
      </c>
      <c r="AS175" s="45">
        <f t="shared" si="70"/>
        <v>14816617.000000004</v>
      </c>
      <c r="AT175" s="45">
        <v>7135336.0000000056</v>
      </c>
      <c r="AU175" s="45">
        <f t="shared" si="67"/>
        <v>21951953.000000007</v>
      </c>
      <c r="AV175" s="45">
        <v>7769512</v>
      </c>
      <c r="AW175" s="45">
        <f t="shared" si="68"/>
        <v>29721465.000000007</v>
      </c>
      <c r="AX175" s="45">
        <v>8900169</v>
      </c>
      <c r="AY175" s="45">
        <v>6221532</v>
      </c>
      <c r="AZ175" s="45">
        <f t="shared" si="69"/>
        <v>15121701</v>
      </c>
      <c r="BA175" s="45">
        <v>7155419.9999999953</v>
      </c>
      <c r="BB175" s="45">
        <f t="shared" si="62"/>
        <v>22277120.999999996</v>
      </c>
      <c r="BC175" s="45">
        <v>9305368.9999999981</v>
      </c>
      <c r="BD175" s="45">
        <f t="shared" si="63"/>
        <v>31582489.999999993</v>
      </c>
      <c r="BE175" s="45">
        <v>7943084.9999999953</v>
      </c>
      <c r="BF175" s="45">
        <v>9192296.9999999981</v>
      </c>
      <c r="BG175" s="45">
        <f t="shared" si="64"/>
        <v>17135381.999999993</v>
      </c>
      <c r="BH175" s="113">
        <f t="shared" si="65"/>
        <v>-10.753548612391569</v>
      </c>
      <c r="BI175" s="113">
        <f t="shared" si="71"/>
        <v>13.316497925729337</v>
      </c>
      <c r="BJ175" s="113"/>
      <c r="BK175" s="113"/>
      <c r="BL175" s="162"/>
    </row>
    <row r="176" spans="1:64" ht="14.25" customHeight="1" x14ac:dyDescent="0.3">
      <c r="A176" s="42">
        <v>138</v>
      </c>
      <c r="B176" s="43" t="s">
        <v>266</v>
      </c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 t="str">
        <f t="shared" si="66"/>
        <v/>
      </c>
      <c r="N176" s="45"/>
      <c r="O176" s="45" t="str">
        <f t="shared" si="57"/>
        <v xml:space="preserve"> </v>
      </c>
      <c r="P176" s="45"/>
      <c r="Q176" s="45" t="str">
        <f t="shared" si="57"/>
        <v xml:space="preserve"> </v>
      </c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113" t="str">
        <f t="shared" si="60"/>
        <v xml:space="preserve"> </v>
      </c>
      <c r="AC176" s="113"/>
      <c r="AD176" s="113"/>
      <c r="AE176" s="113"/>
      <c r="AF176" s="154"/>
      <c r="AG176" s="42">
        <v>138</v>
      </c>
      <c r="AH176" s="76" t="s">
        <v>265</v>
      </c>
      <c r="AI176" s="45">
        <v>0</v>
      </c>
      <c r="AJ176" s="45">
        <v>0</v>
      </c>
      <c r="AK176" s="45">
        <v>0</v>
      </c>
      <c r="AL176" s="45">
        <v>11550</v>
      </c>
      <c r="AM176" s="45">
        <v>12427</v>
      </c>
      <c r="AN176" s="45">
        <v>21627</v>
      </c>
      <c r="AO176" s="45">
        <v>62982</v>
      </c>
      <c r="AP176" s="45">
        <v>76189</v>
      </c>
      <c r="AQ176" s="45">
        <v>50500</v>
      </c>
      <c r="AR176" s="45"/>
      <c r="AS176" s="45">
        <f t="shared" si="70"/>
        <v>50500</v>
      </c>
      <c r="AT176" s="45"/>
      <c r="AU176" s="45">
        <f t="shared" si="67"/>
        <v>50500</v>
      </c>
      <c r="AV176" s="45"/>
      <c r="AW176" s="45">
        <f t="shared" si="68"/>
        <v>50500</v>
      </c>
      <c r="AX176" s="45"/>
      <c r="AY176" s="45"/>
      <c r="AZ176" s="45"/>
      <c r="BA176" s="45">
        <v>3435</v>
      </c>
      <c r="BB176" s="45">
        <f t="shared" si="62"/>
        <v>3435</v>
      </c>
      <c r="BC176" s="45">
        <v>63442</v>
      </c>
      <c r="BD176" s="45">
        <f t="shared" si="63"/>
        <v>66877</v>
      </c>
      <c r="BE176" s="45">
        <v>11500</v>
      </c>
      <c r="BF176" s="45">
        <v>30426</v>
      </c>
      <c r="BG176" s="45">
        <f t="shared" si="64"/>
        <v>41926</v>
      </c>
      <c r="BH176" s="113" t="str">
        <f t="shared" si="65"/>
        <v xml:space="preserve"> </v>
      </c>
      <c r="BI176" s="113" t="e">
        <f t="shared" si="71"/>
        <v>#DIV/0!</v>
      </c>
      <c r="BJ176" s="113"/>
      <c r="BK176" s="113"/>
      <c r="BL176" s="162"/>
    </row>
    <row r="177" spans="1:64" ht="14.25" customHeight="1" x14ac:dyDescent="0.3">
      <c r="A177" s="42">
        <v>139</v>
      </c>
      <c r="B177" s="43" t="s">
        <v>267</v>
      </c>
      <c r="C177" s="45">
        <v>62258</v>
      </c>
      <c r="D177" s="45">
        <v>62258</v>
      </c>
      <c r="E177" s="45">
        <v>62258</v>
      </c>
      <c r="F177" s="45">
        <v>183946</v>
      </c>
      <c r="G177" s="45">
        <v>1536</v>
      </c>
      <c r="H177" s="45">
        <v>1536</v>
      </c>
      <c r="I177" s="45">
        <v>1536</v>
      </c>
      <c r="J177" s="45">
        <v>1536</v>
      </c>
      <c r="K177" s="45"/>
      <c r="L177" s="45"/>
      <c r="M177" s="45" t="str">
        <f t="shared" si="66"/>
        <v/>
      </c>
      <c r="N177" s="45"/>
      <c r="O177" s="45" t="str">
        <f t="shared" si="57"/>
        <v xml:space="preserve"> </v>
      </c>
      <c r="P177" s="45"/>
      <c r="Q177" s="45" t="str">
        <f t="shared" si="57"/>
        <v xml:space="preserve"> </v>
      </c>
      <c r="R177" s="45"/>
      <c r="S177" s="45"/>
      <c r="T177" s="45"/>
      <c r="U177" s="45">
        <v>6193</v>
      </c>
      <c r="V177" s="45">
        <f t="shared" si="55"/>
        <v>6193</v>
      </c>
      <c r="W177" s="45"/>
      <c r="X177" s="45">
        <f t="shared" si="56"/>
        <v>6193</v>
      </c>
      <c r="AA177" s="45"/>
      <c r="AB177" s="113" t="str">
        <f t="shared" si="60"/>
        <v xml:space="preserve"> </v>
      </c>
      <c r="AC177" s="113"/>
      <c r="AD177" s="113"/>
      <c r="AE177" s="113"/>
      <c r="AF177" s="154"/>
      <c r="AG177" s="42">
        <v>139</v>
      </c>
      <c r="AH177" s="76" t="s">
        <v>266</v>
      </c>
      <c r="AI177" s="45">
        <v>0</v>
      </c>
      <c r="AJ177" s="45">
        <v>0</v>
      </c>
      <c r="AK177" s="45">
        <v>0</v>
      </c>
      <c r="AL177" s="45">
        <v>55359</v>
      </c>
      <c r="AM177" s="45"/>
      <c r="AN177" s="45"/>
      <c r="AO177" s="45"/>
      <c r="AP177" s="45"/>
      <c r="AQ177" s="45"/>
      <c r="AR177" s="45"/>
      <c r="AS177" s="45" t="str">
        <f t="shared" si="70"/>
        <v/>
      </c>
      <c r="AT177" s="45"/>
      <c r="AU177" s="45" t="str">
        <f t="shared" si="67"/>
        <v xml:space="preserve"> </v>
      </c>
      <c r="AV177" s="45"/>
      <c r="AW177" s="45" t="str">
        <f t="shared" si="68"/>
        <v xml:space="preserve"> </v>
      </c>
      <c r="AX177" s="45"/>
      <c r="AY177" s="45"/>
      <c r="AZ177" s="45"/>
      <c r="BA177" s="45"/>
      <c r="BB177" s="45"/>
      <c r="BD177" s="45"/>
      <c r="BG177" s="45"/>
      <c r="BH177" s="113" t="str">
        <f t="shared" si="65"/>
        <v xml:space="preserve"> </v>
      </c>
      <c r="BI177" s="113"/>
      <c r="BJ177" s="113"/>
      <c r="BK177" s="113"/>
    </row>
    <row r="178" spans="1:64" ht="14.25" customHeight="1" x14ac:dyDescent="0.3">
      <c r="A178" s="42">
        <v>140</v>
      </c>
      <c r="B178" s="43" t="s">
        <v>268</v>
      </c>
      <c r="C178" s="45">
        <v>61908055</v>
      </c>
      <c r="D178" s="45">
        <v>78575986</v>
      </c>
      <c r="E178" s="45">
        <v>146259228</v>
      </c>
      <c r="F178" s="45">
        <v>187600894.99999997</v>
      </c>
      <c r="G178" s="45">
        <v>45865821.000000007</v>
      </c>
      <c r="H178" s="45">
        <v>88966430</v>
      </c>
      <c r="I178" s="45">
        <v>91536949</v>
      </c>
      <c r="J178" s="45">
        <v>99845281</v>
      </c>
      <c r="K178" s="45">
        <v>5278982</v>
      </c>
      <c r="L178" s="45">
        <v>2925385</v>
      </c>
      <c r="M178" s="45">
        <f t="shared" si="66"/>
        <v>8204367</v>
      </c>
      <c r="N178" s="45">
        <v>41644914</v>
      </c>
      <c r="O178" s="45">
        <f t="shared" si="57"/>
        <v>49849281</v>
      </c>
      <c r="P178" s="45">
        <v>2536709</v>
      </c>
      <c r="Q178" s="45">
        <f t="shared" si="57"/>
        <v>52385990</v>
      </c>
      <c r="R178" s="45">
        <v>26979</v>
      </c>
      <c r="S178" s="45">
        <v>4800</v>
      </c>
      <c r="T178" s="45">
        <f t="shared" si="58"/>
        <v>31779</v>
      </c>
      <c r="U178" s="45">
        <v>29815</v>
      </c>
      <c r="V178" s="45">
        <f t="shared" si="55"/>
        <v>61594</v>
      </c>
      <c r="W178" s="45">
        <v>42064</v>
      </c>
      <c r="X178" s="45">
        <f t="shared" si="56"/>
        <v>103658</v>
      </c>
      <c r="Y178" s="45">
        <v>179392</v>
      </c>
      <c r="Z178" s="45">
        <v>15110987.999999998</v>
      </c>
      <c r="AA178" s="45">
        <f t="shared" si="59"/>
        <v>15290379.999999998</v>
      </c>
      <c r="AB178" s="113">
        <f t="shared" si="60"/>
        <v>564.93198413580933</v>
      </c>
      <c r="AC178" s="113">
        <f t="shared" si="61"/>
        <v>48014.729853047604</v>
      </c>
      <c r="AD178" s="113"/>
      <c r="AE178" s="113"/>
      <c r="AF178" s="154"/>
      <c r="AG178" s="42">
        <v>140</v>
      </c>
      <c r="AH178" s="76" t="s">
        <v>267</v>
      </c>
      <c r="AI178" s="45">
        <v>638294</v>
      </c>
      <c r="AJ178" s="45">
        <v>1727241.0000000005</v>
      </c>
      <c r="AK178" s="45">
        <v>2386464.0000000005</v>
      </c>
      <c r="AL178" s="45">
        <v>2798797</v>
      </c>
      <c r="AM178" s="45">
        <v>400567.99999999988</v>
      </c>
      <c r="AN178" s="45">
        <v>1945926.9999999995</v>
      </c>
      <c r="AO178" s="45">
        <v>2067261.9999999993</v>
      </c>
      <c r="AP178" s="45">
        <v>3266600.9999999986</v>
      </c>
      <c r="AQ178" s="45">
        <v>841560.00000000012</v>
      </c>
      <c r="AR178" s="45">
        <v>245063.99999999991</v>
      </c>
      <c r="AS178" s="45">
        <f t="shared" si="70"/>
        <v>1086624</v>
      </c>
      <c r="AT178" s="45">
        <v>359706</v>
      </c>
      <c r="AU178" s="45">
        <f t="shared" si="67"/>
        <v>1446330</v>
      </c>
      <c r="AV178" s="45">
        <v>628399</v>
      </c>
      <c r="AW178" s="45">
        <f t="shared" si="68"/>
        <v>2074729</v>
      </c>
      <c r="AX178" s="45">
        <v>477931</v>
      </c>
      <c r="AY178" s="45">
        <v>137137</v>
      </c>
      <c r="AZ178" s="45">
        <f t="shared" si="69"/>
        <v>615068</v>
      </c>
      <c r="BA178" s="45">
        <v>434835.99999999994</v>
      </c>
      <c r="BB178" s="45">
        <f t="shared" si="62"/>
        <v>1049904</v>
      </c>
      <c r="BC178" s="45">
        <v>336235</v>
      </c>
      <c r="BD178" s="45">
        <f t="shared" si="63"/>
        <v>1386139</v>
      </c>
      <c r="BE178" s="45">
        <v>282612</v>
      </c>
      <c r="BF178" s="45">
        <v>474190.99999999988</v>
      </c>
      <c r="BG178" s="45">
        <f t="shared" si="64"/>
        <v>756802.99999999988</v>
      </c>
      <c r="BH178" s="113">
        <f t="shared" si="65"/>
        <v>-40.867614781213192</v>
      </c>
      <c r="BI178" s="113">
        <f t="shared" si="71"/>
        <v>23.043793531772081</v>
      </c>
      <c r="BJ178" s="113"/>
      <c r="BK178" s="113"/>
      <c r="BL178" s="162"/>
    </row>
    <row r="179" spans="1:64" ht="14.25" customHeight="1" x14ac:dyDescent="0.3">
      <c r="A179" s="42">
        <v>141</v>
      </c>
      <c r="B179" s="43" t="s">
        <v>269</v>
      </c>
      <c r="C179" s="45"/>
      <c r="D179" s="45"/>
      <c r="E179" s="45"/>
      <c r="F179" s="45"/>
      <c r="G179" s="45">
        <v>1429</v>
      </c>
      <c r="H179" s="45">
        <v>119797</v>
      </c>
      <c r="I179" s="45">
        <v>119797</v>
      </c>
      <c r="J179" s="45">
        <v>122588.00000000001</v>
      </c>
      <c r="K179" s="45"/>
      <c r="L179" s="45">
        <v>158222</v>
      </c>
      <c r="M179" s="45">
        <f t="shared" si="66"/>
        <v>158222</v>
      </c>
      <c r="N179" s="45"/>
      <c r="O179" s="45">
        <f t="shared" si="57"/>
        <v>158222</v>
      </c>
      <c r="P179" s="45"/>
      <c r="Q179" s="45">
        <f t="shared" si="57"/>
        <v>158222</v>
      </c>
      <c r="R179" s="45"/>
      <c r="S179" s="45"/>
      <c r="T179" s="45"/>
      <c r="U179" s="45"/>
      <c r="V179" s="45"/>
      <c r="W179" s="45"/>
      <c r="X179" s="45"/>
      <c r="Y179" s="45">
        <v>9291</v>
      </c>
      <c r="Z179" s="45"/>
      <c r="AA179" s="45">
        <f t="shared" si="59"/>
        <v>9291</v>
      </c>
      <c r="AB179" s="113" t="str">
        <f t="shared" si="60"/>
        <v xml:space="preserve"> </v>
      </c>
      <c r="AC179" s="113"/>
      <c r="AD179" s="113"/>
      <c r="AE179" s="113"/>
      <c r="AF179" s="154"/>
      <c r="AG179" s="42">
        <v>141</v>
      </c>
      <c r="AH179" s="76" t="s">
        <v>268</v>
      </c>
      <c r="AI179" s="45">
        <v>7723659</v>
      </c>
      <c r="AJ179" s="45">
        <v>16328150.999999998</v>
      </c>
      <c r="AK179" s="45">
        <v>20456735.999999996</v>
      </c>
      <c r="AL179" s="45">
        <v>23123853.000000004</v>
      </c>
      <c r="AM179" s="45">
        <v>4130763</v>
      </c>
      <c r="AN179" s="45">
        <v>14249080.000000004</v>
      </c>
      <c r="AO179" s="45">
        <v>20250957.000000007</v>
      </c>
      <c r="AP179" s="45">
        <v>24802901.000000019</v>
      </c>
      <c r="AQ179" s="45">
        <v>3085629.9999999991</v>
      </c>
      <c r="AR179" s="45">
        <v>4544047</v>
      </c>
      <c r="AS179" s="45">
        <f t="shared" si="70"/>
        <v>7629676.9999999991</v>
      </c>
      <c r="AT179" s="45">
        <v>5381993</v>
      </c>
      <c r="AU179" s="45">
        <f t="shared" si="67"/>
        <v>13011670</v>
      </c>
      <c r="AV179" s="45">
        <v>3534909.9999999972</v>
      </c>
      <c r="AW179" s="45">
        <f t="shared" si="68"/>
        <v>16546579.999999996</v>
      </c>
      <c r="AX179" s="45">
        <v>2185486</v>
      </c>
      <c r="AY179" s="45">
        <v>5428518</v>
      </c>
      <c r="AZ179" s="45">
        <f t="shared" si="69"/>
        <v>7614004</v>
      </c>
      <c r="BA179" s="45">
        <v>8475620.9999999963</v>
      </c>
      <c r="BB179" s="45">
        <f t="shared" si="62"/>
        <v>16089624.999999996</v>
      </c>
      <c r="BC179" s="45">
        <v>3022486.9999999991</v>
      </c>
      <c r="BD179" s="45">
        <f t="shared" si="63"/>
        <v>19112111.999999996</v>
      </c>
      <c r="BE179" s="45">
        <v>7296817</v>
      </c>
      <c r="BF179" s="45">
        <v>4831016.9999999981</v>
      </c>
      <c r="BG179" s="45">
        <f t="shared" si="64"/>
        <v>12127833.999999998</v>
      </c>
      <c r="BH179" s="113">
        <f t="shared" si="65"/>
        <v>233.87617216490975</v>
      </c>
      <c r="BI179" s="113">
        <f t="shared" si="71"/>
        <v>59.283262787883984</v>
      </c>
      <c r="BJ179" s="113"/>
      <c r="BK179" s="113"/>
      <c r="BL179" s="162"/>
    </row>
    <row r="180" spans="1:64" ht="14.25" customHeight="1" x14ac:dyDescent="0.3">
      <c r="A180" s="42">
        <v>142</v>
      </c>
      <c r="B180" s="43" t="s">
        <v>270</v>
      </c>
      <c r="C180" s="45">
        <v>649916</v>
      </c>
      <c r="D180" s="45">
        <v>1332430</v>
      </c>
      <c r="E180" s="45">
        <v>2535360</v>
      </c>
      <c r="F180" s="45">
        <v>4570744</v>
      </c>
      <c r="G180" s="45">
        <v>6916818</v>
      </c>
      <c r="H180" s="45">
        <v>10113608.999999991</v>
      </c>
      <c r="I180" s="45">
        <v>10286480.999999998</v>
      </c>
      <c r="J180" s="45">
        <v>12144575.999999996</v>
      </c>
      <c r="K180" s="45"/>
      <c r="L180" s="45"/>
      <c r="M180" s="45" t="str">
        <f t="shared" si="66"/>
        <v/>
      </c>
      <c r="N180" s="45"/>
      <c r="O180" s="45" t="str">
        <f t="shared" si="57"/>
        <v xml:space="preserve"> </v>
      </c>
      <c r="P180" s="45">
        <v>562550</v>
      </c>
      <c r="Q180" s="45">
        <f t="shared" si="57"/>
        <v>562550</v>
      </c>
      <c r="R180" s="45"/>
      <c r="S180" s="45">
        <v>82367</v>
      </c>
      <c r="T180" s="45">
        <f t="shared" si="58"/>
        <v>82367</v>
      </c>
      <c r="U180" s="45"/>
      <c r="V180" s="45">
        <f t="shared" si="55"/>
        <v>82367</v>
      </c>
      <c r="W180" s="45"/>
      <c r="X180" s="45">
        <f t="shared" si="56"/>
        <v>82367</v>
      </c>
      <c r="Y180" s="45">
        <v>636902</v>
      </c>
      <c r="Z180" s="45">
        <v>439101</v>
      </c>
      <c r="AA180" s="45">
        <f t="shared" si="59"/>
        <v>1076003</v>
      </c>
      <c r="AB180" s="113" t="str">
        <f t="shared" si="60"/>
        <v xml:space="preserve"> </v>
      </c>
      <c r="AC180" s="113">
        <f t="shared" si="61"/>
        <v>1206.3520584700184</v>
      </c>
      <c r="AD180" s="113"/>
      <c r="AE180" s="113"/>
      <c r="AF180" s="154"/>
      <c r="AG180" s="42">
        <v>142</v>
      </c>
      <c r="AH180" s="76" t="s">
        <v>269</v>
      </c>
      <c r="AI180" s="45">
        <v>3629622.0000000009</v>
      </c>
      <c r="AJ180" s="45">
        <v>8731183.0000000037</v>
      </c>
      <c r="AK180" s="45">
        <v>34995847.000000015</v>
      </c>
      <c r="AL180" s="45">
        <v>40528167.999999993</v>
      </c>
      <c r="AM180" s="45">
        <v>1277366.9999999998</v>
      </c>
      <c r="AN180" s="45">
        <v>2470578.0000000019</v>
      </c>
      <c r="AO180" s="45">
        <v>3277442.0000000014</v>
      </c>
      <c r="AP180" s="45">
        <v>4886678.0000000019</v>
      </c>
      <c r="AQ180" s="45">
        <v>971879.00000000012</v>
      </c>
      <c r="AR180" s="45">
        <v>1452626</v>
      </c>
      <c r="AS180" s="45">
        <f t="shared" si="70"/>
        <v>2424505</v>
      </c>
      <c r="AT180" s="45">
        <v>1032146</v>
      </c>
      <c r="AU180" s="45">
        <f t="shared" si="67"/>
        <v>3456651</v>
      </c>
      <c r="AV180" s="45">
        <v>1558740</v>
      </c>
      <c r="AW180" s="45">
        <f t="shared" si="68"/>
        <v>5015391</v>
      </c>
      <c r="AX180" s="45">
        <v>1488174</v>
      </c>
      <c r="AY180" s="45">
        <v>1147180</v>
      </c>
      <c r="AZ180" s="45">
        <f t="shared" si="69"/>
        <v>2635354</v>
      </c>
      <c r="BA180" s="45">
        <v>1300079</v>
      </c>
      <c r="BB180" s="45">
        <f t="shared" si="62"/>
        <v>3935433</v>
      </c>
      <c r="BC180" s="45">
        <v>1423179.9999999998</v>
      </c>
      <c r="BD180" s="45">
        <f t="shared" si="63"/>
        <v>5358613</v>
      </c>
      <c r="BE180" s="45">
        <v>1285947</v>
      </c>
      <c r="BF180" s="45">
        <v>1919521.9999999998</v>
      </c>
      <c r="BG180" s="45">
        <f t="shared" si="64"/>
        <v>3205469</v>
      </c>
      <c r="BH180" s="113">
        <f t="shared" si="65"/>
        <v>-13.588935164839597</v>
      </c>
      <c r="BI180" s="113">
        <f t="shared" si="71"/>
        <v>21.633336546057947</v>
      </c>
      <c r="BJ180" s="113"/>
      <c r="BK180" s="113"/>
      <c r="BL180" s="162"/>
    </row>
    <row r="181" spans="1:64" ht="14.25" customHeight="1" x14ac:dyDescent="0.3">
      <c r="A181" s="42">
        <v>143</v>
      </c>
      <c r="B181" s="43" t="s">
        <v>271</v>
      </c>
      <c r="C181" s="45">
        <v>470102.00000000006</v>
      </c>
      <c r="D181" s="45">
        <v>724443</v>
      </c>
      <c r="E181" s="45">
        <v>1358547</v>
      </c>
      <c r="F181" s="45">
        <v>1957834</v>
      </c>
      <c r="G181" s="45">
        <v>161415</v>
      </c>
      <c r="H181" s="45">
        <v>161415</v>
      </c>
      <c r="I181" s="45">
        <v>161415</v>
      </c>
      <c r="J181" s="45">
        <v>162696</v>
      </c>
      <c r="K181" s="45">
        <v>506915</v>
      </c>
      <c r="L181" s="45">
        <v>139485</v>
      </c>
      <c r="M181" s="45">
        <f t="shared" si="66"/>
        <v>646400</v>
      </c>
      <c r="N181" s="45">
        <v>172676</v>
      </c>
      <c r="O181" s="45">
        <f t="shared" si="57"/>
        <v>819076</v>
      </c>
      <c r="P181" s="45"/>
      <c r="Q181" s="45">
        <f t="shared" si="57"/>
        <v>819076</v>
      </c>
      <c r="R181" s="45"/>
      <c r="S181" s="45">
        <v>1300796</v>
      </c>
      <c r="T181" s="45">
        <f t="shared" si="58"/>
        <v>1300796</v>
      </c>
      <c r="U181" s="45">
        <v>233817</v>
      </c>
      <c r="V181" s="45">
        <f t="shared" si="55"/>
        <v>1534613</v>
      </c>
      <c r="W181" s="45">
        <v>172465</v>
      </c>
      <c r="X181" s="45">
        <f t="shared" si="56"/>
        <v>1707078</v>
      </c>
      <c r="Y181" s="45">
        <v>249043.00000000003</v>
      </c>
      <c r="Z181" s="45">
        <v>203733</v>
      </c>
      <c r="AA181" s="45">
        <f t="shared" si="59"/>
        <v>452776</v>
      </c>
      <c r="AB181" s="113" t="str">
        <f t="shared" si="60"/>
        <v xml:space="preserve"> </v>
      </c>
      <c r="AC181" s="113">
        <f t="shared" si="61"/>
        <v>-65.192389890497822</v>
      </c>
      <c r="AD181" s="113"/>
      <c r="AE181" s="113"/>
      <c r="AF181" s="154"/>
      <c r="AG181" s="42">
        <v>143</v>
      </c>
      <c r="AH181" s="76" t="s">
        <v>270</v>
      </c>
      <c r="AI181" s="45">
        <v>464420</v>
      </c>
      <c r="AJ181" s="45">
        <v>871043</v>
      </c>
      <c r="AK181" s="45">
        <v>1231076</v>
      </c>
      <c r="AL181" s="45">
        <v>1581020.9999999995</v>
      </c>
      <c r="AM181" s="45">
        <v>230702.99999999994</v>
      </c>
      <c r="AN181" s="45">
        <v>460231.00000000012</v>
      </c>
      <c r="AO181" s="45">
        <v>739688.00000000047</v>
      </c>
      <c r="AP181" s="45">
        <v>1079289.9999999998</v>
      </c>
      <c r="AQ181" s="45">
        <v>141302</v>
      </c>
      <c r="AR181" s="45">
        <v>244728.00000000003</v>
      </c>
      <c r="AS181" s="45">
        <f t="shared" si="70"/>
        <v>386030</v>
      </c>
      <c r="AT181" s="45">
        <v>280769</v>
      </c>
      <c r="AU181" s="45">
        <f t="shared" si="67"/>
        <v>666799</v>
      </c>
      <c r="AV181" s="45">
        <v>370768.00000000006</v>
      </c>
      <c r="AW181" s="45">
        <f t="shared" si="68"/>
        <v>1037567</v>
      </c>
      <c r="AX181" s="45">
        <v>1750950</v>
      </c>
      <c r="AY181" s="45">
        <v>1641846</v>
      </c>
      <c r="AZ181" s="45">
        <f t="shared" si="69"/>
        <v>3392796</v>
      </c>
      <c r="BA181" s="45">
        <v>11505194.999999998</v>
      </c>
      <c r="BB181" s="45">
        <f t="shared" si="62"/>
        <v>14897990.999999998</v>
      </c>
      <c r="BC181" s="45">
        <v>878264</v>
      </c>
      <c r="BD181" s="45">
        <f t="shared" si="63"/>
        <v>15776254.999999998</v>
      </c>
      <c r="BE181" s="45">
        <v>2247075.0000000005</v>
      </c>
      <c r="BF181" s="45">
        <v>475787.99999999988</v>
      </c>
      <c r="BG181" s="45">
        <f t="shared" si="64"/>
        <v>2722863.0000000005</v>
      </c>
      <c r="BH181" s="113">
        <f t="shared" si="65"/>
        <v>28.334618350038596</v>
      </c>
      <c r="BI181" s="113">
        <f t="shared" si="71"/>
        <v>-19.745749523401926</v>
      </c>
      <c r="BJ181" s="113"/>
      <c r="BK181" s="113"/>
      <c r="BL181" s="162"/>
    </row>
    <row r="182" spans="1:64" ht="14.25" customHeight="1" x14ac:dyDescent="0.3">
      <c r="A182" s="42">
        <v>144</v>
      </c>
      <c r="B182" s="43" t="s">
        <v>69</v>
      </c>
      <c r="C182" s="45">
        <v>1117042</v>
      </c>
      <c r="D182" s="45">
        <v>1301329</v>
      </c>
      <c r="E182" s="45">
        <v>1341095</v>
      </c>
      <c r="F182" s="45">
        <v>3486048.9999999981</v>
      </c>
      <c r="G182" s="45">
        <v>1272529</v>
      </c>
      <c r="H182" s="45">
        <v>1789755.0000000005</v>
      </c>
      <c r="I182" s="45">
        <v>2088650.0000000007</v>
      </c>
      <c r="J182" s="45">
        <v>2235655</v>
      </c>
      <c r="K182" s="45">
        <v>34700</v>
      </c>
      <c r="L182" s="45">
        <v>71010</v>
      </c>
      <c r="M182" s="45">
        <f t="shared" si="66"/>
        <v>105710</v>
      </c>
      <c r="N182" s="45">
        <v>140130</v>
      </c>
      <c r="O182" s="45">
        <f t="shared" si="57"/>
        <v>245840</v>
      </c>
      <c r="P182" s="45">
        <v>56415</v>
      </c>
      <c r="Q182" s="45">
        <f t="shared" si="57"/>
        <v>302255</v>
      </c>
      <c r="R182" s="45">
        <v>711412</v>
      </c>
      <c r="S182" s="45">
        <v>547444</v>
      </c>
      <c r="T182" s="45">
        <f t="shared" si="58"/>
        <v>1258856</v>
      </c>
      <c r="U182" s="45">
        <v>736741</v>
      </c>
      <c r="V182" s="45">
        <f t="shared" si="55"/>
        <v>1995597</v>
      </c>
      <c r="W182" s="45">
        <v>26573</v>
      </c>
      <c r="X182" s="45">
        <f t="shared" si="56"/>
        <v>2022170</v>
      </c>
      <c r="Y182" s="45">
        <v>2065154.9999999998</v>
      </c>
      <c r="Z182" s="45">
        <v>13016818.999999998</v>
      </c>
      <c r="AA182" s="45">
        <f t="shared" si="59"/>
        <v>15081973.999999998</v>
      </c>
      <c r="AB182" s="113">
        <f t="shared" si="60"/>
        <v>190.28959309092335</v>
      </c>
      <c r="AC182" s="113">
        <f t="shared" si="61"/>
        <v>1098.0698348341666</v>
      </c>
      <c r="AD182" s="113"/>
      <c r="AE182" s="113"/>
      <c r="AF182" s="154"/>
      <c r="AG182" s="42">
        <v>144</v>
      </c>
      <c r="AH182" s="76" t="s">
        <v>271</v>
      </c>
      <c r="AI182" s="45">
        <v>1557358.9999999995</v>
      </c>
      <c r="AJ182" s="45">
        <v>3034424</v>
      </c>
      <c r="AK182" s="45">
        <v>5008355</v>
      </c>
      <c r="AL182" s="45">
        <v>7283353.0000000028</v>
      </c>
      <c r="AM182" s="45">
        <v>1726167</v>
      </c>
      <c r="AN182" s="45">
        <v>4890477.0000000019</v>
      </c>
      <c r="AO182" s="45">
        <v>6442628.0000000047</v>
      </c>
      <c r="AP182" s="45">
        <v>9929581.9999999981</v>
      </c>
      <c r="AQ182" s="45">
        <v>2427799.0000000005</v>
      </c>
      <c r="AR182" s="45">
        <v>1646833</v>
      </c>
      <c r="AS182" s="45">
        <f t="shared" si="70"/>
        <v>4074632.0000000005</v>
      </c>
      <c r="AT182" s="45">
        <v>2332503.9999999995</v>
      </c>
      <c r="AU182" s="45">
        <f t="shared" si="67"/>
        <v>6407136</v>
      </c>
      <c r="AV182" s="45">
        <v>1733970.9999999995</v>
      </c>
      <c r="AW182" s="45">
        <f t="shared" si="68"/>
        <v>8141107</v>
      </c>
      <c r="AX182" s="45">
        <v>1412330</v>
      </c>
      <c r="AY182" s="45">
        <v>1187607</v>
      </c>
      <c r="AZ182" s="45">
        <f t="shared" si="69"/>
        <v>2599937</v>
      </c>
      <c r="BA182" s="45">
        <v>1649001</v>
      </c>
      <c r="BB182" s="45">
        <f t="shared" si="62"/>
        <v>4248938</v>
      </c>
      <c r="BC182" s="45">
        <v>1473286.0000000005</v>
      </c>
      <c r="BD182" s="45">
        <f t="shared" si="63"/>
        <v>5722224</v>
      </c>
      <c r="BE182" s="45">
        <v>1678653.9999999998</v>
      </c>
      <c r="BF182" s="45">
        <v>2820854.9999999986</v>
      </c>
      <c r="BG182" s="45">
        <f t="shared" si="64"/>
        <v>4499508.9999999981</v>
      </c>
      <c r="BH182" s="113">
        <f t="shared" si="65"/>
        <v>18.85706598316257</v>
      </c>
      <c r="BI182" s="113">
        <f t="shared" si="71"/>
        <v>73.062231892541917</v>
      </c>
      <c r="BJ182" s="113"/>
      <c r="BK182" s="113"/>
      <c r="BL182" s="162"/>
    </row>
    <row r="183" spans="1:64" ht="14.25" customHeight="1" x14ac:dyDescent="0.3">
      <c r="A183" s="42">
        <v>145</v>
      </c>
      <c r="B183" s="43" t="s">
        <v>272</v>
      </c>
      <c r="C183" s="45"/>
      <c r="D183" s="45">
        <v>19288</v>
      </c>
      <c r="E183" s="45">
        <v>177604</v>
      </c>
      <c r="F183" s="45">
        <v>370372</v>
      </c>
      <c r="G183" s="45">
        <v>16712</v>
      </c>
      <c r="H183" s="45">
        <v>65598</v>
      </c>
      <c r="I183" s="45">
        <v>70238</v>
      </c>
      <c r="J183" s="45">
        <v>79620</v>
      </c>
      <c r="K183" s="45">
        <v>2931786</v>
      </c>
      <c r="L183" s="45"/>
      <c r="M183" s="45">
        <f t="shared" si="66"/>
        <v>2931786</v>
      </c>
      <c r="N183" s="45">
        <v>2567017</v>
      </c>
      <c r="O183" s="45">
        <f t="shared" si="57"/>
        <v>5498803</v>
      </c>
      <c r="P183" s="45"/>
      <c r="Q183" s="45">
        <f t="shared" si="57"/>
        <v>5498803</v>
      </c>
      <c r="R183" s="45">
        <v>1343</v>
      </c>
      <c r="S183" s="45"/>
      <c r="T183" s="45">
        <f t="shared" si="58"/>
        <v>1343</v>
      </c>
      <c r="U183" s="45"/>
      <c r="V183" s="45">
        <f t="shared" si="55"/>
        <v>1343</v>
      </c>
      <c r="W183" s="45"/>
      <c r="X183" s="45">
        <f t="shared" si="56"/>
        <v>1343</v>
      </c>
      <c r="Y183" s="45"/>
      <c r="Z183" s="45">
        <v>1883250</v>
      </c>
      <c r="AA183" s="45">
        <f t="shared" si="59"/>
        <v>1883250</v>
      </c>
      <c r="AB183" s="113">
        <f t="shared" si="60"/>
        <v>-100</v>
      </c>
      <c r="AC183" s="113">
        <f t="shared" si="61"/>
        <v>140127.1034996277</v>
      </c>
      <c r="AD183" s="113"/>
      <c r="AE183" s="113"/>
      <c r="AF183" s="154"/>
      <c r="AG183" s="42">
        <v>145</v>
      </c>
      <c r="AH183" s="76" t="s">
        <v>69</v>
      </c>
      <c r="AI183" s="45">
        <v>8096715.0000000009</v>
      </c>
      <c r="AJ183" s="45">
        <v>16066474.999999996</v>
      </c>
      <c r="AK183" s="45">
        <v>34435670.999999985</v>
      </c>
      <c r="AL183" s="45">
        <v>43281655.999999866</v>
      </c>
      <c r="AM183" s="45">
        <v>5753208</v>
      </c>
      <c r="AN183" s="45">
        <v>11714798.000000002</v>
      </c>
      <c r="AO183" s="45">
        <v>19399969.999999989</v>
      </c>
      <c r="AP183" s="45">
        <v>26805646.999999985</v>
      </c>
      <c r="AQ183" s="45">
        <v>6788439</v>
      </c>
      <c r="AR183" s="45">
        <v>6316321.0000000009</v>
      </c>
      <c r="AS183" s="45">
        <f t="shared" si="70"/>
        <v>13104760</v>
      </c>
      <c r="AT183" s="45">
        <v>6972355</v>
      </c>
      <c r="AU183" s="45">
        <f t="shared" si="67"/>
        <v>20077115</v>
      </c>
      <c r="AV183" s="45">
        <v>7850408.9999999991</v>
      </c>
      <c r="AW183" s="45">
        <f t="shared" si="68"/>
        <v>27927524</v>
      </c>
      <c r="AX183" s="45">
        <v>13350440</v>
      </c>
      <c r="AY183" s="45">
        <v>8135631.9999999898</v>
      </c>
      <c r="AZ183" s="45">
        <f t="shared" si="69"/>
        <v>21486071.999999989</v>
      </c>
      <c r="BA183" s="45">
        <v>9772783.0000000019</v>
      </c>
      <c r="BB183" s="45">
        <f t="shared" si="62"/>
        <v>31258854.999999993</v>
      </c>
      <c r="BC183" s="45">
        <v>9970249.9999999981</v>
      </c>
      <c r="BD183" s="45">
        <f t="shared" si="63"/>
        <v>41229104.999999993</v>
      </c>
      <c r="BE183" s="45">
        <v>6528579.9999999972</v>
      </c>
      <c r="BF183" s="45">
        <v>10410544.000000002</v>
      </c>
      <c r="BG183" s="45">
        <f t="shared" si="64"/>
        <v>16939124</v>
      </c>
      <c r="BH183" s="113">
        <f t="shared" si="65"/>
        <v>-51.098390764648975</v>
      </c>
      <c r="BI183" s="113">
        <f t="shared" si="71"/>
        <v>-21.162304585035329</v>
      </c>
      <c r="BJ183" s="113"/>
      <c r="BK183" s="113"/>
      <c r="BL183" s="162"/>
    </row>
    <row r="184" spans="1:64" ht="14.25" customHeight="1" x14ac:dyDescent="0.3">
      <c r="A184" s="42">
        <v>146</v>
      </c>
      <c r="B184" s="43" t="s">
        <v>273</v>
      </c>
      <c r="C184" s="45">
        <v>104486</v>
      </c>
      <c r="D184" s="45">
        <v>179531</v>
      </c>
      <c r="E184" s="45">
        <v>759123</v>
      </c>
      <c r="F184" s="45">
        <v>1356717</v>
      </c>
      <c r="G184" s="45">
        <v>1078585</v>
      </c>
      <c r="H184" s="45">
        <v>1611711</v>
      </c>
      <c r="I184" s="45">
        <v>1826019.9999999998</v>
      </c>
      <c r="J184" s="45">
        <v>2083820</v>
      </c>
      <c r="K184" s="45"/>
      <c r="L184" s="45"/>
      <c r="M184" s="45" t="str">
        <f t="shared" si="66"/>
        <v/>
      </c>
      <c r="N184" s="45"/>
      <c r="O184" s="45" t="str">
        <f t="shared" si="57"/>
        <v xml:space="preserve"> </v>
      </c>
      <c r="P184" s="45"/>
      <c r="Q184" s="45" t="str">
        <f t="shared" si="57"/>
        <v xml:space="preserve"> </v>
      </c>
      <c r="R184" s="45"/>
      <c r="S184" s="45"/>
      <c r="T184" s="45"/>
      <c r="U184" s="45"/>
      <c r="V184" s="45"/>
      <c r="W184" s="45"/>
      <c r="X184" s="45"/>
      <c r="Y184" s="45">
        <v>241608</v>
      </c>
      <c r="Z184" s="45"/>
      <c r="AA184" s="45">
        <f t="shared" si="59"/>
        <v>241608</v>
      </c>
      <c r="AB184" s="113" t="str">
        <f t="shared" si="60"/>
        <v xml:space="preserve"> </v>
      </c>
      <c r="AC184" s="113"/>
      <c r="AD184" s="113"/>
      <c r="AE184" s="113"/>
      <c r="AF184" s="154"/>
      <c r="AG184" s="42">
        <v>146</v>
      </c>
      <c r="AH184" s="76" t="s">
        <v>272</v>
      </c>
      <c r="AI184" s="45">
        <v>518641</v>
      </c>
      <c r="AJ184" s="45">
        <v>1042402</v>
      </c>
      <c r="AK184" s="45">
        <v>1341434</v>
      </c>
      <c r="AL184" s="45">
        <v>1636007.0000000002</v>
      </c>
      <c r="AM184" s="45">
        <v>1395881.0000000002</v>
      </c>
      <c r="AN184" s="45">
        <v>1697541.0000000002</v>
      </c>
      <c r="AO184" s="45">
        <v>2395917.9999999995</v>
      </c>
      <c r="AP184" s="45">
        <v>2824500</v>
      </c>
      <c r="AQ184" s="45">
        <v>331789.99999999988</v>
      </c>
      <c r="AR184" s="45">
        <v>450364.99999999983</v>
      </c>
      <c r="AS184" s="45">
        <f t="shared" si="70"/>
        <v>782154.99999999977</v>
      </c>
      <c r="AT184" s="45">
        <v>1025962</v>
      </c>
      <c r="AU184" s="45">
        <f t="shared" si="67"/>
        <v>1808116.9999999998</v>
      </c>
      <c r="AV184" s="45">
        <v>544612.99999999988</v>
      </c>
      <c r="AW184" s="45">
        <f t="shared" si="68"/>
        <v>2352729.9999999995</v>
      </c>
      <c r="AX184" s="45">
        <v>1365355</v>
      </c>
      <c r="AY184" s="45">
        <v>1066972</v>
      </c>
      <c r="AZ184" s="45">
        <f t="shared" si="69"/>
        <v>2432327</v>
      </c>
      <c r="BA184" s="45">
        <v>921257.00000000012</v>
      </c>
      <c r="BB184" s="45">
        <f t="shared" si="62"/>
        <v>3353584</v>
      </c>
      <c r="BC184" s="45">
        <v>1072431.0000000002</v>
      </c>
      <c r="BD184" s="45">
        <f t="shared" si="63"/>
        <v>4426015</v>
      </c>
      <c r="BE184" s="45">
        <v>1376859.0000000002</v>
      </c>
      <c r="BF184" s="45">
        <v>616786.00000000012</v>
      </c>
      <c r="BG184" s="45">
        <f t="shared" si="64"/>
        <v>1993645.0000000005</v>
      </c>
      <c r="BH184" s="113">
        <f t="shared" si="65"/>
        <v>0.84256475422144206</v>
      </c>
      <c r="BI184" s="113">
        <f t="shared" si="71"/>
        <v>-18.035486182573294</v>
      </c>
      <c r="BJ184" s="113"/>
      <c r="BK184" s="113"/>
      <c r="BL184" s="162"/>
    </row>
    <row r="185" spans="1:64" ht="14.25" customHeight="1" x14ac:dyDescent="0.3">
      <c r="A185" s="42">
        <v>147</v>
      </c>
      <c r="B185" s="43" t="s">
        <v>274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 t="str">
        <f t="shared" si="66"/>
        <v/>
      </c>
      <c r="N185" s="45"/>
      <c r="O185" s="45" t="str">
        <f t="shared" si="57"/>
        <v xml:space="preserve"> </v>
      </c>
      <c r="P185" s="45"/>
      <c r="Q185" s="45" t="str">
        <f t="shared" si="57"/>
        <v xml:space="preserve"> </v>
      </c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113" t="str">
        <f t="shared" si="60"/>
        <v xml:space="preserve"> </v>
      </c>
      <c r="AC185" s="113"/>
      <c r="AD185" s="113"/>
      <c r="AE185" s="113"/>
      <c r="AF185" s="154"/>
      <c r="AG185" s="42">
        <v>147</v>
      </c>
      <c r="AH185" s="76" t="s">
        <v>273</v>
      </c>
      <c r="AI185" s="45">
        <v>3224</v>
      </c>
      <c r="AJ185" s="45">
        <v>17436</v>
      </c>
      <c r="AK185" s="45">
        <v>71550</v>
      </c>
      <c r="AL185" s="45">
        <v>87564</v>
      </c>
      <c r="AM185" s="45"/>
      <c r="AN185" s="45">
        <v>3040</v>
      </c>
      <c r="AO185" s="45">
        <v>8893</v>
      </c>
      <c r="AP185" s="45">
        <v>36839</v>
      </c>
      <c r="AQ185" s="45">
        <v>177848</v>
      </c>
      <c r="AR185" s="45">
        <v>53673</v>
      </c>
      <c r="AS185" s="45">
        <f t="shared" si="70"/>
        <v>231521</v>
      </c>
      <c r="AT185" s="45">
        <v>54765</v>
      </c>
      <c r="AU185" s="45">
        <f t="shared" si="67"/>
        <v>286286</v>
      </c>
      <c r="AV185" s="45">
        <v>72647</v>
      </c>
      <c r="AW185" s="45">
        <f t="shared" si="68"/>
        <v>358933</v>
      </c>
      <c r="AX185" s="45">
        <v>61667</v>
      </c>
      <c r="AY185" s="45">
        <v>149716</v>
      </c>
      <c r="AZ185" s="45">
        <f t="shared" si="69"/>
        <v>211383</v>
      </c>
      <c r="BA185" s="45">
        <v>112004</v>
      </c>
      <c r="BB185" s="45">
        <f t="shared" si="62"/>
        <v>323387</v>
      </c>
      <c r="BC185" s="45">
        <v>81433</v>
      </c>
      <c r="BD185" s="45">
        <f t="shared" si="63"/>
        <v>404820</v>
      </c>
      <c r="BE185" s="45">
        <v>14633</v>
      </c>
      <c r="BF185" s="45">
        <v>125914</v>
      </c>
      <c r="BG185" s="45">
        <f t="shared" si="64"/>
        <v>140547</v>
      </c>
      <c r="BH185" s="113">
        <f t="shared" si="65"/>
        <v>-76.270939076004993</v>
      </c>
      <c r="BI185" s="113">
        <f t="shared" si="71"/>
        <v>-33.510736435758787</v>
      </c>
      <c r="BJ185" s="113"/>
      <c r="BK185" s="113"/>
      <c r="BL185" s="162"/>
    </row>
    <row r="186" spans="1:64" ht="14.25" customHeight="1" x14ac:dyDescent="0.3">
      <c r="A186" s="42">
        <v>148</v>
      </c>
      <c r="B186" s="43" t="s">
        <v>275</v>
      </c>
      <c r="C186" s="45">
        <v>4796674.0000000009</v>
      </c>
      <c r="D186" s="45">
        <v>7074739.0000000009</v>
      </c>
      <c r="E186" s="45">
        <v>13143916</v>
      </c>
      <c r="F186" s="45">
        <v>17560393.000000004</v>
      </c>
      <c r="G186" s="45">
        <v>5988728</v>
      </c>
      <c r="H186" s="45">
        <v>10540544</v>
      </c>
      <c r="I186" s="45">
        <v>16994667.999999996</v>
      </c>
      <c r="J186" s="45">
        <v>23256753.999999996</v>
      </c>
      <c r="K186" s="45">
        <v>8477814</v>
      </c>
      <c r="L186" s="45">
        <v>3931433</v>
      </c>
      <c r="M186" s="45">
        <f t="shared" si="66"/>
        <v>12409247</v>
      </c>
      <c r="N186" s="45">
        <v>12338901</v>
      </c>
      <c r="O186" s="45">
        <f t="shared" si="57"/>
        <v>24748148</v>
      </c>
      <c r="P186" s="45">
        <v>8214494</v>
      </c>
      <c r="Q186" s="45">
        <f t="shared" si="57"/>
        <v>32962642</v>
      </c>
      <c r="R186" s="45">
        <v>7755825</v>
      </c>
      <c r="S186" s="45">
        <v>3163037</v>
      </c>
      <c r="T186" s="45">
        <f t="shared" si="58"/>
        <v>10918862</v>
      </c>
      <c r="U186" s="45">
        <v>7167010</v>
      </c>
      <c r="V186" s="45">
        <f t="shared" si="55"/>
        <v>18085872</v>
      </c>
      <c r="W186" s="45">
        <v>4116887.9999999981</v>
      </c>
      <c r="X186" s="45">
        <f t="shared" si="56"/>
        <v>22202760</v>
      </c>
      <c r="Y186" s="45">
        <v>5375924.0000000009</v>
      </c>
      <c r="Z186" s="45">
        <v>4378825</v>
      </c>
      <c r="AA186" s="45">
        <f t="shared" si="59"/>
        <v>9754749</v>
      </c>
      <c r="AB186" s="113">
        <f t="shared" si="60"/>
        <v>-30.685336505142899</v>
      </c>
      <c r="AC186" s="113">
        <f t="shared" si="61"/>
        <v>-10.661486517550998</v>
      </c>
      <c r="AD186" s="113"/>
      <c r="AE186" s="113"/>
      <c r="AF186" s="154"/>
      <c r="AG186" s="42">
        <v>148</v>
      </c>
      <c r="AH186" s="76" t="s">
        <v>274</v>
      </c>
      <c r="AI186" s="45">
        <v>18265</v>
      </c>
      <c r="AJ186" s="45">
        <v>29655</v>
      </c>
      <c r="AK186" s="45">
        <v>82295</v>
      </c>
      <c r="AL186" s="45">
        <v>117278.00000000001</v>
      </c>
      <c r="AM186" s="45">
        <v>709597</v>
      </c>
      <c r="AN186" s="45">
        <v>709597</v>
      </c>
      <c r="AO186" s="45">
        <v>1525087.9999999998</v>
      </c>
      <c r="AP186" s="45">
        <v>1542653.9999999998</v>
      </c>
      <c r="AQ186" s="45"/>
      <c r="AR186" s="45">
        <v>27494</v>
      </c>
      <c r="AS186" s="45">
        <f t="shared" si="70"/>
        <v>27494</v>
      </c>
      <c r="AT186" s="45">
        <v>29754</v>
      </c>
      <c r="AU186" s="45">
        <f t="shared" si="67"/>
        <v>57248</v>
      </c>
      <c r="AV186" s="45">
        <v>38582</v>
      </c>
      <c r="AW186" s="45">
        <f t="shared" si="68"/>
        <v>95830</v>
      </c>
      <c r="AX186" s="45">
        <v>26260</v>
      </c>
      <c r="AY186" s="45"/>
      <c r="AZ186" s="45">
        <f t="shared" si="69"/>
        <v>26260</v>
      </c>
      <c r="BA186" s="45">
        <v>433588</v>
      </c>
      <c r="BB186" s="45">
        <f t="shared" si="62"/>
        <v>459848</v>
      </c>
      <c r="BC186" s="45">
        <v>61079</v>
      </c>
      <c r="BD186" s="45">
        <f t="shared" si="63"/>
        <v>520927</v>
      </c>
      <c r="BE186" s="45">
        <v>5880</v>
      </c>
      <c r="BF186" s="45">
        <v>165661</v>
      </c>
      <c r="BG186" s="45">
        <f t="shared" si="64"/>
        <v>171541</v>
      </c>
      <c r="BH186" s="113">
        <f t="shared" si="65"/>
        <v>-77.608530083777609</v>
      </c>
      <c r="BI186" s="113">
        <f t="shared" si="71"/>
        <v>553.2406702208682</v>
      </c>
      <c r="BJ186" s="113"/>
      <c r="BK186" s="113"/>
      <c r="BL186" s="162"/>
    </row>
    <row r="187" spans="1:64" ht="14.25" customHeight="1" x14ac:dyDescent="0.3">
      <c r="A187" s="42">
        <v>149</v>
      </c>
      <c r="B187" s="43" t="s">
        <v>64</v>
      </c>
      <c r="C187" s="45">
        <v>57554250.999999925</v>
      </c>
      <c r="D187" s="45">
        <v>97741015.999999925</v>
      </c>
      <c r="E187" s="45">
        <v>161364760.99999997</v>
      </c>
      <c r="F187" s="45">
        <v>190014857.00000012</v>
      </c>
      <c r="G187" s="45">
        <v>33807583.999999993</v>
      </c>
      <c r="H187" s="45">
        <v>60625973.999999993</v>
      </c>
      <c r="I187" s="45">
        <v>96239597.00000006</v>
      </c>
      <c r="J187" s="45">
        <v>135828878.00000006</v>
      </c>
      <c r="K187" s="45">
        <v>38518760</v>
      </c>
      <c r="L187" s="45">
        <v>22555420</v>
      </c>
      <c r="M187" s="45">
        <f t="shared" si="66"/>
        <v>61074180</v>
      </c>
      <c r="N187" s="45">
        <v>29279300</v>
      </c>
      <c r="O187" s="45">
        <f t="shared" si="57"/>
        <v>90353480</v>
      </c>
      <c r="P187" s="45">
        <v>22944003</v>
      </c>
      <c r="Q187" s="45">
        <f t="shared" si="57"/>
        <v>113297483</v>
      </c>
      <c r="R187" s="45">
        <v>30694452</v>
      </c>
      <c r="S187" s="45">
        <v>18289095</v>
      </c>
      <c r="T187" s="45">
        <f t="shared" si="58"/>
        <v>48983547</v>
      </c>
      <c r="U187" s="45">
        <v>18312430.000000007</v>
      </c>
      <c r="V187" s="45">
        <f t="shared" si="55"/>
        <v>67295977</v>
      </c>
      <c r="W187" s="45">
        <v>22798395.999999993</v>
      </c>
      <c r="X187" s="45">
        <f t="shared" si="56"/>
        <v>90094373</v>
      </c>
      <c r="Y187" s="45">
        <v>24618730.999999985</v>
      </c>
      <c r="Z187" s="45">
        <v>22332498.000000011</v>
      </c>
      <c r="AA187" s="45">
        <f t="shared" si="59"/>
        <v>46951229</v>
      </c>
      <c r="AB187" s="113">
        <f t="shared" si="60"/>
        <v>-19.794199290477692</v>
      </c>
      <c r="AC187" s="113">
        <f t="shared" si="61"/>
        <v>-4.1489808812742837</v>
      </c>
      <c r="AD187" s="113"/>
      <c r="AE187" s="113"/>
      <c r="AF187" s="154"/>
      <c r="AG187" s="42">
        <v>149</v>
      </c>
      <c r="AH187" s="76" t="s">
        <v>275</v>
      </c>
      <c r="AI187" s="45">
        <v>872190.00000000012</v>
      </c>
      <c r="AJ187" s="45">
        <v>1564728.0000000002</v>
      </c>
      <c r="AK187" s="45">
        <v>1778621.0000000002</v>
      </c>
      <c r="AL187" s="45">
        <v>2442408.0000000005</v>
      </c>
      <c r="AM187" s="45">
        <v>627071.99999999988</v>
      </c>
      <c r="AN187" s="45">
        <v>1533101</v>
      </c>
      <c r="AO187" s="45">
        <v>2527086.0000000005</v>
      </c>
      <c r="AP187" s="45">
        <v>3462042.0000000023</v>
      </c>
      <c r="AQ187" s="45">
        <v>499622.99999999988</v>
      </c>
      <c r="AR187" s="45">
        <v>424915</v>
      </c>
      <c r="AS187" s="45">
        <f t="shared" si="70"/>
        <v>924537.99999999988</v>
      </c>
      <c r="AT187" s="45">
        <v>375663</v>
      </c>
      <c r="AU187" s="45">
        <f t="shared" si="67"/>
        <v>1300201</v>
      </c>
      <c r="AV187" s="45">
        <v>1277408</v>
      </c>
      <c r="AW187" s="45">
        <f t="shared" si="68"/>
        <v>2577609</v>
      </c>
      <c r="AX187" s="45">
        <v>632449</v>
      </c>
      <c r="AY187" s="45">
        <v>605758</v>
      </c>
      <c r="AZ187" s="45">
        <f t="shared" si="69"/>
        <v>1238207</v>
      </c>
      <c r="BA187" s="45">
        <v>293066</v>
      </c>
      <c r="BB187" s="45">
        <f t="shared" si="62"/>
        <v>1531273</v>
      </c>
      <c r="BC187" s="45">
        <v>1398626</v>
      </c>
      <c r="BD187" s="45">
        <f t="shared" si="63"/>
        <v>2929899</v>
      </c>
      <c r="BE187" s="45">
        <v>534335.99999999988</v>
      </c>
      <c r="BF187" s="45">
        <v>1520729</v>
      </c>
      <c r="BG187" s="45">
        <f t="shared" si="64"/>
        <v>2055065</v>
      </c>
      <c r="BH187" s="113">
        <f t="shared" si="65"/>
        <v>-15.513187624614815</v>
      </c>
      <c r="BI187" s="113">
        <f t="shared" si="71"/>
        <v>65.971037152915471</v>
      </c>
      <c r="BJ187" s="113"/>
      <c r="BK187" s="113"/>
      <c r="BL187" s="162"/>
    </row>
    <row r="188" spans="1:64" ht="14.25" customHeight="1" x14ac:dyDescent="0.3">
      <c r="A188" s="42">
        <v>150</v>
      </c>
      <c r="B188" s="43" t="s">
        <v>83</v>
      </c>
      <c r="C188" s="45">
        <v>70221840.999999985</v>
      </c>
      <c r="D188" s="45">
        <v>125573229</v>
      </c>
      <c r="E188" s="45">
        <v>209327598</v>
      </c>
      <c r="F188" s="45">
        <v>263546142.00000009</v>
      </c>
      <c r="G188" s="45">
        <v>71640732</v>
      </c>
      <c r="H188" s="45">
        <v>131153214.00000009</v>
      </c>
      <c r="I188" s="45">
        <v>211570561.00000009</v>
      </c>
      <c r="J188" s="45">
        <v>259202594.00000003</v>
      </c>
      <c r="K188" s="45">
        <v>76451411</v>
      </c>
      <c r="L188" s="45">
        <v>42049297</v>
      </c>
      <c r="M188" s="45">
        <f t="shared" si="66"/>
        <v>118500708</v>
      </c>
      <c r="N188" s="45">
        <v>67625123</v>
      </c>
      <c r="O188" s="45">
        <f t="shared" si="57"/>
        <v>186125831</v>
      </c>
      <c r="P188" s="45">
        <v>41189149</v>
      </c>
      <c r="Q188" s="45">
        <f t="shared" si="57"/>
        <v>227314980</v>
      </c>
      <c r="R188" s="45">
        <v>66805259</v>
      </c>
      <c r="S188" s="45">
        <v>20606890</v>
      </c>
      <c r="T188" s="45">
        <f t="shared" si="58"/>
        <v>87412149</v>
      </c>
      <c r="U188" s="45">
        <v>69501756</v>
      </c>
      <c r="V188" s="45">
        <f t="shared" si="55"/>
        <v>156913905</v>
      </c>
      <c r="W188" s="45">
        <v>45610241</v>
      </c>
      <c r="X188" s="45">
        <f t="shared" si="56"/>
        <v>202524146</v>
      </c>
      <c r="Y188" s="45">
        <v>42162653</v>
      </c>
      <c r="Z188" s="45">
        <v>50753631</v>
      </c>
      <c r="AA188" s="45">
        <f t="shared" si="59"/>
        <v>92916284</v>
      </c>
      <c r="AB188" s="113">
        <f t="shared" si="60"/>
        <v>-36.887224701875645</v>
      </c>
      <c r="AC188" s="113">
        <f t="shared" si="61"/>
        <v>6.2967620210321087</v>
      </c>
      <c r="AD188" s="113"/>
      <c r="AE188" s="113"/>
      <c r="AF188" s="154"/>
      <c r="AG188" s="42">
        <v>150</v>
      </c>
      <c r="AH188" s="76" t="s">
        <v>64</v>
      </c>
      <c r="AI188" s="45">
        <v>10180823.000000004</v>
      </c>
      <c r="AJ188" s="45">
        <v>20003086.000000007</v>
      </c>
      <c r="AK188" s="45">
        <v>30398852.000000007</v>
      </c>
      <c r="AL188" s="45">
        <v>37703490.000000045</v>
      </c>
      <c r="AM188" s="45">
        <v>6815602.9999999944</v>
      </c>
      <c r="AN188" s="45">
        <v>15660640.999999993</v>
      </c>
      <c r="AO188" s="45">
        <v>25020801.999999993</v>
      </c>
      <c r="AP188" s="45">
        <v>40722818.999999993</v>
      </c>
      <c r="AQ188" s="45">
        <v>6466528</v>
      </c>
      <c r="AR188" s="45">
        <v>11147445</v>
      </c>
      <c r="AS188" s="45">
        <f t="shared" si="70"/>
        <v>17613973</v>
      </c>
      <c r="AT188" s="45">
        <v>7148193.9999999991</v>
      </c>
      <c r="AU188" s="45">
        <f t="shared" si="67"/>
        <v>24762167</v>
      </c>
      <c r="AV188" s="45">
        <v>8230740</v>
      </c>
      <c r="AW188" s="45">
        <f t="shared" si="68"/>
        <v>32992907</v>
      </c>
      <c r="AX188" s="45">
        <v>7483118</v>
      </c>
      <c r="AY188" s="45">
        <v>3168484</v>
      </c>
      <c r="AZ188" s="45">
        <f t="shared" si="69"/>
        <v>10651602</v>
      </c>
      <c r="BA188" s="45">
        <v>6888399.9999999972</v>
      </c>
      <c r="BB188" s="45">
        <f t="shared" si="62"/>
        <v>17540001.999999996</v>
      </c>
      <c r="BC188" s="45">
        <v>8421119.0000000056</v>
      </c>
      <c r="BD188" s="45">
        <f t="shared" si="63"/>
        <v>25961121</v>
      </c>
      <c r="BE188" s="45">
        <v>7870567.9999999991</v>
      </c>
      <c r="BF188" s="45">
        <v>13158451.999999998</v>
      </c>
      <c r="BG188" s="45">
        <f t="shared" si="64"/>
        <v>21029019.999999996</v>
      </c>
      <c r="BH188" s="113">
        <f t="shared" si="65"/>
        <v>5.1776545552268232</v>
      </c>
      <c r="BI188" s="113">
        <f t="shared" si="71"/>
        <v>97.425889551637368</v>
      </c>
      <c r="BJ188" s="113"/>
      <c r="BK188" s="113"/>
      <c r="BL188" s="162"/>
    </row>
    <row r="189" spans="1:64" ht="14.25" customHeight="1" x14ac:dyDescent="0.3">
      <c r="A189" s="42">
        <v>151</v>
      </c>
      <c r="B189" s="43" t="s">
        <v>276</v>
      </c>
      <c r="C189" s="45">
        <v>63245</v>
      </c>
      <c r="D189" s="45">
        <v>139264</v>
      </c>
      <c r="E189" s="45">
        <v>160501</v>
      </c>
      <c r="F189" s="45">
        <v>216983</v>
      </c>
      <c r="G189" s="45">
        <v>52174</v>
      </c>
      <c r="H189" s="45">
        <v>156241</v>
      </c>
      <c r="I189" s="45">
        <v>168723</v>
      </c>
      <c r="J189" s="45">
        <v>216209</v>
      </c>
      <c r="K189" s="45">
        <v>31595</v>
      </c>
      <c r="L189" s="45">
        <v>90038</v>
      </c>
      <c r="M189" s="45">
        <f t="shared" si="66"/>
        <v>121633</v>
      </c>
      <c r="N189" s="45">
        <v>78506</v>
      </c>
      <c r="O189" s="45">
        <f t="shared" si="57"/>
        <v>200139</v>
      </c>
      <c r="P189" s="45">
        <v>68976</v>
      </c>
      <c r="Q189" s="45">
        <f t="shared" si="57"/>
        <v>269115</v>
      </c>
      <c r="R189" s="45">
        <v>97835</v>
      </c>
      <c r="S189" s="45">
        <v>12472</v>
      </c>
      <c r="T189" s="45">
        <f t="shared" si="58"/>
        <v>110307</v>
      </c>
      <c r="U189" s="45">
        <v>54859</v>
      </c>
      <c r="V189" s="45">
        <f t="shared" si="55"/>
        <v>165166</v>
      </c>
      <c r="W189" s="45">
        <v>99723</v>
      </c>
      <c r="X189" s="45">
        <f t="shared" si="56"/>
        <v>264889</v>
      </c>
      <c r="Y189" s="45">
        <v>37302</v>
      </c>
      <c r="Z189" s="45"/>
      <c r="AA189" s="45">
        <f t="shared" si="59"/>
        <v>37302</v>
      </c>
      <c r="AB189" s="113">
        <f t="shared" si="60"/>
        <v>-61.872540501865387</v>
      </c>
      <c r="AC189" s="113">
        <f t="shared" si="61"/>
        <v>-66.183469770730781</v>
      </c>
      <c r="AD189" s="113"/>
      <c r="AE189" s="113"/>
      <c r="AF189" s="154"/>
      <c r="AG189" s="42">
        <v>151</v>
      </c>
      <c r="AH189" s="76" t="s">
        <v>83</v>
      </c>
      <c r="AI189" s="45">
        <v>1872048.9999999998</v>
      </c>
      <c r="AJ189" s="45">
        <v>2798778.9999999995</v>
      </c>
      <c r="AK189" s="45">
        <v>3269961.9999999995</v>
      </c>
      <c r="AL189" s="45">
        <v>3550314.9999999972</v>
      </c>
      <c r="AM189" s="45">
        <v>1287707</v>
      </c>
      <c r="AN189" s="45">
        <v>3665346.9999999995</v>
      </c>
      <c r="AO189" s="45">
        <v>4154580.9999999986</v>
      </c>
      <c r="AP189" s="45">
        <v>5457756</v>
      </c>
      <c r="AQ189" s="45">
        <v>1646221</v>
      </c>
      <c r="AR189" s="45">
        <v>1056688.9999999998</v>
      </c>
      <c r="AS189" s="45">
        <f t="shared" si="70"/>
        <v>2702910</v>
      </c>
      <c r="AT189" s="45">
        <v>714062.00000000012</v>
      </c>
      <c r="AU189" s="45">
        <f t="shared" si="67"/>
        <v>3416972</v>
      </c>
      <c r="AV189" s="45">
        <v>1215158</v>
      </c>
      <c r="AW189" s="45">
        <f t="shared" si="68"/>
        <v>4632130</v>
      </c>
      <c r="AX189" s="45">
        <v>663788</v>
      </c>
      <c r="AY189" s="45">
        <v>474491</v>
      </c>
      <c r="AZ189" s="45">
        <f t="shared" si="69"/>
        <v>1138279</v>
      </c>
      <c r="BA189" s="45">
        <v>957334.00000000012</v>
      </c>
      <c r="BB189" s="45">
        <f t="shared" si="62"/>
        <v>2095613</v>
      </c>
      <c r="BC189" s="45">
        <v>533559.99999999988</v>
      </c>
      <c r="BD189" s="45">
        <f t="shared" si="63"/>
        <v>2629173</v>
      </c>
      <c r="BE189" s="45">
        <v>1308370.9999999998</v>
      </c>
      <c r="BF189" s="45">
        <v>3161026</v>
      </c>
      <c r="BG189" s="45">
        <f t="shared" si="64"/>
        <v>4469397</v>
      </c>
      <c r="BH189" s="113">
        <f t="shared" si="65"/>
        <v>97.106756976625036</v>
      </c>
      <c r="BI189" s="113">
        <f t="shared" si="71"/>
        <v>292.6451247892652</v>
      </c>
      <c r="BJ189" s="113"/>
      <c r="BK189" s="113"/>
      <c r="BL189" s="162"/>
    </row>
    <row r="190" spans="1:64" ht="14.25" customHeight="1" x14ac:dyDescent="0.3">
      <c r="A190" s="42">
        <v>152</v>
      </c>
      <c r="B190" s="43" t="s">
        <v>277</v>
      </c>
      <c r="C190" s="45">
        <v>901543</v>
      </c>
      <c r="D190" s="45">
        <v>1617650</v>
      </c>
      <c r="E190" s="45">
        <v>2486345</v>
      </c>
      <c r="F190" s="45">
        <v>3894525.9999999995</v>
      </c>
      <c r="G190" s="45">
        <v>1340665</v>
      </c>
      <c r="H190" s="45">
        <v>2389299.0000000005</v>
      </c>
      <c r="I190" s="45">
        <v>2966778.0000000005</v>
      </c>
      <c r="J190" s="45">
        <v>4156093.0000000005</v>
      </c>
      <c r="K190" s="45">
        <v>1305261</v>
      </c>
      <c r="L190" s="45">
        <v>820694</v>
      </c>
      <c r="M190" s="45">
        <f t="shared" si="66"/>
        <v>2125955</v>
      </c>
      <c r="N190" s="45">
        <v>1254200</v>
      </c>
      <c r="O190" s="45">
        <f t="shared" si="57"/>
        <v>3380155</v>
      </c>
      <c r="P190" s="45">
        <v>1468234</v>
      </c>
      <c r="Q190" s="45">
        <f t="shared" si="57"/>
        <v>4848389</v>
      </c>
      <c r="R190" s="45">
        <v>1581470</v>
      </c>
      <c r="S190" s="45">
        <v>980953</v>
      </c>
      <c r="T190" s="45">
        <f t="shared" si="58"/>
        <v>2562423</v>
      </c>
      <c r="U190" s="45">
        <v>1692224</v>
      </c>
      <c r="V190" s="45">
        <f t="shared" si="55"/>
        <v>4254647</v>
      </c>
      <c r="W190" s="45">
        <v>2055949</v>
      </c>
      <c r="X190" s="45">
        <f t="shared" si="56"/>
        <v>6310596</v>
      </c>
      <c r="Y190" s="45">
        <v>2159812</v>
      </c>
      <c r="Z190" s="45">
        <v>848774</v>
      </c>
      <c r="AA190" s="45">
        <f t="shared" si="59"/>
        <v>3008586</v>
      </c>
      <c r="AB190" s="113">
        <f t="shared" si="60"/>
        <v>36.569900156183792</v>
      </c>
      <c r="AC190" s="113">
        <f t="shared" si="61"/>
        <v>17.411762226611287</v>
      </c>
      <c r="AD190" s="113"/>
      <c r="AE190" s="113"/>
      <c r="AF190" s="154"/>
      <c r="AG190" s="42">
        <v>152</v>
      </c>
      <c r="AH190" s="76" t="s">
        <v>276</v>
      </c>
      <c r="AI190" s="45">
        <v>19313</v>
      </c>
      <c r="AJ190" s="45">
        <v>30579</v>
      </c>
      <c r="AK190" s="45">
        <v>469587.99999999994</v>
      </c>
      <c r="AL190" s="45">
        <v>607944</v>
      </c>
      <c r="AM190" s="45">
        <v>263036</v>
      </c>
      <c r="AN190" s="45">
        <v>350066.99999999988</v>
      </c>
      <c r="AO190" s="45">
        <v>370350.99999999994</v>
      </c>
      <c r="AP190" s="45">
        <v>409811</v>
      </c>
      <c r="AQ190" s="45">
        <v>166154</v>
      </c>
      <c r="AR190" s="45">
        <v>79378.000000000015</v>
      </c>
      <c r="AS190" s="45">
        <f t="shared" si="70"/>
        <v>245532</v>
      </c>
      <c r="AT190" s="45">
        <v>135318</v>
      </c>
      <c r="AU190" s="45">
        <f t="shared" si="67"/>
        <v>380850</v>
      </c>
      <c r="AV190" s="45">
        <v>38852</v>
      </c>
      <c r="AW190" s="45">
        <f t="shared" si="68"/>
        <v>419702</v>
      </c>
      <c r="AX190" s="45">
        <v>116076</v>
      </c>
      <c r="AY190" s="45"/>
      <c r="AZ190" s="45">
        <f t="shared" si="69"/>
        <v>116076</v>
      </c>
      <c r="BA190" s="45">
        <v>8629</v>
      </c>
      <c r="BB190" s="45">
        <f t="shared" si="62"/>
        <v>124705</v>
      </c>
      <c r="BC190" s="45">
        <v>27608.000000000004</v>
      </c>
      <c r="BD190" s="45">
        <f t="shared" si="63"/>
        <v>152313</v>
      </c>
      <c r="BE190" s="45">
        <v>67740</v>
      </c>
      <c r="BF190" s="45">
        <v>69257</v>
      </c>
      <c r="BG190" s="45">
        <f t="shared" si="64"/>
        <v>136997</v>
      </c>
      <c r="BH190" s="113">
        <f t="shared" si="65"/>
        <v>-41.641683035252761</v>
      </c>
      <c r="BI190" s="113">
        <f t="shared" si="71"/>
        <v>18.023536303800952</v>
      </c>
      <c r="BJ190" s="113"/>
      <c r="BK190" s="113"/>
      <c r="BL190" s="162"/>
    </row>
    <row r="191" spans="1:64" ht="14.25" customHeight="1" x14ac:dyDescent="0.3">
      <c r="A191" s="42">
        <v>153</v>
      </c>
      <c r="B191" s="43" t="s">
        <v>278</v>
      </c>
      <c r="C191" s="45">
        <v>2526</v>
      </c>
      <c r="D191" s="45">
        <v>3796</v>
      </c>
      <c r="E191" s="45">
        <v>3796</v>
      </c>
      <c r="F191" s="45">
        <v>3796</v>
      </c>
      <c r="G191" s="45"/>
      <c r="H191" s="45">
        <v>1163</v>
      </c>
      <c r="I191" s="45">
        <v>1163</v>
      </c>
      <c r="J191" s="45">
        <v>28247</v>
      </c>
      <c r="K191" s="45"/>
      <c r="L191" s="45">
        <v>6122</v>
      </c>
      <c r="M191" s="45">
        <f t="shared" si="66"/>
        <v>6122</v>
      </c>
      <c r="N191" s="45">
        <v>1740</v>
      </c>
      <c r="O191" s="45">
        <f t="shared" si="57"/>
        <v>7862</v>
      </c>
      <c r="P191" s="45">
        <v>4679</v>
      </c>
      <c r="Q191" s="45">
        <f t="shared" si="57"/>
        <v>12541</v>
      </c>
      <c r="R191" s="45"/>
      <c r="S191" s="45"/>
      <c r="T191" s="45"/>
      <c r="U191" s="45"/>
      <c r="V191" s="45"/>
      <c r="W191" s="45">
        <v>2944</v>
      </c>
      <c r="X191" s="45">
        <f t="shared" si="56"/>
        <v>2944</v>
      </c>
      <c r="Y191" s="45"/>
      <c r="Z191" s="45">
        <v>9107</v>
      </c>
      <c r="AA191" s="45">
        <f t="shared" si="59"/>
        <v>9107</v>
      </c>
      <c r="AB191" s="113" t="str">
        <f t="shared" si="60"/>
        <v xml:space="preserve"> </v>
      </c>
      <c r="AC191" s="113"/>
      <c r="AD191" s="113"/>
      <c r="AE191" s="113"/>
      <c r="AF191" s="154"/>
      <c r="AG191" s="42">
        <v>153</v>
      </c>
      <c r="AH191" s="76" t="s">
        <v>277</v>
      </c>
      <c r="AI191" s="45">
        <v>155905</v>
      </c>
      <c r="AJ191" s="45">
        <v>411079</v>
      </c>
      <c r="AK191" s="45">
        <v>610855</v>
      </c>
      <c r="AL191" s="45">
        <v>868655.00000000012</v>
      </c>
      <c r="AM191" s="45">
        <v>619989.00000000012</v>
      </c>
      <c r="AN191" s="45">
        <v>1154982.0000000002</v>
      </c>
      <c r="AO191" s="45">
        <v>1554928.0000000002</v>
      </c>
      <c r="AP191" s="45">
        <v>1717873.0000000002</v>
      </c>
      <c r="AQ191" s="45">
        <v>266711</v>
      </c>
      <c r="AR191" s="45">
        <v>208054.99999999997</v>
      </c>
      <c r="AS191" s="45">
        <f t="shared" si="70"/>
        <v>474766</v>
      </c>
      <c r="AT191" s="45">
        <v>389010</v>
      </c>
      <c r="AU191" s="45">
        <f t="shared" si="67"/>
        <v>863776</v>
      </c>
      <c r="AV191" s="45">
        <v>1012810</v>
      </c>
      <c r="AW191" s="45">
        <f t="shared" si="68"/>
        <v>1876586</v>
      </c>
      <c r="AX191" s="45">
        <v>209143</v>
      </c>
      <c r="AY191" s="45">
        <v>152573</v>
      </c>
      <c r="AZ191" s="45">
        <f t="shared" si="69"/>
        <v>361716</v>
      </c>
      <c r="BA191" s="45">
        <v>251046</v>
      </c>
      <c r="BB191" s="45">
        <f t="shared" si="62"/>
        <v>612762</v>
      </c>
      <c r="BC191" s="45">
        <v>281795</v>
      </c>
      <c r="BD191" s="45">
        <f t="shared" si="63"/>
        <v>894557</v>
      </c>
      <c r="BE191" s="45">
        <v>113881.00000000001</v>
      </c>
      <c r="BF191" s="45">
        <v>320756.00000000006</v>
      </c>
      <c r="BG191" s="45">
        <f t="shared" si="64"/>
        <v>434637.00000000006</v>
      </c>
      <c r="BH191" s="113">
        <f t="shared" si="65"/>
        <v>-45.54873937927637</v>
      </c>
      <c r="BI191" s="113">
        <f t="shared" si="71"/>
        <v>20.159738579438027</v>
      </c>
      <c r="BJ191" s="113"/>
      <c r="BK191" s="113"/>
      <c r="BL191" s="162"/>
    </row>
    <row r="192" spans="1:64" ht="14.25" customHeight="1" x14ac:dyDescent="0.3">
      <c r="A192" s="42">
        <v>154</v>
      </c>
      <c r="B192" s="43" t="s">
        <v>279</v>
      </c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 t="str">
        <f t="shared" si="66"/>
        <v/>
      </c>
      <c r="N192" s="45"/>
      <c r="O192" s="45" t="str">
        <f t="shared" si="57"/>
        <v xml:space="preserve"> </v>
      </c>
      <c r="P192" s="45"/>
      <c r="Q192" s="45" t="str">
        <f t="shared" si="57"/>
        <v xml:space="preserve"> </v>
      </c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113" t="str">
        <f t="shared" si="60"/>
        <v xml:space="preserve"> </v>
      </c>
      <c r="AC192" s="113"/>
      <c r="AD192" s="113"/>
      <c r="AE192" s="113"/>
      <c r="AF192" s="154"/>
      <c r="AG192" s="42">
        <v>154</v>
      </c>
      <c r="AH192" s="76" t="s">
        <v>278</v>
      </c>
      <c r="AI192" s="45">
        <v>50020</v>
      </c>
      <c r="AJ192" s="45">
        <v>55227</v>
      </c>
      <c r="AK192" s="45">
        <v>88914</v>
      </c>
      <c r="AL192" s="45">
        <v>174871</v>
      </c>
      <c r="AM192" s="45">
        <v>11029</v>
      </c>
      <c r="AN192" s="45">
        <v>49823</v>
      </c>
      <c r="AO192" s="45">
        <v>107458.00000000001</v>
      </c>
      <c r="AP192" s="45">
        <v>345876</v>
      </c>
      <c r="AQ192" s="45">
        <v>2191</v>
      </c>
      <c r="AR192" s="45">
        <v>22492</v>
      </c>
      <c r="AS192" s="45">
        <f t="shared" si="70"/>
        <v>24683</v>
      </c>
      <c r="AT192" s="45">
        <v>1240</v>
      </c>
      <c r="AU192" s="45">
        <f t="shared" si="67"/>
        <v>25923</v>
      </c>
      <c r="AV192" s="45">
        <v>7085</v>
      </c>
      <c r="AW192" s="45">
        <f t="shared" si="68"/>
        <v>33008</v>
      </c>
      <c r="AX192" s="45">
        <v>16097</v>
      </c>
      <c r="AY192" s="45">
        <v>3474</v>
      </c>
      <c r="AZ192" s="45">
        <f t="shared" si="69"/>
        <v>19571</v>
      </c>
      <c r="BA192" s="45">
        <v>6130</v>
      </c>
      <c r="BB192" s="45">
        <f t="shared" si="62"/>
        <v>25701</v>
      </c>
      <c r="BC192" s="45">
        <v>24662</v>
      </c>
      <c r="BD192" s="45">
        <f t="shared" si="63"/>
        <v>50363</v>
      </c>
      <c r="BE192" s="45">
        <v>59479</v>
      </c>
      <c r="BF192" s="45">
        <v>29668</v>
      </c>
      <c r="BG192" s="45">
        <f t="shared" si="64"/>
        <v>89147</v>
      </c>
      <c r="BH192" s="113">
        <f t="shared" si="65"/>
        <v>269.50363421755605</v>
      </c>
      <c r="BI192" s="113">
        <f t="shared" si="71"/>
        <v>355.50559501302945</v>
      </c>
      <c r="BJ192" s="113"/>
      <c r="BK192" s="113"/>
      <c r="BL192" s="162"/>
    </row>
    <row r="193" spans="1:64" ht="14.25" customHeight="1" x14ac:dyDescent="0.3">
      <c r="A193" s="42">
        <v>155</v>
      </c>
      <c r="B193" s="43" t="s">
        <v>280</v>
      </c>
      <c r="C193" s="45">
        <v>5053829</v>
      </c>
      <c r="D193" s="45">
        <v>9232208</v>
      </c>
      <c r="E193" s="45">
        <v>18501513</v>
      </c>
      <c r="F193" s="45">
        <v>22979592.000000004</v>
      </c>
      <c r="G193" s="45">
        <v>6102770</v>
      </c>
      <c r="H193" s="45">
        <v>11112252.999999991</v>
      </c>
      <c r="I193" s="45">
        <v>20733596</v>
      </c>
      <c r="J193" s="45">
        <v>26938805</v>
      </c>
      <c r="K193" s="45">
        <v>6774292</v>
      </c>
      <c r="L193" s="45">
        <v>3077385</v>
      </c>
      <c r="M193" s="45">
        <f t="shared" si="66"/>
        <v>9851677</v>
      </c>
      <c r="N193" s="45">
        <v>11326550</v>
      </c>
      <c r="O193" s="45">
        <f t="shared" si="57"/>
        <v>21178227</v>
      </c>
      <c r="P193" s="45">
        <v>9922186</v>
      </c>
      <c r="Q193" s="45">
        <f t="shared" si="57"/>
        <v>31100413</v>
      </c>
      <c r="R193" s="45">
        <v>6631116</v>
      </c>
      <c r="S193" s="45">
        <v>1707985</v>
      </c>
      <c r="T193" s="45">
        <f t="shared" si="58"/>
        <v>8339101</v>
      </c>
      <c r="U193" s="45">
        <v>6613107</v>
      </c>
      <c r="V193" s="45">
        <f t="shared" si="55"/>
        <v>14952208</v>
      </c>
      <c r="W193" s="45">
        <v>5801833</v>
      </c>
      <c r="X193" s="45">
        <f t="shared" si="56"/>
        <v>20754041</v>
      </c>
      <c r="Y193" s="45">
        <v>6097897</v>
      </c>
      <c r="Z193" s="45">
        <v>2020036.9999999998</v>
      </c>
      <c r="AA193" s="45">
        <f t="shared" si="59"/>
        <v>8117934</v>
      </c>
      <c r="AB193" s="113">
        <f t="shared" si="60"/>
        <v>-8.0411653181757003</v>
      </c>
      <c r="AC193" s="113">
        <f t="shared" si="61"/>
        <v>-2.6521683812199939</v>
      </c>
      <c r="AD193" s="113"/>
      <c r="AE193" s="113"/>
      <c r="AF193" s="154"/>
      <c r="AG193" s="42">
        <v>155</v>
      </c>
      <c r="AH193" s="76" t="s">
        <v>279</v>
      </c>
      <c r="AI193" s="45"/>
      <c r="AJ193" s="45"/>
      <c r="AK193" s="45"/>
      <c r="AL193" s="45"/>
      <c r="AM193" s="45">
        <v>19867</v>
      </c>
      <c r="AN193" s="45">
        <v>23718</v>
      </c>
      <c r="AO193" s="45">
        <v>23718</v>
      </c>
      <c r="AP193" s="45">
        <v>31235.000000000004</v>
      </c>
      <c r="AQ193" s="45"/>
      <c r="AR193" s="45"/>
      <c r="AS193" s="45" t="str">
        <f t="shared" si="70"/>
        <v/>
      </c>
      <c r="AT193" s="45"/>
      <c r="AU193" s="45" t="str">
        <f t="shared" si="67"/>
        <v xml:space="preserve"> </v>
      </c>
      <c r="AV193" s="45">
        <v>10086</v>
      </c>
      <c r="AW193" s="45">
        <f t="shared" si="68"/>
        <v>10086</v>
      </c>
      <c r="AX193" s="45">
        <v>3494</v>
      </c>
      <c r="AY193" s="45">
        <v>5244</v>
      </c>
      <c r="AZ193" s="45">
        <f t="shared" si="69"/>
        <v>8738</v>
      </c>
      <c r="BA193" s="45">
        <v>18018</v>
      </c>
      <c r="BB193" s="45">
        <f t="shared" si="62"/>
        <v>26756</v>
      </c>
      <c r="BC193" s="45"/>
      <c r="BD193" s="45">
        <f t="shared" si="63"/>
        <v>26756</v>
      </c>
      <c r="BE193" s="45">
        <v>4921</v>
      </c>
      <c r="BF193" s="45"/>
      <c r="BG193" s="45">
        <f t="shared" si="64"/>
        <v>4921</v>
      </c>
      <c r="BH193" s="113">
        <f t="shared" si="65"/>
        <v>40.841442472810542</v>
      </c>
      <c r="BI193" s="113">
        <f t="shared" si="71"/>
        <v>-43.682764934767683</v>
      </c>
      <c r="BJ193" s="113"/>
      <c r="BK193" s="113"/>
      <c r="BL193" s="162"/>
    </row>
    <row r="194" spans="1:64" ht="14.25" customHeight="1" x14ac:dyDescent="0.3">
      <c r="A194" s="42">
        <v>156</v>
      </c>
      <c r="B194" s="43" t="s">
        <v>281</v>
      </c>
      <c r="C194" s="45">
        <v>1928643.9999999995</v>
      </c>
      <c r="D194" s="45">
        <v>4572079.9999999991</v>
      </c>
      <c r="E194" s="45">
        <v>7606810.9999999991</v>
      </c>
      <c r="F194" s="45">
        <v>8982915.9999999944</v>
      </c>
      <c r="G194" s="45">
        <v>1718599</v>
      </c>
      <c r="H194" s="45">
        <v>3842190.0000000023</v>
      </c>
      <c r="I194" s="45">
        <v>8504640.0000000019</v>
      </c>
      <c r="J194" s="45">
        <v>12663911.999999998</v>
      </c>
      <c r="K194" s="45">
        <v>3165554.9999999991</v>
      </c>
      <c r="L194" s="45">
        <v>4090529</v>
      </c>
      <c r="M194" s="45">
        <f t="shared" si="66"/>
        <v>7256083.9999999991</v>
      </c>
      <c r="N194" s="45">
        <v>5896070</v>
      </c>
      <c r="O194" s="45">
        <f t="shared" si="57"/>
        <v>13152154</v>
      </c>
      <c r="P194" s="45">
        <v>3791586</v>
      </c>
      <c r="Q194" s="45">
        <f t="shared" si="57"/>
        <v>16943740</v>
      </c>
      <c r="R194" s="45">
        <v>2708045</v>
      </c>
      <c r="S194" s="45">
        <v>1924783</v>
      </c>
      <c r="T194" s="45">
        <f t="shared" si="58"/>
        <v>4632828</v>
      </c>
      <c r="U194" s="45">
        <v>5813097.9999999991</v>
      </c>
      <c r="V194" s="45">
        <f t="shared" si="55"/>
        <v>10445926</v>
      </c>
      <c r="W194" s="45">
        <v>4993938.0000000009</v>
      </c>
      <c r="X194" s="45">
        <f t="shared" si="56"/>
        <v>15439864</v>
      </c>
      <c r="Y194" s="45">
        <v>2708087</v>
      </c>
      <c r="Z194" s="45">
        <v>3953551.0000000005</v>
      </c>
      <c r="AA194" s="45">
        <f t="shared" si="59"/>
        <v>6661638</v>
      </c>
      <c r="AB194" s="113">
        <f t="shared" si="60"/>
        <v>1.5509343456159286E-3</v>
      </c>
      <c r="AC194" s="113">
        <f t="shared" si="61"/>
        <v>43.792042355123044</v>
      </c>
      <c r="AD194" s="113"/>
      <c r="AE194" s="113"/>
      <c r="AF194" s="154"/>
      <c r="AG194" s="42">
        <v>156</v>
      </c>
      <c r="AH194" s="76" t="s">
        <v>280</v>
      </c>
      <c r="AI194" s="45">
        <v>72965</v>
      </c>
      <c r="AJ194" s="45">
        <v>161182</v>
      </c>
      <c r="AK194" s="45">
        <v>279663</v>
      </c>
      <c r="AL194" s="45">
        <v>598995.00000000012</v>
      </c>
      <c r="AM194" s="45">
        <v>359976</v>
      </c>
      <c r="AN194" s="45">
        <v>626303.99999999988</v>
      </c>
      <c r="AO194" s="45">
        <v>816001.99999999988</v>
      </c>
      <c r="AP194" s="45">
        <v>916222.99999999977</v>
      </c>
      <c r="AQ194" s="45">
        <v>73494</v>
      </c>
      <c r="AR194" s="45">
        <v>106509.99999999999</v>
      </c>
      <c r="AS194" s="45">
        <f t="shared" si="70"/>
        <v>180004</v>
      </c>
      <c r="AT194" s="45">
        <v>371042</v>
      </c>
      <c r="AU194" s="45">
        <f t="shared" si="67"/>
        <v>551046</v>
      </c>
      <c r="AV194" s="45">
        <v>124801.00000000001</v>
      </c>
      <c r="AW194" s="45">
        <f t="shared" si="68"/>
        <v>675847</v>
      </c>
      <c r="AX194" s="45">
        <v>69018</v>
      </c>
      <c r="AY194" s="45">
        <v>84369</v>
      </c>
      <c r="AZ194" s="45">
        <f t="shared" si="69"/>
        <v>153387</v>
      </c>
      <c r="BA194" s="45">
        <v>886921</v>
      </c>
      <c r="BB194" s="45">
        <f t="shared" si="62"/>
        <v>1040308</v>
      </c>
      <c r="BC194" s="45">
        <v>448462</v>
      </c>
      <c r="BD194" s="45">
        <f t="shared" si="63"/>
        <v>1488770</v>
      </c>
      <c r="BE194" s="45">
        <v>551164</v>
      </c>
      <c r="BF194" s="45">
        <v>70556</v>
      </c>
      <c r="BG194" s="45">
        <f t="shared" si="64"/>
        <v>621720</v>
      </c>
      <c r="BH194" s="113">
        <f t="shared" si="65"/>
        <v>698.58008055869482</v>
      </c>
      <c r="BI194" s="113">
        <f t="shared" si="71"/>
        <v>305.32770052220854</v>
      </c>
      <c r="BJ194" s="113"/>
      <c r="BK194" s="113"/>
      <c r="BL194" s="162"/>
    </row>
    <row r="195" spans="1:64" ht="14.25" customHeight="1" x14ac:dyDescent="0.3">
      <c r="A195" s="42">
        <v>157</v>
      </c>
      <c r="B195" s="43" t="s">
        <v>282</v>
      </c>
      <c r="C195" s="45">
        <v>0</v>
      </c>
      <c r="D195" s="45">
        <v>15298</v>
      </c>
      <c r="E195" s="45">
        <v>83779</v>
      </c>
      <c r="F195" s="45">
        <v>83779</v>
      </c>
      <c r="G195" s="45"/>
      <c r="H195" s="45"/>
      <c r="I195" s="45"/>
      <c r="J195" s="45"/>
      <c r="K195" s="45"/>
      <c r="L195" s="45"/>
      <c r="M195" s="45" t="str">
        <f t="shared" si="66"/>
        <v/>
      </c>
      <c r="N195" s="45"/>
      <c r="O195" s="45" t="str">
        <f t="shared" si="57"/>
        <v xml:space="preserve"> </v>
      </c>
      <c r="P195" s="45"/>
      <c r="Q195" s="45" t="str">
        <f t="shared" si="57"/>
        <v xml:space="preserve"> </v>
      </c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113" t="str">
        <f t="shared" si="60"/>
        <v xml:space="preserve"> </v>
      </c>
      <c r="AC195" s="113"/>
      <c r="AD195" s="113"/>
      <c r="AE195" s="113"/>
      <c r="AF195" s="154"/>
      <c r="AG195" s="42">
        <v>157</v>
      </c>
      <c r="AH195" s="76" t="s">
        <v>281</v>
      </c>
      <c r="AI195" s="45">
        <v>6121105.9999999972</v>
      </c>
      <c r="AJ195" s="45">
        <v>12115197.999999998</v>
      </c>
      <c r="AK195" s="45">
        <v>18626770.999999996</v>
      </c>
      <c r="AL195" s="45">
        <v>25632489.000000007</v>
      </c>
      <c r="AM195" s="45">
        <v>5006298.0000000019</v>
      </c>
      <c r="AN195" s="45">
        <v>11856766.999999996</v>
      </c>
      <c r="AO195" s="45">
        <v>17320097.999999989</v>
      </c>
      <c r="AP195" s="45">
        <v>20989732.000000015</v>
      </c>
      <c r="AQ195" s="45">
        <v>4089225.0000000005</v>
      </c>
      <c r="AR195" s="45">
        <v>7152969.0000000009</v>
      </c>
      <c r="AS195" s="45">
        <f t="shared" si="70"/>
        <v>11242194.000000002</v>
      </c>
      <c r="AT195" s="45">
        <v>11463502.999999998</v>
      </c>
      <c r="AU195" s="45">
        <f t="shared" si="67"/>
        <v>22705697</v>
      </c>
      <c r="AV195" s="45">
        <v>6585610</v>
      </c>
      <c r="AW195" s="45">
        <f t="shared" si="68"/>
        <v>29291307</v>
      </c>
      <c r="AX195" s="45">
        <v>5871102</v>
      </c>
      <c r="AY195" s="45">
        <v>5517562</v>
      </c>
      <c r="AZ195" s="45">
        <f t="shared" si="69"/>
        <v>11388664</v>
      </c>
      <c r="BA195" s="45">
        <v>44761922.000000037</v>
      </c>
      <c r="BB195" s="45">
        <f t="shared" si="62"/>
        <v>56150586.000000037</v>
      </c>
      <c r="BC195" s="45">
        <v>4961833.0000000009</v>
      </c>
      <c r="BD195" s="45">
        <f t="shared" si="63"/>
        <v>61112419.000000037</v>
      </c>
      <c r="BE195" s="45">
        <v>4156609.0000000019</v>
      </c>
      <c r="BF195" s="45">
        <v>6321024.9999999972</v>
      </c>
      <c r="BG195" s="45">
        <f t="shared" si="64"/>
        <v>10477634</v>
      </c>
      <c r="BH195" s="113">
        <f t="shared" si="65"/>
        <v>-29.20223494669311</v>
      </c>
      <c r="BI195" s="113">
        <f t="shared" si="71"/>
        <v>-7.9994457646656372</v>
      </c>
      <c r="BJ195" s="113"/>
      <c r="BK195" s="113"/>
      <c r="BL195" s="162"/>
    </row>
    <row r="196" spans="1:64" ht="14.25" customHeight="1" x14ac:dyDescent="0.3">
      <c r="A196" s="42">
        <v>158</v>
      </c>
      <c r="B196" s="43" t="s">
        <v>283</v>
      </c>
      <c r="C196" s="45">
        <v>4938561.9999999981</v>
      </c>
      <c r="D196" s="45">
        <v>9235217.9999999963</v>
      </c>
      <c r="E196" s="45">
        <v>15033994.999999996</v>
      </c>
      <c r="F196" s="45">
        <v>18271600</v>
      </c>
      <c r="G196" s="45">
        <v>5774339.9999999991</v>
      </c>
      <c r="H196" s="45">
        <v>10432039</v>
      </c>
      <c r="I196" s="45">
        <v>15916526.999999994</v>
      </c>
      <c r="J196" s="45">
        <v>19462723.999999996</v>
      </c>
      <c r="K196" s="45">
        <v>5214738</v>
      </c>
      <c r="L196" s="45">
        <v>4496232</v>
      </c>
      <c r="M196" s="45">
        <f t="shared" si="66"/>
        <v>9710970</v>
      </c>
      <c r="N196" s="45">
        <v>5277459</v>
      </c>
      <c r="O196" s="45">
        <f t="shared" si="57"/>
        <v>14988429</v>
      </c>
      <c r="P196" s="45">
        <v>6221906</v>
      </c>
      <c r="Q196" s="45">
        <f t="shared" si="57"/>
        <v>21210335</v>
      </c>
      <c r="R196" s="45">
        <v>5229264</v>
      </c>
      <c r="S196" s="45">
        <v>5146579</v>
      </c>
      <c r="T196" s="45">
        <f t="shared" si="58"/>
        <v>10375843</v>
      </c>
      <c r="U196" s="45">
        <v>6801709.0000000019</v>
      </c>
      <c r="V196" s="45">
        <f t="shared" si="55"/>
        <v>17177552</v>
      </c>
      <c r="W196" s="45">
        <v>10954460.999999991</v>
      </c>
      <c r="X196" s="45">
        <f t="shared" si="56"/>
        <v>28132012.999999993</v>
      </c>
      <c r="Y196" s="45">
        <v>11248805.999999998</v>
      </c>
      <c r="Z196" s="45">
        <v>9390751</v>
      </c>
      <c r="AA196" s="45">
        <f t="shared" si="59"/>
        <v>20639557</v>
      </c>
      <c r="AB196" s="113">
        <f>IFERROR(Y196/R196*100-100," ")</f>
        <v>115.11260475661581</v>
      </c>
      <c r="AC196" s="113">
        <f t="shared" si="61"/>
        <v>98.91932636220497</v>
      </c>
      <c r="AD196" s="113"/>
      <c r="AE196" s="113"/>
      <c r="AF196" s="154"/>
      <c r="AG196" s="42">
        <v>158</v>
      </c>
      <c r="AH196" s="76" t="s">
        <v>282</v>
      </c>
      <c r="AI196" s="45">
        <v>704503</v>
      </c>
      <c r="AJ196" s="45">
        <v>733053</v>
      </c>
      <c r="AK196" s="45">
        <v>1038507</v>
      </c>
      <c r="AL196" s="45">
        <v>1054910</v>
      </c>
      <c r="AM196" s="45"/>
      <c r="AN196" s="45">
        <v>44571</v>
      </c>
      <c r="AO196" s="45">
        <v>48050</v>
      </c>
      <c r="AP196" s="45">
        <v>79622</v>
      </c>
      <c r="AQ196" s="45">
        <v>43692</v>
      </c>
      <c r="AR196" s="45">
        <v>11761</v>
      </c>
      <c r="AS196" s="45">
        <f t="shared" si="70"/>
        <v>55453</v>
      </c>
      <c r="AT196" s="45">
        <v>93302</v>
      </c>
      <c r="AU196" s="45">
        <f t="shared" si="67"/>
        <v>148755</v>
      </c>
      <c r="AV196" s="45">
        <v>16500</v>
      </c>
      <c r="AW196" s="45">
        <f t="shared" si="68"/>
        <v>165255</v>
      </c>
      <c r="AX196" s="45">
        <v>6986</v>
      </c>
      <c r="AY196" s="45">
        <v>1730</v>
      </c>
      <c r="AZ196" s="45">
        <f t="shared" si="69"/>
        <v>8716</v>
      </c>
      <c r="BA196" s="45">
        <v>4970</v>
      </c>
      <c r="BB196" s="45">
        <f t="shared" si="62"/>
        <v>13686</v>
      </c>
      <c r="BC196" s="45">
        <v>58722</v>
      </c>
      <c r="BD196" s="45">
        <f t="shared" si="63"/>
        <v>72408</v>
      </c>
      <c r="BE196" s="45">
        <v>23911</v>
      </c>
      <c r="BF196" s="45">
        <v>3415</v>
      </c>
      <c r="BG196" s="45">
        <f t="shared" si="64"/>
        <v>27326</v>
      </c>
      <c r="BH196" s="113">
        <f t="shared" si="65"/>
        <v>242.27025479530488</v>
      </c>
      <c r="BI196" s="113">
        <f t="shared" si="71"/>
        <v>213.51537402478203</v>
      </c>
      <c r="BJ196" s="113"/>
      <c r="BK196" s="113"/>
      <c r="BL196" s="162"/>
    </row>
    <row r="197" spans="1:64" ht="14.25" customHeight="1" x14ac:dyDescent="0.3">
      <c r="A197" s="42">
        <v>159</v>
      </c>
      <c r="B197" s="94" t="s">
        <v>284</v>
      </c>
      <c r="C197" s="45">
        <v>3403842.0000000005</v>
      </c>
      <c r="D197" s="45">
        <v>5417364</v>
      </c>
      <c r="E197" s="45">
        <v>9553966</v>
      </c>
      <c r="F197" s="45">
        <v>12078671.000000002</v>
      </c>
      <c r="G197" s="45">
        <v>2917766</v>
      </c>
      <c r="H197" s="45">
        <v>4307896</v>
      </c>
      <c r="I197" s="45">
        <v>8686760</v>
      </c>
      <c r="J197" s="45">
        <v>12582898.000000002</v>
      </c>
      <c r="K197" s="45">
        <v>2347830</v>
      </c>
      <c r="L197" s="45">
        <v>368341</v>
      </c>
      <c r="M197" s="45">
        <f t="shared" si="66"/>
        <v>2716171</v>
      </c>
      <c r="N197" s="45">
        <v>2408029</v>
      </c>
      <c r="O197" s="45">
        <f t="shared" si="57"/>
        <v>5124200</v>
      </c>
      <c r="P197" s="45">
        <v>1853354</v>
      </c>
      <c r="Q197" s="45">
        <f t="shared" si="57"/>
        <v>6977554</v>
      </c>
      <c r="R197" s="45">
        <v>2159146</v>
      </c>
      <c r="S197" s="45">
        <v>120583</v>
      </c>
      <c r="T197" s="45">
        <f t="shared" si="58"/>
        <v>2279729</v>
      </c>
      <c r="U197" s="45">
        <v>1454291</v>
      </c>
      <c r="V197" s="45">
        <f t="shared" si="55"/>
        <v>3734020</v>
      </c>
      <c r="W197" s="45">
        <v>312894</v>
      </c>
      <c r="X197" s="45">
        <f t="shared" si="56"/>
        <v>4046914</v>
      </c>
      <c r="Y197" s="45">
        <v>429432</v>
      </c>
      <c r="Z197" s="45">
        <v>190380</v>
      </c>
      <c r="AA197" s="45">
        <f t="shared" si="59"/>
        <v>619812</v>
      </c>
      <c r="AB197" s="113">
        <f t="shared" si="60"/>
        <v>-80.111025377626163</v>
      </c>
      <c r="AC197" s="113">
        <f t="shared" si="61"/>
        <v>-72.81203160551101</v>
      </c>
      <c r="AD197" s="113"/>
      <c r="AE197" s="113"/>
      <c r="AF197" s="154"/>
      <c r="AG197" s="42">
        <v>159</v>
      </c>
      <c r="AH197" s="76" t="s">
        <v>283</v>
      </c>
      <c r="AI197" s="45">
        <v>1377247.0000000002</v>
      </c>
      <c r="AJ197" s="45">
        <v>4811566.0000000019</v>
      </c>
      <c r="AK197" s="45">
        <v>7222463.0000000009</v>
      </c>
      <c r="AL197" s="45">
        <v>10381186.999999998</v>
      </c>
      <c r="AM197" s="45">
        <v>1469381.0000000002</v>
      </c>
      <c r="AN197" s="45">
        <v>2859907</v>
      </c>
      <c r="AO197" s="45">
        <v>4016395.9999999981</v>
      </c>
      <c r="AP197" s="45">
        <v>9053558</v>
      </c>
      <c r="AQ197" s="45">
        <v>2245941.0000000009</v>
      </c>
      <c r="AR197" s="45">
        <v>2588070.9999999986</v>
      </c>
      <c r="AS197" s="45">
        <f t="shared" si="70"/>
        <v>4834012</v>
      </c>
      <c r="AT197" s="45">
        <v>4189226</v>
      </c>
      <c r="AU197" s="45">
        <f t="shared" si="67"/>
        <v>9023238</v>
      </c>
      <c r="AV197" s="45">
        <v>4360105</v>
      </c>
      <c r="AW197" s="45">
        <f t="shared" si="68"/>
        <v>13383343</v>
      </c>
      <c r="AX197" s="45">
        <v>1228393</v>
      </c>
      <c r="AY197" s="45">
        <v>1255914</v>
      </c>
      <c r="AZ197" s="45">
        <f t="shared" si="69"/>
        <v>2484307</v>
      </c>
      <c r="BA197" s="45">
        <v>1831562</v>
      </c>
      <c r="BB197" s="45">
        <f t="shared" si="62"/>
        <v>4315869</v>
      </c>
      <c r="BC197" s="45">
        <v>2116772</v>
      </c>
      <c r="BD197" s="45">
        <f t="shared" si="63"/>
        <v>6432641</v>
      </c>
      <c r="BE197" s="45">
        <v>764862.99999999988</v>
      </c>
      <c r="BF197" s="45">
        <v>2111409</v>
      </c>
      <c r="BG197" s="45">
        <f t="shared" si="64"/>
        <v>2876272</v>
      </c>
      <c r="BH197" s="113">
        <f t="shared" si="65"/>
        <v>-37.73466634863599</v>
      </c>
      <c r="BI197" s="113">
        <f t="shared" si="71"/>
        <v>15.777639398029322</v>
      </c>
      <c r="BJ197" s="113"/>
      <c r="BK197" s="113"/>
      <c r="BL197" s="162"/>
    </row>
    <row r="198" spans="1:64" ht="14.25" customHeight="1" x14ac:dyDescent="0.3">
      <c r="A198" s="42">
        <v>160</v>
      </c>
      <c r="B198" s="43" t="s">
        <v>285</v>
      </c>
      <c r="C198" s="45">
        <v>24723670.000000004</v>
      </c>
      <c r="D198" s="45">
        <v>94184659.00000003</v>
      </c>
      <c r="E198" s="45">
        <v>134760669.00000003</v>
      </c>
      <c r="F198" s="45">
        <v>186570486.00000003</v>
      </c>
      <c r="G198" s="45">
        <v>39216658</v>
      </c>
      <c r="H198" s="45">
        <v>82840348.00000003</v>
      </c>
      <c r="I198" s="45">
        <v>94592296.000000075</v>
      </c>
      <c r="J198" s="45">
        <v>99128535.00000006</v>
      </c>
      <c r="K198" s="45">
        <v>29723525</v>
      </c>
      <c r="L198" s="45">
        <v>10566073</v>
      </c>
      <c r="M198" s="45">
        <f t="shared" si="66"/>
        <v>40289598</v>
      </c>
      <c r="N198" s="45">
        <v>30112785</v>
      </c>
      <c r="O198" s="45">
        <f t="shared" si="57"/>
        <v>70402383</v>
      </c>
      <c r="P198" s="45">
        <v>15824709</v>
      </c>
      <c r="Q198" s="45">
        <f t="shared" si="57"/>
        <v>86227092</v>
      </c>
      <c r="R198" s="45">
        <v>40105528</v>
      </c>
      <c r="S198" s="45">
        <v>25502613</v>
      </c>
      <c r="T198" s="45">
        <f t="shared" si="58"/>
        <v>65608141</v>
      </c>
      <c r="U198" s="45">
        <v>28109699</v>
      </c>
      <c r="V198" s="45">
        <f t="shared" si="55"/>
        <v>93717840</v>
      </c>
      <c r="W198" s="45">
        <v>41285202</v>
      </c>
      <c r="X198" s="45">
        <f t="shared" si="56"/>
        <v>135003042</v>
      </c>
      <c r="Y198" s="45">
        <v>8003341.0000000019</v>
      </c>
      <c r="Z198" s="45">
        <v>6946381</v>
      </c>
      <c r="AA198" s="45">
        <f t="shared" si="59"/>
        <v>14949722.000000002</v>
      </c>
      <c r="AB198" s="113">
        <f t="shared" si="60"/>
        <v>-80.044294641875794</v>
      </c>
      <c r="AC198" s="113">
        <f t="shared" si="61"/>
        <v>-77.213617438116401</v>
      </c>
      <c r="AD198" s="113"/>
      <c r="AE198" s="113"/>
      <c r="AF198" s="154"/>
      <c r="AG198" s="42">
        <v>160</v>
      </c>
      <c r="AH198" s="41" t="s">
        <v>284</v>
      </c>
      <c r="AI198" s="45">
        <v>400826.00000000006</v>
      </c>
      <c r="AJ198" s="45">
        <v>516947.00000000006</v>
      </c>
      <c r="AK198" s="45">
        <v>661607</v>
      </c>
      <c r="AL198" s="45">
        <v>968541.99999999977</v>
      </c>
      <c r="AM198" s="45">
        <v>73390</v>
      </c>
      <c r="AN198" s="45">
        <v>248613.99999999997</v>
      </c>
      <c r="AO198" s="45">
        <v>299319.99999999994</v>
      </c>
      <c r="AP198" s="45">
        <v>486931.00000000017</v>
      </c>
      <c r="AQ198" s="45">
        <v>257695.99999999997</v>
      </c>
      <c r="AR198" s="45">
        <v>347149</v>
      </c>
      <c r="AS198" s="45">
        <f t="shared" si="70"/>
        <v>604845</v>
      </c>
      <c r="AT198" s="45">
        <v>351484</v>
      </c>
      <c r="AU198" s="45">
        <f t="shared" si="67"/>
        <v>956329</v>
      </c>
      <c r="AV198" s="45">
        <v>533257</v>
      </c>
      <c r="AW198" s="45">
        <f t="shared" si="68"/>
        <v>1489586</v>
      </c>
      <c r="AX198" s="45">
        <v>204710</v>
      </c>
      <c r="AY198" s="45">
        <v>310650</v>
      </c>
      <c r="AZ198" s="45">
        <f t="shared" si="69"/>
        <v>515360</v>
      </c>
      <c r="BA198" s="45">
        <v>121449.99999999999</v>
      </c>
      <c r="BB198" s="45">
        <f t="shared" si="62"/>
        <v>636810</v>
      </c>
      <c r="BC198" s="45">
        <v>413008</v>
      </c>
      <c r="BD198" s="45">
        <f t="shared" si="63"/>
        <v>1049818</v>
      </c>
      <c r="BE198" s="45">
        <v>156602</v>
      </c>
      <c r="BF198" s="45">
        <v>82822</v>
      </c>
      <c r="BG198" s="45">
        <f t="shared" si="64"/>
        <v>239424</v>
      </c>
      <c r="BH198" s="113">
        <f t="shared" si="65"/>
        <v>-23.500561770309218</v>
      </c>
      <c r="BI198" s="113">
        <f t="shared" si="71"/>
        <v>-53.542378143433716</v>
      </c>
      <c r="BJ198" s="113"/>
      <c r="BK198" s="113"/>
      <c r="BL198" s="162"/>
    </row>
    <row r="199" spans="1:64" ht="14.25" customHeight="1" x14ac:dyDescent="0.3">
      <c r="A199" s="42">
        <v>161</v>
      </c>
      <c r="B199" s="43" t="s">
        <v>286</v>
      </c>
      <c r="C199" s="45">
        <v>2592859</v>
      </c>
      <c r="D199" s="45">
        <v>6937467</v>
      </c>
      <c r="E199" s="45">
        <v>9636321</v>
      </c>
      <c r="F199" s="45">
        <v>17642028.000000004</v>
      </c>
      <c r="G199" s="45">
        <v>2371917</v>
      </c>
      <c r="H199" s="45">
        <v>6081870.0000000019</v>
      </c>
      <c r="I199" s="45">
        <v>17290766.000000004</v>
      </c>
      <c r="J199" s="45">
        <v>34430967.999999993</v>
      </c>
      <c r="K199" s="45">
        <v>15493634</v>
      </c>
      <c r="L199" s="45">
        <v>5790822</v>
      </c>
      <c r="M199" s="45">
        <f t="shared" si="66"/>
        <v>21284456</v>
      </c>
      <c r="N199" s="45">
        <v>10678605</v>
      </c>
      <c r="O199" s="45">
        <f t="shared" si="57"/>
        <v>31963061</v>
      </c>
      <c r="P199" s="45">
        <v>10097571</v>
      </c>
      <c r="Q199" s="45">
        <f t="shared" si="57"/>
        <v>42060632</v>
      </c>
      <c r="R199" s="45">
        <v>6731566</v>
      </c>
      <c r="S199" s="45">
        <v>6451131</v>
      </c>
      <c r="T199" s="45">
        <f t="shared" si="58"/>
        <v>13182697</v>
      </c>
      <c r="U199" s="45">
        <v>6756421.0000000009</v>
      </c>
      <c r="V199" s="45">
        <f t="shared" si="55"/>
        <v>19939118</v>
      </c>
      <c r="W199" s="45">
        <v>5916309.9999999991</v>
      </c>
      <c r="X199" s="45">
        <f t="shared" si="56"/>
        <v>25855428</v>
      </c>
      <c r="Y199" s="45">
        <v>22900071</v>
      </c>
      <c r="Z199" s="45">
        <v>7049151.0000000009</v>
      </c>
      <c r="AA199" s="45">
        <f t="shared" si="59"/>
        <v>29949222</v>
      </c>
      <c r="AB199" s="113">
        <f t="shared" si="60"/>
        <v>240.18935564176303</v>
      </c>
      <c r="AC199" s="113">
        <f t="shared" si="61"/>
        <v>127.18584823727647</v>
      </c>
      <c r="AD199" s="113"/>
      <c r="AE199" s="113"/>
      <c r="AF199" s="154"/>
      <c r="AG199" s="42">
        <v>161</v>
      </c>
      <c r="AH199" s="76" t="s">
        <v>285</v>
      </c>
      <c r="AI199" s="45">
        <v>2683047.0000000009</v>
      </c>
      <c r="AJ199" s="45">
        <v>6297701</v>
      </c>
      <c r="AK199" s="45">
        <v>8598203</v>
      </c>
      <c r="AL199" s="45">
        <v>36991349.000000015</v>
      </c>
      <c r="AM199" s="45">
        <v>5565593.0000000019</v>
      </c>
      <c r="AN199" s="45">
        <v>16361230.000000002</v>
      </c>
      <c r="AO199" s="45">
        <v>26213795.000000011</v>
      </c>
      <c r="AP199" s="45">
        <v>34671120</v>
      </c>
      <c r="AQ199" s="45">
        <v>6124140</v>
      </c>
      <c r="AR199" s="45">
        <v>11123447.000000004</v>
      </c>
      <c r="AS199" s="45">
        <f t="shared" si="70"/>
        <v>17247587.000000004</v>
      </c>
      <c r="AT199" s="45">
        <v>3396034</v>
      </c>
      <c r="AU199" s="45">
        <f t="shared" si="67"/>
        <v>20643621.000000004</v>
      </c>
      <c r="AV199" s="45">
        <v>8039261</v>
      </c>
      <c r="AW199" s="45">
        <f t="shared" si="68"/>
        <v>28682882.000000004</v>
      </c>
      <c r="AX199" s="45">
        <v>4879278</v>
      </c>
      <c r="AY199" s="45">
        <v>2202136</v>
      </c>
      <c r="AZ199" s="45">
        <f t="shared" si="69"/>
        <v>7081414</v>
      </c>
      <c r="BA199" s="45">
        <v>4234407</v>
      </c>
      <c r="BB199" s="45">
        <f t="shared" si="62"/>
        <v>11315821</v>
      </c>
      <c r="BC199" s="45">
        <v>3402354.9999999981</v>
      </c>
      <c r="BD199" s="45">
        <f t="shared" si="63"/>
        <v>14718175.999999998</v>
      </c>
      <c r="BE199" s="45">
        <v>1814812.0000000002</v>
      </c>
      <c r="BF199" s="45">
        <v>2260833</v>
      </c>
      <c r="BG199" s="45">
        <f t="shared" si="64"/>
        <v>4075645</v>
      </c>
      <c r="BH199" s="113">
        <f t="shared" si="65"/>
        <v>-62.805726584957853</v>
      </c>
      <c r="BI199" s="113">
        <f t="shared" si="71"/>
        <v>-42.445887219699344</v>
      </c>
      <c r="BJ199" s="113"/>
      <c r="BK199" s="113"/>
      <c r="BL199" s="162"/>
    </row>
    <row r="200" spans="1:64" ht="14.25" customHeight="1" x14ac:dyDescent="0.3">
      <c r="A200" s="42">
        <v>162</v>
      </c>
      <c r="B200" s="43" t="s">
        <v>287</v>
      </c>
      <c r="C200" s="45"/>
      <c r="D200" s="45"/>
      <c r="E200" s="45"/>
      <c r="F200" s="45"/>
      <c r="G200" s="45"/>
      <c r="H200" s="45">
        <v>3952</v>
      </c>
      <c r="I200" s="45">
        <v>3952</v>
      </c>
      <c r="J200" s="45">
        <v>3952</v>
      </c>
      <c r="K200" s="45"/>
      <c r="L200" s="45"/>
      <c r="M200" s="45" t="str">
        <f t="shared" si="66"/>
        <v/>
      </c>
      <c r="N200" s="45"/>
      <c r="O200" s="45" t="str">
        <f t="shared" si="57"/>
        <v xml:space="preserve"> </v>
      </c>
      <c r="P200" s="45"/>
      <c r="Q200" s="45" t="str">
        <f t="shared" si="57"/>
        <v xml:space="preserve"> </v>
      </c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113" t="str">
        <f t="shared" si="60"/>
        <v xml:space="preserve"> </v>
      </c>
      <c r="AC200" s="113"/>
      <c r="AD200" s="113"/>
      <c r="AE200" s="113"/>
      <c r="AF200" s="154"/>
      <c r="AG200" s="42">
        <v>162</v>
      </c>
      <c r="AH200" s="76" t="s">
        <v>286</v>
      </c>
      <c r="AI200" s="45">
        <v>15918531.999999996</v>
      </c>
      <c r="AJ200" s="45">
        <v>18469249.999999996</v>
      </c>
      <c r="AK200" s="45">
        <v>18965001.999999996</v>
      </c>
      <c r="AL200" s="45">
        <v>21209522.999999993</v>
      </c>
      <c r="AM200" s="45">
        <v>883448.99999999988</v>
      </c>
      <c r="AN200" s="45">
        <v>3241175.0000000005</v>
      </c>
      <c r="AO200" s="45">
        <v>4795464.9999999972</v>
      </c>
      <c r="AP200" s="45">
        <v>8691200.9999999888</v>
      </c>
      <c r="AQ200" s="45">
        <v>1018269.0000000001</v>
      </c>
      <c r="AR200" s="45">
        <v>2859810.9999999991</v>
      </c>
      <c r="AS200" s="45">
        <f t="shared" si="70"/>
        <v>3878079.9999999991</v>
      </c>
      <c r="AT200" s="45">
        <v>1298454.0000000002</v>
      </c>
      <c r="AU200" s="45">
        <f t="shared" si="67"/>
        <v>5176533.9999999991</v>
      </c>
      <c r="AV200" s="45">
        <v>2735476.0000000014</v>
      </c>
      <c r="AW200" s="45">
        <f t="shared" si="68"/>
        <v>7912010</v>
      </c>
      <c r="AX200" s="45">
        <v>1020061</v>
      </c>
      <c r="AY200" s="45">
        <v>2836871</v>
      </c>
      <c r="AZ200" s="45">
        <f t="shared" si="69"/>
        <v>3856932</v>
      </c>
      <c r="BA200" s="45">
        <v>4599487.0000000009</v>
      </c>
      <c r="BB200" s="45">
        <f t="shared" si="62"/>
        <v>8456419</v>
      </c>
      <c r="BC200" s="45">
        <v>3205491</v>
      </c>
      <c r="BD200" s="45">
        <f t="shared" si="63"/>
        <v>11661910</v>
      </c>
      <c r="BE200" s="45">
        <v>573661.00000000023</v>
      </c>
      <c r="BF200" s="45">
        <v>1809804</v>
      </c>
      <c r="BG200" s="45">
        <f t="shared" si="64"/>
        <v>2383465</v>
      </c>
      <c r="BH200" s="113">
        <f t="shared" si="65"/>
        <v>-43.762088737830361</v>
      </c>
      <c r="BI200" s="113">
        <f t="shared" si="71"/>
        <v>-38.203084731594963</v>
      </c>
      <c r="BJ200" s="113"/>
      <c r="BK200" s="113"/>
      <c r="BL200" s="162"/>
    </row>
    <row r="201" spans="1:64" ht="14.25" customHeight="1" x14ac:dyDescent="0.3">
      <c r="A201" s="42">
        <v>163</v>
      </c>
      <c r="B201" s="43" t="s">
        <v>288</v>
      </c>
      <c r="C201" s="45">
        <v>81311</v>
      </c>
      <c r="D201" s="45">
        <v>106258</v>
      </c>
      <c r="E201" s="45">
        <v>196524</v>
      </c>
      <c r="F201" s="45">
        <v>229072.99999999997</v>
      </c>
      <c r="G201" s="45">
        <v>47483</v>
      </c>
      <c r="H201" s="45">
        <v>192281.00000000003</v>
      </c>
      <c r="I201" s="45">
        <v>685906</v>
      </c>
      <c r="J201" s="45">
        <v>723372.99999999988</v>
      </c>
      <c r="K201" s="45">
        <v>156618</v>
      </c>
      <c r="L201" s="45">
        <v>36908</v>
      </c>
      <c r="M201" s="45">
        <f t="shared" si="66"/>
        <v>193526</v>
      </c>
      <c r="N201" s="45">
        <v>136841</v>
      </c>
      <c r="O201" s="45">
        <f t="shared" si="57"/>
        <v>330367</v>
      </c>
      <c r="P201" s="45">
        <v>30682</v>
      </c>
      <c r="Q201" s="45">
        <f t="shared" si="57"/>
        <v>361049</v>
      </c>
      <c r="R201" s="45">
        <v>61663</v>
      </c>
      <c r="S201" s="45">
        <v>21146</v>
      </c>
      <c r="T201" s="45">
        <f t="shared" si="58"/>
        <v>82809</v>
      </c>
      <c r="U201" s="45">
        <v>55179</v>
      </c>
      <c r="V201" s="45">
        <f t="shared" si="55"/>
        <v>137988</v>
      </c>
      <c r="W201" s="45">
        <v>25453</v>
      </c>
      <c r="X201" s="45">
        <f t="shared" si="56"/>
        <v>163441</v>
      </c>
      <c r="Y201" s="45">
        <v>82674.999999999985</v>
      </c>
      <c r="Z201" s="45">
        <v>22983</v>
      </c>
      <c r="AA201" s="45">
        <f t="shared" si="59"/>
        <v>105657.99999999999</v>
      </c>
      <c r="AB201" s="113">
        <f t="shared" si="60"/>
        <v>34.075539626680495</v>
      </c>
      <c r="AC201" s="113">
        <f t="shared" si="61"/>
        <v>27.59241145286137</v>
      </c>
      <c r="AD201" s="113"/>
      <c r="AE201" s="113"/>
      <c r="AF201" s="154"/>
      <c r="AG201" s="42">
        <v>163</v>
      </c>
      <c r="AH201" s="76" t="s">
        <v>287</v>
      </c>
      <c r="AI201" s="45">
        <v>0</v>
      </c>
      <c r="AJ201" s="45">
        <v>10748</v>
      </c>
      <c r="AK201" s="45">
        <v>12990</v>
      </c>
      <c r="AL201" s="45">
        <v>17727</v>
      </c>
      <c r="AM201" s="45">
        <v>12944</v>
      </c>
      <c r="AN201" s="45">
        <v>15630</v>
      </c>
      <c r="AO201" s="45">
        <v>23792</v>
      </c>
      <c r="AP201" s="45">
        <v>50476</v>
      </c>
      <c r="AQ201" s="45">
        <v>1276</v>
      </c>
      <c r="AR201" s="45">
        <v>3290177</v>
      </c>
      <c r="AS201" s="45">
        <f t="shared" si="70"/>
        <v>3291453</v>
      </c>
      <c r="AT201" s="45">
        <v>5181</v>
      </c>
      <c r="AU201" s="45">
        <f t="shared" si="67"/>
        <v>3296634</v>
      </c>
      <c r="AV201" s="45">
        <v>2800</v>
      </c>
      <c r="AW201" s="45">
        <f t="shared" si="68"/>
        <v>3299434</v>
      </c>
      <c r="AX201" s="45">
        <v>1100</v>
      </c>
      <c r="AY201" s="45">
        <v>1889</v>
      </c>
      <c r="AZ201" s="45">
        <f t="shared" si="69"/>
        <v>2989</v>
      </c>
      <c r="BA201" s="45">
        <v>16855</v>
      </c>
      <c r="BB201" s="45">
        <f t="shared" si="62"/>
        <v>19844</v>
      </c>
      <c r="BC201" s="45">
        <v>2051</v>
      </c>
      <c r="BD201" s="45">
        <f t="shared" si="63"/>
        <v>21895</v>
      </c>
      <c r="BE201" s="45">
        <v>1379</v>
      </c>
      <c r="BF201" s="45">
        <v>14094</v>
      </c>
      <c r="BG201" s="45">
        <f t="shared" si="64"/>
        <v>15473</v>
      </c>
      <c r="BH201" s="113">
        <f t="shared" si="65"/>
        <v>25.36363636363636</v>
      </c>
      <c r="BI201" s="113">
        <f t="shared" si="71"/>
        <v>417.66477082636334</v>
      </c>
      <c r="BJ201" s="113"/>
      <c r="BK201" s="113"/>
      <c r="BL201" s="162"/>
    </row>
    <row r="202" spans="1:64" ht="14.25" customHeight="1" x14ac:dyDescent="0.3">
      <c r="A202" s="42">
        <v>164</v>
      </c>
      <c r="B202" s="43" t="s">
        <v>289</v>
      </c>
      <c r="C202" s="45">
        <v>460168</v>
      </c>
      <c r="D202" s="45">
        <v>1064068</v>
      </c>
      <c r="E202" s="45">
        <v>1472365</v>
      </c>
      <c r="F202" s="45">
        <v>1632037</v>
      </c>
      <c r="G202" s="45">
        <v>148009</v>
      </c>
      <c r="H202" s="45">
        <v>920259.00000000012</v>
      </c>
      <c r="I202" s="45">
        <v>1161550.0000000002</v>
      </c>
      <c r="J202" s="45">
        <v>1533058</v>
      </c>
      <c r="K202" s="45">
        <v>268129</v>
      </c>
      <c r="L202" s="45">
        <v>840479</v>
      </c>
      <c r="M202" s="45">
        <f t="shared" si="66"/>
        <v>1108608</v>
      </c>
      <c r="N202" s="45">
        <v>473950</v>
      </c>
      <c r="O202" s="45">
        <f t="shared" si="57"/>
        <v>1582558</v>
      </c>
      <c r="P202" s="45">
        <v>108853</v>
      </c>
      <c r="Q202" s="45">
        <f t="shared" si="57"/>
        <v>1691411</v>
      </c>
      <c r="R202" s="45">
        <v>93219</v>
      </c>
      <c r="S202" s="45">
        <v>90126</v>
      </c>
      <c r="T202" s="45">
        <f t="shared" si="58"/>
        <v>183345</v>
      </c>
      <c r="U202" s="45">
        <v>301731</v>
      </c>
      <c r="V202" s="45">
        <f t="shared" si="55"/>
        <v>485076</v>
      </c>
      <c r="W202" s="45">
        <v>27087</v>
      </c>
      <c r="X202" s="45">
        <f t="shared" si="56"/>
        <v>512163</v>
      </c>
      <c r="Y202" s="45">
        <v>42365</v>
      </c>
      <c r="Z202" s="45">
        <v>160275.00000000003</v>
      </c>
      <c r="AA202" s="45">
        <f t="shared" si="59"/>
        <v>202640.00000000003</v>
      </c>
      <c r="AB202" s="113">
        <f t="shared" si="60"/>
        <v>-54.55325631040882</v>
      </c>
      <c r="AC202" s="113">
        <f t="shared" si="61"/>
        <v>10.523875753361153</v>
      </c>
      <c r="AD202" s="113"/>
      <c r="AE202" s="113"/>
      <c r="AF202" s="154"/>
      <c r="AG202" s="42">
        <v>164</v>
      </c>
      <c r="AH202" s="76" t="s">
        <v>288</v>
      </c>
      <c r="AI202" s="45">
        <v>4125865.0000000005</v>
      </c>
      <c r="AJ202" s="45">
        <v>8747620.0000000056</v>
      </c>
      <c r="AK202" s="45">
        <v>12366769.000000006</v>
      </c>
      <c r="AL202" s="45">
        <v>15776303.999999983</v>
      </c>
      <c r="AM202" s="45">
        <v>5646491</v>
      </c>
      <c r="AN202" s="45">
        <v>11618349.999999996</v>
      </c>
      <c r="AO202" s="45">
        <v>20401936.000000011</v>
      </c>
      <c r="AP202" s="45">
        <v>26956679.000000007</v>
      </c>
      <c r="AQ202" s="45">
        <v>3275043.9999999991</v>
      </c>
      <c r="AR202" s="45">
        <v>2944299</v>
      </c>
      <c r="AS202" s="45">
        <f t="shared" si="70"/>
        <v>6219342.9999999991</v>
      </c>
      <c r="AT202" s="45">
        <v>3114523</v>
      </c>
      <c r="AU202" s="45">
        <f t="shared" si="67"/>
        <v>9333866</v>
      </c>
      <c r="AV202" s="45">
        <v>5071716</v>
      </c>
      <c r="AW202" s="45">
        <f t="shared" si="68"/>
        <v>14405582</v>
      </c>
      <c r="AX202" s="45">
        <v>7171258</v>
      </c>
      <c r="AY202" s="45">
        <v>2685521</v>
      </c>
      <c r="AZ202" s="45">
        <f t="shared" si="69"/>
        <v>9856779</v>
      </c>
      <c r="BA202" s="45">
        <v>2137513</v>
      </c>
      <c r="BB202" s="45">
        <f t="shared" si="62"/>
        <v>11994292</v>
      </c>
      <c r="BC202" s="45">
        <v>4202844.9999999981</v>
      </c>
      <c r="BD202" s="45">
        <f t="shared" si="63"/>
        <v>16197136.999999998</v>
      </c>
      <c r="BE202" s="45">
        <v>2676587.0000000005</v>
      </c>
      <c r="BF202" s="45">
        <v>2611026.9999999986</v>
      </c>
      <c r="BG202" s="45">
        <f t="shared" si="64"/>
        <v>5287613.9999999991</v>
      </c>
      <c r="BH202" s="113">
        <f t="shared" si="65"/>
        <v>-62.676185963466935</v>
      </c>
      <c r="BI202" s="113">
        <f t="shared" si="71"/>
        <v>-46.355558950849975</v>
      </c>
      <c r="BJ202" s="113"/>
      <c r="BK202" s="113"/>
      <c r="BL202" s="162"/>
    </row>
    <row r="203" spans="1:64" ht="14.25" customHeight="1" x14ac:dyDescent="0.3">
      <c r="A203" s="42">
        <v>165</v>
      </c>
      <c r="B203" s="43" t="s">
        <v>290</v>
      </c>
      <c r="C203" s="45"/>
      <c r="D203" s="45">
        <v>3889</v>
      </c>
      <c r="E203" s="45">
        <v>3889</v>
      </c>
      <c r="F203" s="45">
        <v>3889</v>
      </c>
      <c r="G203" s="45">
        <v>4788</v>
      </c>
      <c r="H203" s="45">
        <v>4788</v>
      </c>
      <c r="I203" s="45">
        <v>4788</v>
      </c>
      <c r="J203" s="45">
        <v>4788</v>
      </c>
      <c r="K203" s="45"/>
      <c r="L203" s="45"/>
      <c r="M203" s="45" t="str">
        <f t="shared" si="66"/>
        <v/>
      </c>
      <c r="N203" s="45"/>
      <c r="O203" s="45" t="str">
        <f t="shared" si="57"/>
        <v xml:space="preserve"> </v>
      </c>
      <c r="P203" s="45"/>
      <c r="Q203" s="45" t="str">
        <f t="shared" si="57"/>
        <v xml:space="preserve"> </v>
      </c>
      <c r="R203" s="45"/>
      <c r="S203" s="45"/>
      <c r="T203" s="45"/>
      <c r="U203" s="45"/>
      <c r="V203" s="45"/>
      <c r="W203" s="45"/>
      <c r="X203" s="45"/>
      <c r="Y203" s="45">
        <v>1275</v>
      </c>
      <c r="Z203" s="45">
        <v>1016</v>
      </c>
      <c r="AA203" s="45">
        <f t="shared" si="59"/>
        <v>2291</v>
      </c>
      <c r="AB203" s="113" t="str">
        <f t="shared" si="60"/>
        <v xml:space="preserve"> </v>
      </c>
      <c r="AC203" s="113"/>
      <c r="AD203" s="113"/>
      <c r="AE203" s="113"/>
      <c r="AF203" s="154"/>
      <c r="AG203" s="42">
        <v>165</v>
      </c>
      <c r="AH203" s="76" t="s">
        <v>289</v>
      </c>
      <c r="AI203" s="45">
        <v>1358435</v>
      </c>
      <c r="AJ203" s="45">
        <v>2159205</v>
      </c>
      <c r="AK203" s="45">
        <v>2986143</v>
      </c>
      <c r="AL203" s="45">
        <v>5665910.0000000047</v>
      </c>
      <c r="AM203" s="45">
        <v>933333.00000000023</v>
      </c>
      <c r="AN203" s="45">
        <v>2065758.0000000002</v>
      </c>
      <c r="AO203" s="45">
        <v>3284184</v>
      </c>
      <c r="AP203" s="45">
        <v>4711206</v>
      </c>
      <c r="AQ203" s="45">
        <v>689127.99999999977</v>
      </c>
      <c r="AR203" s="45">
        <v>1080744.0000000002</v>
      </c>
      <c r="AS203" s="45">
        <f t="shared" si="70"/>
        <v>1769872</v>
      </c>
      <c r="AT203" s="45">
        <v>522489.00000000006</v>
      </c>
      <c r="AU203" s="45">
        <f t="shared" si="67"/>
        <v>2292361</v>
      </c>
      <c r="AV203" s="45">
        <v>830318.99999999988</v>
      </c>
      <c r="AW203" s="45">
        <f t="shared" si="68"/>
        <v>3122680</v>
      </c>
      <c r="AX203" s="45">
        <v>1079711</v>
      </c>
      <c r="AY203" s="45">
        <v>748329</v>
      </c>
      <c r="AZ203" s="45">
        <f t="shared" si="69"/>
        <v>1828040</v>
      </c>
      <c r="BA203" s="45">
        <v>708300</v>
      </c>
      <c r="BB203" s="45">
        <f t="shared" si="62"/>
        <v>2536340</v>
      </c>
      <c r="BC203" s="45">
        <v>1836404</v>
      </c>
      <c r="BD203" s="45">
        <f t="shared" si="63"/>
        <v>4372744</v>
      </c>
      <c r="BE203" s="45">
        <v>791228.99999999965</v>
      </c>
      <c r="BF203" s="45">
        <v>1410687.9999999993</v>
      </c>
      <c r="BG203" s="45">
        <f t="shared" si="64"/>
        <v>2201916.9999999991</v>
      </c>
      <c r="BH203" s="113">
        <f t="shared" si="65"/>
        <v>-26.718445954519339</v>
      </c>
      <c r="BI203" s="113">
        <f t="shared" si="71"/>
        <v>20.452342399509817</v>
      </c>
      <c r="BJ203" s="113"/>
      <c r="BK203" s="113"/>
      <c r="BL203" s="162"/>
    </row>
    <row r="204" spans="1:64" ht="14.25" customHeight="1" x14ac:dyDescent="0.3">
      <c r="A204" s="42">
        <v>166</v>
      </c>
      <c r="B204" s="43" t="s">
        <v>50</v>
      </c>
      <c r="C204" s="45">
        <v>95097024.000000104</v>
      </c>
      <c r="D204" s="45">
        <v>172688794.00000018</v>
      </c>
      <c r="E204" s="45">
        <v>310570578.00000024</v>
      </c>
      <c r="F204" s="45">
        <v>395065609.99999923</v>
      </c>
      <c r="G204" s="45">
        <v>105867992.00000004</v>
      </c>
      <c r="H204" s="45">
        <v>185002164.00000018</v>
      </c>
      <c r="I204" s="45">
        <v>308725486.0000006</v>
      </c>
      <c r="J204" s="45">
        <v>390840219.00000095</v>
      </c>
      <c r="K204" s="45">
        <v>113481081</v>
      </c>
      <c r="L204" s="45">
        <v>95014329.999999896</v>
      </c>
      <c r="M204" s="45">
        <f t="shared" si="66"/>
        <v>208495410.99999988</v>
      </c>
      <c r="N204" s="45">
        <v>130174139</v>
      </c>
      <c r="O204" s="45">
        <f t="shared" si="57"/>
        <v>338669549.99999988</v>
      </c>
      <c r="P204" s="45">
        <v>93420569</v>
      </c>
      <c r="Q204" s="45">
        <f t="shared" si="57"/>
        <v>432090118.99999988</v>
      </c>
      <c r="R204" s="45">
        <v>96090834</v>
      </c>
      <c r="S204" s="45">
        <v>79122600</v>
      </c>
      <c r="T204" s="45">
        <f t="shared" si="58"/>
        <v>175213434</v>
      </c>
      <c r="U204" s="45">
        <v>102727730.00000012</v>
      </c>
      <c r="V204" s="45">
        <f t="shared" si="55"/>
        <v>277941164.00000012</v>
      </c>
      <c r="W204" s="45">
        <v>77198609.000000015</v>
      </c>
      <c r="X204" s="45">
        <f t="shared" si="56"/>
        <v>355139773.00000012</v>
      </c>
      <c r="Y204" s="45">
        <v>112666997.99999994</v>
      </c>
      <c r="Z204" s="45">
        <v>95907959.000000104</v>
      </c>
      <c r="AA204" s="45">
        <f t="shared" si="59"/>
        <v>208574957.00000006</v>
      </c>
      <c r="AB204" s="113">
        <f t="shared" si="60"/>
        <v>17.250515278075255</v>
      </c>
      <c r="AC204" s="113">
        <f t="shared" si="61"/>
        <v>19.040505193226267</v>
      </c>
      <c r="AD204" s="113"/>
      <c r="AE204" s="113"/>
      <c r="AF204" s="154"/>
      <c r="AG204" s="42">
        <v>166</v>
      </c>
      <c r="AH204" s="76" t="s">
        <v>290</v>
      </c>
      <c r="AI204" s="45">
        <v>32111</v>
      </c>
      <c r="AJ204" s="45">
        <v>82060</v>
      </c>
      <c r="AK204" s="45">
        <v>159111</v>
      </c>
      <c r="AL204" s="45">
        <v>267597</v>
      </c>
      <c r="AM204" s="45">
        <v>35792</v>
      </c>
      <c r="AN204" s="45">
        <v>73062</v>
      </c>
      <c r="AO204" s="45">
        <v>238470.00000000006</v>
      </c>
      <c r="AP204" s="45">
        <v>292363</v>
      </c>
      <c r="AQ204" s="45">
        <v>19980</v>
      </c>
      <c r="AR204" s="45">
        <v>58935</v>
      </c>
      <c r="AS204" s="45">
        <f t="shared" si="70"/>
        <v>78915</v>
      </c>
      <c r="AT204" s="45">
        <v>181724</v>
      </c>
      <c r="AU204" s="45">
        <f t="shared" si="67"/>
        <v>260639</v>
      </c>
      <c r="AV204" s="45">
        <v>87400</v>
      </c>
      <c r="AW204" s="45">
        <f t="shared" si="68"/>
        <v>348039</v>
      </c>
      <c r="AX204" s="45">
        <v>27457</v>
      </c>
      <c r="AY204" s="45">
        <v>65640</v>
      </c>
      <c r="AZ204" s="45">
        <f t="shared" si="69"/>
        <v>93097</v>
      </c>
      <c r="BA204" s="45">
        <v>84515</v>
      </c>
      <c r="BB204" s="45">
        <f t="shared" si="62"/>
        <v>177612</v>
      </c>
      <c r="BC204" s="45">
        <v>27565</v>
      </c>
      <c r="BD204" s="45">
        <f t="shared" si="63"/>
        <v>205177</v>
      </c>
      <c r="BE204" s="45">
        <v>60855</v>
      </c>
      <c r="BF204" s="45">
        <v>252474</v>
      </c>
      <c r="BG204" s="45">
        <f t="shared" si="64"/>
        <v>313329</v>
      </c>
      <c r="BH204" s="113">
        <f t="shared" si="65"/>
        <v>121.63746949776012</v>
      </c>
      <c r="BI204" s="113">
        <f t="shared" si="71"/>
        <v>236.5618655810606</v>
      </c>
      <c r="BJ204" s="113"/>
      <c r="BK204" s="113"/>
      <c r="BL204" s="162"/>
    </row>
    <row r="205" spans="1:64" ht="14.25" customHeight="1" x14ac:dyDescent="0.3">
      <c r="A205" s="42">
        <v>167</v>
      </c>
      <c r="B205" s="43" t="s">
        <v>292</v>
      </c>
      <c r="C205" s="45">
        <v>8058708.9999999991</v>
      </c>
      <c r="D205" s="45">
        <v>19540092</v>
      </c>
      <c r="E205" s="45">
        <v>32290455</v>
      </c>
      <c r="F205" s="45">
        <v>40851901.000000015</v>
      </c>
      <c r="G205" s="45">
        <v>55627553.000000015</v>
      </c>
      <c r="H205" s="45">
        <v>70794782</v>
      </c>
      <c r="I205" s="45">
        <v>115816107</v>
      </c>
      <c r="J205" s="45">
        <v>127052800.00000001</v>
      </c>
      <c r="K205" s="45">
        <v>7711393</v>
      </c>
      <c r="L205" s="45">
        <v>8940723</v>
      </c>
      <c r="M205" s="45">
        <f t="shared" si="66"/>
        <v>16652116</v>
      </c>
      <c r="N205" s="45">
        <v>12046466</v>
      </c>
      <c r="O205" s="45">
        <f t="shared" si="57"/>
        <v>28698582</v>
      </c>
      <c r="P205" s="45">
        <v>15272960</v>
      </c>
      <c r="Q205" s="45">
        <f t="shared" si="57"/>
        <v>43971542</v>
      </c>
      <c r="R205" s="45">
        <v>7417754</v>
      </c>
      <c r="S205" s="45">
        <v>4982228</v>
      </c>
      <c r="T205" s="45">
        <f t="shared" si="58"/>
        <v>12399982</v>
      </c>
      <c r="U205" s="45">
        <v>5931379.9999999991</v>
      </c>
      <c r="V205" s="45">
        <f t="shared" si="55"/>
        <v>18331362</v>
      </c>
      <c r="W205" s="45">
        <v>7733674</v>
      </c>
      <c r="X205" s="45">
        <f t="shared" si="56"/>
        <v>26065036</v>
      </c>
      <c r="Y205" s="45">
        <v>4630740.0000000009</v>
      </c>
      <c r="Z205" s="45">
        <v>4600678.9999999981</v>
      </c>
      <c r="AA205" s="45">
        <f t="shared" si="59"/>
        <v>9231419</v>
      </c>
      <c r="AB205" s="113">
        <f t="shared" si="60"/>
        <v>-37.5722085148685</v>
      </c>
      <c r="AC205" s="113">
        <f t="shared" si="61"/>
        <v>-25.552964512367836</v>
      </c>
      <c r="AD205" s="113"/>
      <c r="AE205" s="113"/>
      <c r="AF205" s="154"/>
      <c r="AG205" s="42">
        <v>167</v>
      </c>
      <c r="AH205" s="76" t="s">
        <v>50</v>
      </c>
      <c r="AI205" s="45">
        <v>24193747.000000007</v>
      </c>
      <c r="AJ205" s="45">
        <v>45577508.000000007</v>
      </c>
      <c r="AK205" s="45">
        <v>65183070</v>
      </c>
      <c r="AL205" s="45">
        <v>98665115.000000119</v>
      </c>
      <c r="AM205" s="45">
        <v>24149216.999999996</v>
      </c>
      <c r="AN205" s="45">
        <v>54365253.999999978</v>
      </c>
      <c r="AO205" s="45">
        <v>98799916.999999866</v>
      </c>
      <c r="AP205" s="45">
        <v>133820537.99999991</v>
      </c>
      <c r="AQ205" s="45">
        <v>19158346.000000011</v>
      </c>
      <c r="AR205" s="45">
        <v>19605815.000000004</v>
      </c>
      <c r="AS205" s="45">
        <f t="shared" si="70"/>
        <v>38764161.000000015</v>
      </c>
      <c r="AT205" s="45">
        <v>19126408</v>
      </c>
      <c r="AU205" s="45">
        <f t="shared" si="67"/>
        <v>57890569.000000015</v>
      </c>
      <c r="AV205" s="45">
        <v>20402145.000000015</v>
      </c>
      <c r="AW205" s="45">
        <f t="shared" si="68"/>
        <v>78292714.00000003</v>
      </c>
      <c r="AX205" s="45">
        <v>13163907</v>
      </c>
      <c r="AY205" s="45">
        <v>29588448</v>
      </c>
      <c r="AZ205" s="45">
        <f t="shared" si="69"/>
        <v>42752355</v>
      </c>
      <c r="BA205" s="45">
        <v>21183830.000000011</v>
      </c>
      <c r="BB205" s="45">
        <f t="shared" si="62"/>
        <v>63936185.000000015</v>
      </c>
      <c r="BC205" s="45">
        <v>36337140.000000007</v>
      </c>
      <c r="BD205" s="45">
        <f t="shared" si="63"/>
        <v>100273325.00000003</v>
      </c>
      <c r="BE205" s="45">
        <v>33231998.000000022</v>
      </c>
      <c r="BF205" s="45">
        <v>34415818.00000006</v>
      </c>
      <c r="BG205" s="45">
        <f t="shared" si="64"/>
        <v>67647816.000000089</v>
      </c>
      <c r="BH205" s="113">
        <f t="shared" si="65"/>
        <v>152.44783330663171</v>
      </c>
      <c r="BI205" s="113">
        <f t="shared" si="71"/>
        <v>58.231788634801745</v>
      </c>
      <c r="BJ205" s="113"/>
      <c r="BK205" s="113"/>
      <c r="BL205" s="162"/>
    </row>
    <row r="206" spans="1:64" ht="14.25" customHeight="1" x14ac:dyDescent="0.3">
      <c r="A206" s="42">
        <v>168</v>
      </c>
      <c r="B206" s="43" t="s">
        <v>71</v>
      </c>
      <c r="C206" s="45">
        <v>3315507.0000000014</v>
      </c>
      <c r="D206" s="45">
        <v>7561140.0000000019</v>
      </c>
      <c r="E206" s="45">
        <v>12015537.000000004</v>
      </c>
      <c r="F206" s="45">
        <v>15229639.999999998</v>
      </c>
      <c r="G206" s="45">
        <v>3604929</v>
      </c>
      <c r="H206" s="45">
        <v>5964985.9999999991</v>
      </c>
      <c r="I206" s="45">
        <v>9141840.9999999963</v>
      </c>
      <c r="J206" s="45">
        <v>13025310</v>
      </c>
      <c r="K206" s="45">
        <v>31682462</v>
      </c>
      <c r="L206" s="45">
        <v>3237147</v>
      </c>
      <c r="M206" s="45">
        <f t="shared" si="66"/>
        <v>34919609</v>
      </c>
      <c r="N206" s="45">
        <v>3770318</v>
      </c>
      <c r="O206" s="45">
        <f t="shared" si="57"/>
        <v>38689927</v>
      </c>
      <c r="P206" s="45">
        <v>3582362</v>
      </c>
      <c r="Q206" s="45">
        <f t="shared" si="57"/>
        <v>42272289</v>
      </c>
      <c r="R206" s="45">
        <v>2799623</v>
      </c>
      <c r="S206" s="45">
        <v>2606028</v>
      </c>
      <c r="T206" s="45">
        <f t="shared" si="58"/>
        <v>5405651</v>
      </c>
      <c r="U206" s="45">
        <v>2319868</v>
      </c>
      <c r="V206" s="45">
        <f t="shared" si="55"/>
        <v>7725519</v>
      </c>
      <c r="W206" s="45">
        <v>1638035.9999999995</v>
      </c>
      <c r="X206" s="45">
        <f t="shared" si="56"/>
        <v>9363555</v>
      </c>
      <c r="Y206" s="45">
        <v>6062801.9999999991</v>
      </c>
      <c r="Z206" s="45">
        <v>4180543.9999999995</v>
      </c>
      <c r="AA206" s="45">
        <f t="shared" si="59"/>
        <v>10243345.999999998</v>
      </c>
      <c r="AB206" s="113">
        <f t="shared" si="60"/>
        <v>116.55780081818156</v>
      </c>
      <c r="AC206" s="113">
        <f t="shared" si="61"/>
        <v>89.493291372306459</v>
      </c>
      <c r="AD206" s="113"/>
      <c r="AE206" s="113"/>
      <c r="AF206" s="154"/>
      <c r="AG206" s="42">
        <v>168</v>
      </c>
      <c r="AH206" s="76" t="s">
        <v>292</v>
      </c>
      <c r="AI206" s="45">
        <v>19310235.000000004</v>
      </c>
      <c r="AJ206" s="45">
        <v>28761695.000000007</v>
      </c>
      <c r="AK206" s="45">
        <v>40059816.000000015</v>
      </c>
      <c r="AL206" s="45">
        <v>52138206.000000052</v>
      </c>
      <c r="AM206" s="45">
        <v>11287964.999999998</v>
      </c>
      <c r="AN206" s="45">
        <v>19554279.999999996</v>
      </c>
      <c r="AO206" s="45">
        <v>29978770.999999985</v>
      </c>
      <c r="AP206" s="45">
        <v>50459851.999999963</v>
      </c>
      <c r="AQ206" s="45">
        <v>13757832.999999994</v>
      </c>
      <c r="AR206" s="45">
        <v>24976584.000000004</v>
      </c>
      <c r="AS206" s="45">
        <f t="shared" si="70"/>
        <v>38734417</v>
      </c>
      <c r="AT206" s="45">
        <v>11114426.000000004</v>
      </c>
      <c r="AU206" s="45">
        <f t="shared" si="67"/>
        <v>49848843</v>
      </c>
      <c r="AV206" s="45">
        <v>13879530</v>
      </c>
      <c r="AW206" s="45">
        <f t="shared" si="68"/>
        <v>63728373</v>
      </c>
      <c r="AX206" s="45">
        <v>9716596</v>
      </c>
      <c r="AY206" s="45">
        <v>9355094.0000000093</v>
      </c>
      <c r="AZ206" s="45">
        <f t="shared" si="69"/>
        <v>19071690.000000007</v>
      </c>
      <c r="BA206" s="45">
        <v>10391645.999999991</v>
      </c>
      <c r="BB206" s="45">
        <f t="shared" si="62"/>
        <v>29463336</v>
      </c>
      <c r="BC206" s="45">
        <v>10567513.999999998</v>
      </c>
      <c r="BD206" s="45">
        <f t="shared" si="63"/>
        <v>40030850</v>
      </c>
      <c r="BE206" s="45">
        <v>11058379.000000002</v>
      </c>
      <c r="BF206" s="45">
        <v>12518054.999999996</v>
      </c>
      <c r="BG206" s="45">
        <f t="shared" si="64"/>
        <v>23576434</v>
      </c>
      <c r="BH206" s="113">
        <f t="shared" si="65"/>
        <v>13.809187909016714</v>
      </c>
      <c r="BI206" s="113">
        <f t="shared" si="71"/>
        <v>23.620056743791395</v>
      </c>
      <c r="BJ206" s="113"/>
      <c r="BK206" s="113"/>
      <c r="BL206" s="162"/>
    </row>
    <row r="207" spans="1:64" ht="14.25" customHeight="1" x14ac:dyDescent="0.3">
      <c r="A207" s="42">
        <v>169</v>
      </c>
      <c r="B207" s="43" t="s">
        <v>293</v>
      </c>
      <c r="C207" s="45">
        <v>3811770.9999999986</v>
      </c>
      <c r="D207" s="45">
        <v>8947837</v>
      </c>
      <c r="E207" s="45">
        <v>12722453</v>
      </c>
      <c r="F207" s="45">
        <v>17780027.000000004</v>
      </c>
      <c r="G207" s="45">
        <v>6266017.0000000019</v>
      </c>
      <c r="H207" s="45">
        <v>11726855.999999994</v>
      </c>
      <c r="I207" s="45">
        <v>20076132.999999981</v>
      </c>
      <c r="J207" s="45">
        <v>23752185.999999989</v>
      </c>
      <c r="K207" s="45">
        <v>6767558</v>
      </c>
      <c r="L207" s="45">
        <v>2899637</v>
      </c>
      <c r="M207" s="45">
        <f t="shared" si="66"/>
        <v>9667195</v>
      </c>
      <c r="N207" s="45">
        <v>4697974</v>
      </c>
      <c r="O207" s="45">
        <f t="shared" si="57"/>
        <v>14365169</v>
      </c>
      <c r="P207" s="45">
        <v>3796042</v>
      </c>
      <c r="Q207" s="45">
        <f t="shared" si="57"/>
        <v>18161211</v>
      </c>
      <c r="R207" s="45">
        <v>3565993</v>
      </c>
      <c r="S207" s="45">
        <v>1610425</v>
      </c>
      <c r="T207" s="45">
        <f t="shared" si="58"/>
        <v>5176418</v>
      </c>
      <c r="U207" s="45">
        <v>3188115.0000000005</v>
      </c>
      <c r="V207" s="45">
        <f t="shared" si="55"/>
        <v>8364533</v>
      </c>
      <c r="W207" s="45">
        <v>2610714</v>
      </c>
      <c r="X207" s="45">
        <f t="shared" si="56"/>
        <v>10975247</v>
      </c>
      <c r="Y207" s="45">
        <v>3027502.0000000009</v>
      </c>
      <c r="Z207" s="45">
        <v>3571748.0000000009</v>
      </c>
      <c r="AA207" s="45">
        <f t="shared" si="59"/>
        <v>6599250.0000000019</v>
      </c>
      <c r="AB207" s="113">
        <f t="shared" si="60"/>
        <v>-15.100730708108486</v>
      </c>
      <c r="AC207" s="113">
        <f t="shared" si="61"/>
        <v>27.48680651369348</v>
      </c>
      <c r="AD207" s="113"/>
      <c r="AE207" s="113"/>
      <c r="AF207" s="154"/>
      <c r="AG207" s="42">
        <v>169</v>
      </c>
      <c r="AH207" s="76" t="s">
        <v>71</v>
      </c>
      <c r="AI207" s="45">
        <v>14800302.999999996</v>
      </c>
      <c r="AJ207" s="45">
        <v>29577887</v>
      </c>
      <c r="AK207" s="45">
        <v>42169454</v>
      </c>
      <c r="AL207" s="45">
        <v>55055451.000000075</v>
      </c>
      <c r="AM207" s="45">
        <v>14860457.999999991</v>
      </c>
      <c r="AN207" s="45">
        <v>29953608.000000007</v>
      </c>
      <c r="AO207" s="45">
        <v>58749393.999999963</v>
      </c>
      <c r="AP207" s="45">
        <v>72243002.999999985</v>
      </c>
      <c r="AQ207" s="45">
        <v>14502383.999999985</v>
      </c>
      <c r="AR207" s="45">
        <v>17542281.000000011</v>
      </c>
      <c r="AS207" s="45">
        <f t="shared" si="70"/>
        <v>32044664.999999996</v>
      </c>
      <c r="AT207" s="45">
        <v>20518007.000000011</v>
      </c>
      <c r="AU207" s="45">
        <f t="shared" si="67"/>
        <v>52562672.000000007</v>
      </c>
      <c r="AV207" s="45">
        <v>25186905.000000004</v>
      </c>
      <c r="AW207" s="45">
        <f t="shared" si="68"/>
        <v>77749577.000000015</v>
      </c>
      <c r="AX207" s="45">
        <v>17606783</v>
      </c>
      <c r="AY207" s="45">
        <v>10758403</v>
      </c>
      <c r="AZ207" s="45">
        <f t="shared" si="69"/>
        <v>28365186</v>
      </c>
      <c r="BA207" s="45">
        <v>18290162.000000015</v>
      </c>
      <c r="BB207" s="45">
        <f t="shared" si="62"/>
        <v>46655348.000000015</v>
      </c>
      <c r="BC207" s="45">
        <v>11191807.000000002</v>
      </c>
      <c r="BD207" s="45">
        <f t="shared" si="63"/>
        <v>57847155.000000015</v>
      </c>
      <c r="BE207" s="45">
        <v>14648335</v>
      </c>
      <c r="BF207" s="45">
        <v>13599937.999999996</v>
      </c>
      <c r="BG207" s="45">
        <f t="shared" si="64"/>
        <v>28248272.999999996</v>
      </c>
      <c r="BH207" s="113">
        <f t="shared" si="65"/>
        <v>-16.802887841577871</v>
      </c>
      <c r="BI207" s="113">
        <f t="shared" si="71"/>
        <v>-0.41217075044035312</v>
      </c>
      <c r="BJ207" s="113"/>
      <c r="BK207" s="113"/>
      <c r="BL207" s="162"/>
    </row>
    <row r="208" spans="1:64" ht="14.25" customHeight="1" x14ac:dyDescent="0.3">
      <c r="A208" s="42">
        <v>170</v>
      </c>
      <c r="B208" s="43" t="s">
        <v>65</v>
      </c>
      <c r="C208" s="45">
        <v>308682.99999999994</v>
      </c>
      <c r="D208" s="45">
        <v>889445</v>
      </c>
      <c r="E208" s="45">
        <v>1240874</v>
      </c>
      <c r="F208" s="45">
        <v>1673779</v>
      </c>
      <c r="G208" s="45">
        <v>258034.00000000003</v>
      </c>
      <c r="H208" s="45">
        <v>470394.00000000006</v>
      </c>
      <c r="I208" s="45">
        <v>643073.99999999988</v>
      </c>
      <c r="J208" s="45">
        <v>952562.00000000023</v>
      </c>
      <c r="K208" s="45">
        <v>172147</v>
      </c>
      <c r="L208" s="45">
        <v>228655</v>
      </c>
      <c r="M208" s="45">
        <f t="shared" si="66"/>
        <v>400802</v>
      </c>
      <c r="N208" s="45">
        <v>335021</v>
      </c>
      <c r="O208" s="45">
        <f t="shared" si="57"/>
        <v>735823</v>
      </c>
      <c r="P208" s="45">
        <v>202469</v>
      </c>
      <c r="Q208" s="45">
        <f t="shared" si="57"/>
        <v>938292</v>
      </c>
      <c r="R208" s="45">
        <v>71555</v>
      </c>
      <c r="S208" s="45">
        <v>421754</v>
      </c>
      <c r="T208" s="45">
        <f t="shared" si="58"/>
        <v>493309</v>
      </c>
      <c r="U208" s="45">
        <v>368671.99999999994</v>
      </c>
      <c r="V208" s="45">
        <f t="shared" si="55"/>
        <v>861981</v>
      </c>
      <c r="W208" s="45">
        <v>314156</v>
      </c>
      <c r="X208" s="45">
        <f t="shared" si="56"/>
        <v>1176137</v>
      </c>
      <c r="Y208" s="45">
        <v>114100.00000000001</v>
      </c>
      <c r="Z208" s="45">
        <v>124850</v>
      </c>
      <c r="AA208" s="45">
        <f t="shared" si="59"/>
        <v>238950</v>
      </c>
      <c r="AB208" s="113">
        <f t="shared" si="60"/>
        <v>59.457759765215599</v>
      </c>
      <c r="AC208" s="113">
        <f t="shared" si="61"/>
        <v>-51.561800007703084</v>
      </c>
      <c r="AD208" s="113"/>
      <c r="AE208" s="113"/>
      <c r="AF208" s="154"/>
      <c r="AG208" s="42">
        <v>170</v>
      </c>
      <c r="AH208" s="76" t="s">
        <v>293</v>
      </c>
      <c r="AI208" s="45">
        <v>9802194</v>
      </c>
      <c r="AJ208" s="45">
        <v>19146212</v>
      </c>
      <c r="AK208" s="45">
        <v>24600277</v>
      </c>
      <c r="AL208" s="45">
        <v>28591457.999999981</v>
      </c>
      <c r="AM208" s="45">
        <v>1582682.0000000005</v>
      </c>
      <c r="AN208" s="45">
        <v>3889082</v>
      </c>
      <c r="AO208" s="45">
        <v>5761882.9999999981</v>
      </c>
      <c r="AP208" s="45">
        <v>7878688.0000000028</v>
      </c>
      <c r="AQ208" s="45">
        <v>1329389.9999999998</v>
      </c>
      <c r="AR208" s="45">
        <v>2770901</v>
      </c>
      <c r="AS208" s="45">
        <f t="shared" si="70"/>
        <v>4100291</v>
      </c>
      <c r="AT208" s="45">
        <v>4218515</v>
      </c>
      <c r="AU208" s="45">
        <f t="shared" si="67"/>
        <v>8318806</v>
      </c>
      <c r="AV208" s="45">
        <v>4068898.0000000019</v>
      </c>
      <c r="AW208" s="45">
        <f t="shared" si="68"/>
        <v>12387704.000000002</v>
      </c>
      <c r="AX208" s="45">
        <v>2382593</v>
      </c>
      <c r="AY208" s="45">
        <v>1447031</v>
      </c>
      <c r="AZ208" s="45">
        <f t="shared" si="69"/>
        <v>3829624</v>
      </c>
      <c r="BA208" s="45">
        <v>2491871</v>
      </c>
      <c r="BB208" s="45">
        <f t="shared" si="62"/>
        <v>6321495</v>
      </c>
      <c r="BC208" s="45">
        <v>1928416.9999999991</v>
      </c>
      <c r="BD208" s="45">
        <f t="shared" si="63"/>
        <v>8249911.9999999991</v>
      </c>
      <c r="BE208" s="45">
        <v>2535480.9999999991</v>
      </c>
      <c r="BF208" s="45">
        <v>2632242.9999999991</v>
      </c>
      <c r="BG208" s="45">
        <f t="shared" si="64"/>
        <v>5167723.9999999981</v>
      </c>
      <c r="BH208" s="113">
        <f t="shared" si="65"/>
        <v>6.4168743885337989</v>
      </c>
      <c r="BI208" s="113">
        <f t="shared" si="71"/>
        <v>34.940767030914742</v>
      </c>
      <c r="BJ208" s="113"/>
      <c r="BK208" s="113"/>
      <c r="BL208" s="162"/>
    </row>
    <row r="209" spans="1:64" ht="14.25" customHeight="1" x14ac:dyDescent="0.3">
      <c r="A209" s="42">
        <v>171</v>
      </c>
      <c r="B209" s="43" t="s">
        <v>294</v>
      </c>
      <c r="C209" s="45"/>
      <c r="D209" s="45">
        <v>3204</v>
      </c>
      <c r="E209" s="45">
        <v>3204</v>
      </c>
      <c r="F209" s="45">
        <v>4349</v>
      </c>
      <c r="G209" s="45"/>
      <c r="H209" s="45">
        <v>5861</v>
      </c>
      <c r="I209" s="45">
        <v>5861</v>
      </c>
      <c r="J209" s="45">
        <v>8684</v>
      </c>
      <c r="K209" s="45"/>
      <c r="L209" s="45">
        <v>5929</v>
      </c>
      <c r="M209" s="45">
        <f t="shared" si="66"/>
        <v>5929</v>
      </c>
      <c r="N209" s="45"/>
      <c r="O209" s="45">
        <f t="shared" si="57"/>
        <v>5929</v>
      </c>
      <c r="P209" s="45"/>
      <c r="Q209" s="45">
        <f t="shared" si="57"/>
        <v>5929</v>
      </c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113" t="str">
        <f t="shared" si="60"/>
        <v xml:space="preserve"> </v>
      </c>
      <c r="AC209" s="113"/>
      <c r="AD209" s="113"/>
      <c r="AE209" s="113"/>
      <c r="AF209" s="154"/>
      <c r="AG209" s="42">
        <v>171</v>
      </c>
      <c r="AH209" s="76" t="s">
        <v>65</v>
      </c>
      <c r="AI209" s="45">
        <v>14172109</v>
      </c>
      <c r="AJ209" s="45">
        <v>26648010.000000019</v>
      </c>
      <c r="AK209" s="45">
        <v>39550324.00000003</v>
      </c>
      <c r="AL209" s="45">
        <v>52570737.999999978</v>
      </c>
      <c r="AM209" s="45">
        <v>11848930.000000004</v>
      </c>
      <c r="AN209" s="45">
        <v>23435276.999999978</v>
      </c>
      <c r="AO209" s="45">
        <v>36506411.000000067</v>
      </c>
      <c r="AP209" s="45">
        <v>53241078.000000067</v>
      </c>
      <c r="AQ209" s="45">
        <v>19571244.999999993</v>
      </c>
      <c r="AR209" s="45">
        <v>14051507</v>
      </c>
      <c r="AS209" s="45">
        <f t="shared" si="70"/>
        <v>33622751.999999993</v>
      </c>
      <c r="AT209" s="45">
        <v>15577307.999999987</v>
      </c>
      <c r="AU209" s="45">
        <f t="shared" si="67"/>
        <v>49200059.999999978</v>
      </c>
      <c r="AV209" s="45">
        <v>11882879</v>
      </c>
      <c r="AW209" s="45">
        <f t="shared" si="68"/>
        <v>61082938.999999978</v>
      </c>
      <c r="AX209" s="45">
        <v>9134558</v>
      </c>
      <c r="AY209" s="45">
        <v>8786867</v>
      </c>
      <c r="AZ209" s="45">
        <f t="shared" si="69"/>
        <v>17921425</v>
      </c>
      <c r="BA209" s="45">
        <v>10363633.000000002</v>
      </c>
      <c r="BB209" s="45">
        <f t="shared" si="62"/>
        <v>28285058</v>
      </c>
      <c r="BC209" s="45">
        <v>8798972.9999999981</v>
      </c>
      <c r="BD209" s="45">
        <f t="shared" si="63"/>
        <v>37084031</v>
      </c>
      <c r="BE209" s="45">
        <v>9060157.0000000056</v>
      </c>
      <c r="BF209" s="45">
        <v>14517079</v>
      </c>
      <c r="BG209" s="45">
        <f t="shared" si="64"/>
        <v>23577236.000000007</v>
      </c>
      <c r="BH209" s="113">
        <f t="shared" si="65"/>
        <v>-0.81450027467113273</v>
      </c>
      <c r="BI209" s="113">
        <f t="shared" si="71"/>
        <v>31.558935743111988</v>
      </c>
      <c r="BJ209" s="113"/>
      <c r="BK209" s="113"/>
      <c r="BL209" s="162"/>
    </row>
    <row r="210" spans="1:64" ht="14.25" customHeight="1" x14ac:dyDescent="0.3">
      <c r="A210" s="42">
        <v>172</v>
      </c>
      <c r="B210" s="43" t="s">
        <v>78</v>
      </c>
      <c r="C210" s="45">
        <v>690479</v>
      </c>
      <c r="D210" s="45">
        <v>1894366.0000000002</v>
      </c>
      <c r="E210" s="45">
        <v>3065125</v>
      </c>
      <c r="F210" s="45">
        <v>3932737.9999999995</v>
      </c>
      <c r="G210" s="45">
        <v>1009643.9999999998</v>
      </c>
      <c r="H210" s="45">
        <v>2688943.0000000005</v>
      </c>
      <c r="I210" s="45">
        <v>3980086</v>
      </c>
      <c r="J210" s="45">
        <v>4752431.0000000009</v>
      </c>
      <c r="K210" s="45">
        <v>1040176</v>
      </c>
      <c r="L210" s="45">
        <v>1033916</v>
      </c>
      <c r="M210" s="45">
        <f t="shared" si="66"/>
        <v>2074092</v>
      </c>
      <c r="N210" s="45">
        <v>1103066</v>
      </c>
      <c r="O210" s="45">
        <f t="shared" si="57"/>
        <v>3177158</v>
      </c>
      <c r="P210" s="45">
        <v>901415</v>
      </c>
      <c r="Q210" s="45">
        <f t="shared" si="57"/>
        <v>4078573</v>
      </c>
      <c r="R210" s="45">
        <v>734996</v>
      </c>
      <c r="S210" s="45">
        <v>144526</v>
      </c>
      <c r="T210" s="45">
        <f t="shared" si="58"/>
        <v>879522</v>
      </c>
      <c r="U210" s="45">
        <v>798973</v>
      </c>
      <c r="V210" s="45">
        <f t="shared" si="55"/>
        <v>1678495</v>
      </c>
      <c r="W210" s="45">
        <v>291667</v>
      </c>
      <c r="X210" s="45">
        <f t="shared" si="56"/>
        <v>1970162</v>
      </c>
      <c r="Y210" s="45">
        <v>483216</v>
      </c>
      <c r="Z210" s="45">
        <v>1661058</v>
      </c>
      <c r="AA210" s="45">
        <f t="shared" si="59"/>
        <v>2144274</v>
      </c>
      <c r="AB210" s="113">
        <f t="shared" si="60"/>
        <v>-34.255968739965937</v>
      </c>
      <c r="AC210" s="113">
        <f t="shared" si="61"/>
        <v>143.79992768799417</v>
      </c>
      <c r="AD210" s="113"/>
      <c r="AE210" s="113"/>
      <c r="AF210" s="154"/>
      <c r="AG210" s="42">
        <v>172</v>
      </c>
      <c r="AH210" s="76" t="s">
        <v>294</v>
      </c>
      <c r="AI210" s="45">
        <v>646618</v>
      </c>
      <c r="AJ210" s="45">
        <v>1305344</v>
      </c>
      <c r="AK210" s="45">
        <v>1948573</v>
      </c>
      <c r="AL210" s="45">
        <v>2925987</v>
      </c>
      <c r="AM210" s="45">
        <v>798024.00000000023</v>
      </c>
      <c r="AN210" s="45">
        <v>2002218.0000000009</v>
      </c>
      <c r="AO210" s="45">
        <v>3271652</v>
      </c>
      <c r="AP210" s="45">
        <v>4535430.9999999981</v>
      </c>
      <c r="AQ210" s="45">
        <v>888190.99999999988</v>
      </c>
      <c r="AR210" s="45">
        <v>1316568</v>
      </c>
      <c r="AS210" s="45">
        <f t="shared" si="70"/>
        <v>2204759</v>
      </c>
      <c r="AT210" s="45">
        <v>763495</v>
      </c>
      <c r="AU210" s="45">
        <f t="shared" si="67"/>
        <v>2968254</v>
      </c>
      <c r="AV210" s="45">
        <v>769217.99999999988</v>
      </c>
      <c r="AW210" s="45">
        <f t="shared" si="68"/>
        <v>3737472</v>
      </c>
      <c r="AX210" s="45">
        <v>605367</v>
      </c>
      <c r="AY210" s="45">
        <v>660681</v>
      </c>
      <c r="AZ210" s="45">
        <f t="shared" si="69"/>
        <v>1266048</v>
      </c>
      <c r="BA210" s="45">
        <v>1162604.0000000002</v>
      </c>
      <c r="BB210" s="45">
        <f t="shared" si="62"/>
        <v>2428652</v>
      </c>
      <c r="BC210" s="45">
        <v>1354171.0000000002</v>
      </c>
      <c r="BD210" s="45">
        <f t="shared" si="63"/>
        <v>3782823</v>
      </c>
      <c r="BE210" s="45">
        <v>1628297</v>
      </c>
      <c r="BF210" s="45">
        <v>1594881.0000000002</v>
      </c>
      <c r="BG210" s="45">
        <f t="shared" si="64"/>
        <v>3223178</v>
      </c>
      <c r="BH210" s="113">
        <f t="shared" si="65"/>
        <v>168.97683553943313</v>
      </c>
      <c r="BI210" s="113">
        <f t="shared" si="71"/>
        <v>154.58576610049542</v>
      </c>
      <c r="BJ210" s="113"/>
      <c r="BK210" s="113"/>
      <c r="BL210" s="162"/>
    </row>
    <row r="211" spans="1:64" ht="14.25" customHeight="1" x14ac:dyDescent="0.3">
      <c r="A211" s="42">
        <v>173</v>
      </c>
      <c r="B211" s="43" t="s">
        <v>295</v>
      </c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 t="str">
        <f t="shared" si="66"/>
        <v/>
      </c>
      <c r="N211" s="45"/>
      <c r="O211" s="45" t="str">
        <f t="shared" si="57"/>
        <v xml:space="preserve"> </v>
      </c>
      <c r="P211" s="45"/>
      <c r="Q211" s="45" t="str">
        <f t="shared" si="57"/>
        <v xml:space="preserve"> </v>
      </c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113" t="str">
        <f t="shared" si="60"/>
        <v xml:space="preserve"> </v>
      </c>
      <c r="AC211" s="113"/>
      <c r="AD211" s="113"/>
      <c r="AE211" s="113"/>
      <c r="AF211" s="154"/>
      <c r="AG211" s="42">
        <v>173</v>
      </c>
      <c r="AH211" s="76" t="s">
        <v>78</v>
      </c>
      <c r="AI211" s="45">
        <v>8499939.9999999981</v>
      </c>
      <c r="AJ211" s="45">
        <v>19764719.999999985</v>
      </c>
      <c r="AK211" s="45">
        <v>32181429.999999985</v>
      </c>
      <c r="AL211" s="45">
        <v>47215612.000000082</v>
      </c>
      <c r="AM211" s="45">
        <v>11040957.999999996</v>
      </c>
      <c r="AN211" s="45">
        <v>24088168.000000019</v>
      </c>
      <c r="AO211" s="45">
        <v>37554499.999999985</v>
      </c>
      <c r="AP211" s="45">
        <v>51036239.00000006</v>
      </c>
      <c r="AQ211" s="45">
        <v>11630518.000000007</v>
      </c>
      <c r="AR211" s="45">
        <v>12112105</v>
      </c>
      <c r="AS211" s="45">
        <f t="shared" si="70"/>
        <v>23742623.000000007</v>
      </c>
      <c r="AT211" s="45">
        <v>13475711</v>
      </c>
      <c r="AU211" s="45">
        <f t="shared" si="67"/>
        <v>37218334.000000007</v>
      </c>
      <c r="AV211" s="45">
        <v>14457742.999999996</v>
      </c>
      <c r="AW211" s="45">
        <f t="shared" si="68"/>
        <v>51676077</v>
      </c>
      <c r="AX211" s="45">
        <v>10643476</v>
      </c>
      <c r="AY211" s="45">
        <v>10746742</v>
      </c>
      <c r="AZ211" s="45">
        <f t="shared" si="69"/>
        <v>21390218</v>
      </c>
      <c r="BA211" s="45">
        <v>11765471.999999998</v>
      </c>
      <c r="BB211" s="45">
        <f t="shared" si="62"/>
        <v>33155690</v>
      </c>
      <c r="BC211" s="45">
        <v>11072120.000000002</v>
      </c>
      <c r="BD211" s="45">
        <f t="shared" si="63"/>
        <v>44227810</v>
      </c>
      <c r="BE211" s="45">
        <v>10021080.000000002</v>
      </c>
      <c r="BF211" s="45">
        <v>13612583.000000011</v>
      </c>
      <c r="BG211" s="45">
        <f t="shared" si="64"/>
        <v>23633663.000000015</v>
      </c>
      <c r="BH211" s="113">
        <f t="shared" si="65"/>
        <v>-5.8476760787547022</v>
      </c>
      <c r="BI211" s="113">
        <f t="shared" si="71"/>
        <v>10.488182027878423</v>
      </c>
      <c r="BJ211" s="113"/>
      <c r="BK211" s="113"/>
      <c r="BL211" s="162"/>
    </row>
    <row r="212" spans="1:64" ht="14.25" customHeight="1" x14ac:dyDescent="0.3">
      <c r="A212" s="42">
        <v>174</v>
      </c>
      <c r="B212" s="43" t="s">
        <v>297</v>
      </c>
      <c r="C212" s="45">
        <v>135476</v>
      </c>
      <c r="D212" s="45">
        <v>374995</v>
      </c>
      <c r="E212" s="45">
        <v>607739</v>
      </c>
      <c r="F212" s="45">
        <v>778441.00000000012</v>
      </c>
      <c r="G212" s="45">
        <v>197773.00000000003</v>
      </c>
      <c r="H212" s="45">
        <v>427815</v>
      </c>
      <c r="I212" s="45">
        <v>776366.00000000023</v>
      </c>
      <c r="J212" s="45">
        <v>945368</v>
      </c>
      <c r="K212" s="45">
        <v>118430</v>
      </c>
      <c r="L212" s="45">
        <v>103292</v>
      </c>
      <c r="M212" s="45">
        <f t="shared" si="66"/>
        <v>221722</v>
      </c>
      <c r="N212" s="45">
        <v>229762</v>
      </c>
      <c r="O212" s="45">
        <f t="shared" si="57"/>
        <v>451484</v>
      </c>
      <c r="P212" s="45">
        <v>4313</v>
      </c>
      <c r="Q212" s="45">
        <f t="shared" si="57"/>
        <v>455797</v>
      </c>
      <c r="R212" s="45">
        <v>305246</v>
      </c>
      <c r="S212" s="45">
        <v>116238</v>
      </c>
      <c r="T212" s="45">
        <f t="shared" si="58"/>
        <v>421484</v>
      </c>
      <c r="U212" s="45">
        <v>13367</v>
      </c>
      <c r="V212" s="45">
        <f t="shared" si="55"/>
        <v>434851</v>
      </c>
      <c r="W212" s="45">
        <v>46345</v>
      </c>
      <c r="X212" s="45">
        <f t="shared" si="56"/>
        <v>481196</v>
      </c>
      <c r="Y212" s="45">
        <v>85195</v>
      </c>
      <c r="Z212" s="45">
        <v>362666</v>
      </c>
      <c r="AA212" s="45">
        <f t="shared" si="59"/>
        <v>447861</v>
      </c>
      <c r="AB212" s="113">
        <f t="shared" si="60"/>
        <v>-72.089724353472278</v>
      </c>
      <c r="AC212" s="113">
        <f t="shared" si="61"/>
        <v>6.2581260498619145</v>
      </c>
      <c r="AD212" s="113"/>
      <c r="AE212" s="113"/>
      <c r="AF212" s="154"/>
      <c r="AG212" s="42">
        <v>174</v>
      </c>
      <c r="AH212" s="76" t="s">
        <v>295</v>
      </c>
      <c r="AI212" s="45">
        <v>1171</v>
      </c>
      <c r="AJ212" s="45">
        <v>6387</v>
      </c>
      <c r="AK212" s="45">
        <v>9859</v>
      </c>
      <c r="AL212" s="45">
        <v>9859</v>
      </c>
      <c r="AM212" s="45">
        <v>3179</v>
      </c>
      <c r="AN212" s="45">
        <v>98807</v>
      </c>
      <c r="AO212" s="45">
        <v>100731</v>
      </c>
      <c r="AP212" s="45">
        <v>100731</v>
      </c>
      <c r="AQ212" s="45">
        <v>65667</v>
      </c>
      <c r="AR212" s="45"/>
      <c r="AS212" s="45">
        <f t="shared" si="70"/>
        <v>65667</v>
      </c>
      <c r="AT212" s="45">
        <v>5900</v>
      </c>
      <c r="AU212" s="45">
        <f t="shared" si="67"/>
        <v>71567</v>
      </c>
      <c r="AV212" s="45">
        <v>1200</v>
      </c>
      <c r="AW212" s="45">
        <f t="shared" si="68"/>
        <v>72767</v>
      </c>
      <c r="AX212" s="45">
        <v>5940</v>
      </c>
      <c r="AY212" s="45">
        <v>49350</v>
      </c>
      <c r="AZ212" s="45">
        <f t="shared" si="69"/>
        <v>55290</v>
      </c>
      <c r="BA212" s="45">
        <v>10980</v>
      </c>
      <c r="BB212" s="45">
        <f t="shared" si="62"/>
        <v>66270</v>
      </c>
      <c r="BC212" s="45">
        <v>56802</v>
      </c>
      <c r="BD212" s="45">
        <f t="shared" si="63"/>
        <v>123072</v>
      </c>
      <c r="BE212" s="45">
        <v>39633</v>
      </c>
      <c r="BF212" s="45">
        <v>32548</v>
      </c>
      <c r="BG212" s="45">
        <f t="shared" si="64"/>
        <v>72181</v>
      </c>
      <c r="BH212" s="113">
        <f t="shared" si="65"/>
        <v>567.22222222222229</v>
      </c>
      <c r="BI212" s="113">
        <f t="shared" si="71"/>
        <v>30.549828178694156</v>
      </c>
      <c r="BJ212" s="113"/>
      <c r="BK212" s="113"/>
      <c r="BL212" s="162"/>
    </row>
    <row r="213" spans="1:64" ht="14.25" customHeight="1" x14ac:dyDescent="0.3">
      <c r="A213" s="42">
        <v>175</v>
      </c>
      <c r="B213" s="94" t="s">
        <v>560</v>
      </c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 t="str">
        <f t="shared" si="66"/>
        <v/>
      </c>
      <c r="N213" s="94"/>
      <c r="O213" s="45" t="str">
        <f t="shared" si="57"/>
        <v xml:space="preserve"> </v>
      </c>
      <c r="P213" s="94"/>
      <c r="Q213" s="45" t="str">
        <f t="shared" si="57"/>
        <v xml:space="preserve"> </v>
      </c>
      <c r="R213" s="45"/>
      <c r="S213" s="45"/>
      <c r="T213" s="45"/>
      <c r="U213" s="45"/>
      <c r="V213" s="45"/>
      <c r="W213" s="45"/>
      <c r="X213" s="45"/>
      <c r="AA213" s="45"/>
      <c r="AB213" s="113" t="str">
        <f t="shared" si="60"/>
        <v xml:space="preserve"> </v>
      </c>
      <c r="AC213" s="113"/>
      <c r="AD213" s="113"/>
      <c r="AE213" s="113"/>
      <c r="AF213" s="154"/>
      <c r="AG213" s="42">
        <v>175</v>
      </c>
      <c r="AH213" s="76" t="s">
        <v>297</v>
      </c>
      <c r="AI213" s="45">
        <v>1145221.9999999995</v>
      </c>
      <c r="AJ213" s="45">
        <v>3715662</v>
      </c>
      <c r="AK213" s="45">
        <v>7045222.0000000009</v>
      </c>
      <c r="AL213" s="45">
        <v>10050807.999999998</v>
      </c>
      <c r="AM213" s="45">
        <v>3517920.9999999995</v>
      </c>
      <c r="AN213" s="45">
        <v>7010892</v>
      </c>
      <c r="AO213" s="45">
        <v>9865433.9999999963</v>
      </c>
      <c r="AP213" s="45">
        <v>13922561.000000006</v>
      </c>
      <c r="AQ213" s="45">
        <v>2500860</v>
      </c>
      <c r="AR213" s="45">
        <v>2438480</v>
      </c>
      <c r="AS213" s="45">
        <f t="shared" si="70"/>
        <v>4939340</v>
      </c>
      <c r="AT213" s="45">
        <v>3142202</v>
      </c>
      <c r="AU213" s="45">
        <f t="shared" si="67"/>
        <v>8081542</v>
      </c>
      <c r="AV213" s="45">
        <v>3537061.9999999991</v>
      </c>
      <c r="AW213" s="45">
        <f t="shared" si="68"/>
        <v>11618604</v>
      </c>
      <c r="AX213" s="45">
        <v>1636339</v>
      </c>
      <c r="AY213" s="45">
        <v>2026873</v>
      </c>
      <c r="AZ213" s="45">
        <f t="shared" si="69"/>
        <v>3663212</v>
      </c>
      <c r="BA213" s="45">
        <v>1750602.9999999995</v>
      </c>
      <c r="BB213" s="45">
        <f t="shared" si="62"/>
        <v>5413815</v>
      </c>
      <c r="BC213" s="45">
        <v>2560869</v>
      </c>
      <c r="BD213" s="45">
        <f t="shared" si="63"/>
        <v>7974684</v>
      </c>
      <c r="BE213" s="45">
        <v>1846715.0000000005</v>
      </c>
      <c r="BF213" s="45">
        <v>2901738.0000000005</v>
      </c>
      <c r="BG213" s="45">
        <f t="shared" si="64"/>
        <v>4748453.0000000009</v>
      </c>
      <c r="BH213" s="113">
        <f t="shared" si="65"/>
        <v>12.856504672931493</v>
      </c>
      <c r="BI213" s="113">
        <f t="shared" si="71"/>
        <v>29.625394326072353</v>
      </c>
      <c r="BJ213" s="113"/>
      <c r="BK213" s="113"/>
      <c r="BL213" s="162"/>
    </row>
    <row r="214" spans="1:64" ht="14.25" customHeight="1" x14ac:dyDescent="0.3">
      <c r="A214" s="42">
        <v>176</v>
      </c>
      <c r="B214" s="43" t="s">
        <v>298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 t="str">
        <f t="shared" si="66"/>
        <v/>
      </c>
      <c r="N214" s="45"/>
      <c r="O214" s="45" t="str">
        <f t="shared" si="57"/>
        <v xml:space="preserve"> </v>
      </c>
      <c r="P214" s="45"/>
      <c r="Q214" s="45" t="str">
        <f t="shared" si="57"/>
        <v xml:space="preserve"> </v>
      </c>
      <c r="R214" s="45"/>
      <c r="S214" s="45"/>
      <c r="T214" s="45"/>
      <c r="V214" s="45"/>
      <c r="W214" s="45"/>
      <c r="X214" s="45"/>
      <c r="Y214" s="45"/>
      <c r="Z214" s="45"/>
      <c r="AA214" s="45"/>
      <c r="AB214" s="113" t="str">
        <f t="shared" si="60"/>
        <v xml:space="preserve"> </v>
      </c>
      <c r="AC214" s="113"/>
      <c r="AD214" s="113"/>
      <c r="AE214" s="113"/>
      <c r="AF214" s="154"/>
      <c r="AG214" s="42">
        <v>176</v>
      </c>
      <c r="AH214" s="162" t="s">
        <v>560</v>
      </c>
      <c r="AI214" s="94"/>
      <c r="AJ214" s="94"/>
      <c r="AK214" s="94"/>
      <c r="AL214" s="94"/>
      <c r="AM214" s="94"/>
      <c r="AN214" s="94"/>
      <c r="AO214" s="94"/>
      <c r="AP214" s="94"/>
      <c r="AQ214" s="94"/>
      <c r="AR214" s="94"/>
      <c r="AS214" s="94" t="str">
        <f t="shared" si="70"/>
        <v/>
      </c>
      <c r="AT214" s="94"/>
      <c r="AU214" s="45" t="str">
        <f t="shared" si="67"/>
        <v xml:space="preserve"> </v>
      </c>
      <c r="AV214" s="94"/>
      <c r="AW214" s="45" t="str">
        <f t="shared" si="68"/>
        <v xml:space="preserve"> </v>
      </c>
      <c r="AX214" s="45"/>
      <c r="AY214" s="45"/>
      <c r="AZ214" s="45"/>
      <c r="BA214" s="45"/>
      <c r="BB214" s="45"/>
      <c r="BC214" s="45"/>
      <c r="BD214" s="45"/>
      <c r="BG214" s="45"/>
      <c r="BH214" s="113" t="str">
        <f t="shared" si="65"/>
        <v xml:space="preserve"> </v>
      </c>
      <c r="BI214" s="113"/>
      <c r="BJ214" s="113"/>
      <c r="BK214" s="113"/>
    </row>
    <row r="215" spans="1:64" ht="14.25" customHeight="1" x14ac:dyDescent="0.3">
      <c r="A215" s="42">
        <v>177</v>
      </c>
      <c r="B215" s="162" t="s">
        <v>299</v>
      </c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 t="str">
        <f t="shared" si="66"/>
        <v/>
      </c>
      <c r="N215" s="94"/>
      <c r="O215" s="45" t="str">
        <f t="shared" si="57"/>
        <v xml:space="preserve"> </v>
      </c>
      <c r="P215" s="94"/>
      <c r="Q215" s="45" t="str">
        <f t="shared" si="57"/>
        <v xml:space="preserve"> </v>
      </c>
      <c r="R215" s="45"/>
      <c r="S215" s="45"/>
      <c r="T215" s="45"/>
      <c r="V215" s="45"/>
      <c r="W215" s="45"/>
      <c r="X215" s="45"/>
      <c r="Y215" s="45"/>
      <c r="Z215" s="45"/>
      <c r="AA215" s="45"/>
      <c r="AB215" s="113" t="str">
        <f t="shared" si="60"/>
        <v xml:space="preserve"> </v>
      </c>
      <c r="AC215" s="113"/>
      <c r="AD215" s="113"/>
      <c r="AE215" s="113"/>
      <c r="AF215" s="154"/>
      <c r="AG215" s="42">
        <v>177</v>
      </c>
      <c r="AH215" s="76" t="s">
        <v>298</v>
      </c>
      <c r="AI215" s="45">
        <v>49248.000000000015</v>
      </c>
      <c r="AJ215" s="45">
        <v>125695.00000000001</v>
      </c>
      <c r="AK215" s="45">
        <v>168024.00000000003</v>
      </c>
      <c r="AL215" s="45">
        <v>505280.00000000006</v>
      </c>
      <c r="AM215" s="45">
        <v>36418.000000000007</v>
      </c>
      <c r="AN215" s="45">
        <v>91943.999999999985</v>
      </c>
      <c r="AO215" s="45">
        <v>151697.99999999997</v>
      </c>
      <c r="AP215" s="45">
        <v>190336.00000000003</v>
      </c>
      <c r="AQ215" s="45">
        <v>57503</v>
      </c>
      <c r="AR215" s="45">
        <v>50152</v>
      </c>
      <c r="AS215" s="45">
        <f t="shared" si="70"/>
        <v>107655</v>
      </c>
      <c r="AT215" s="45">
        <v>177064.00000000003</v>
      </c>
      <c r="AU215" s="45">
        <f t="shared" si="67"/>
        <v>284719</v>
      </c>
      <c r="AV215" s="45">
        <v>104961</v>
      </c>
      <c r="AW215" s="45">
        <f t="shared" si="68"/>
        <v>389680</v>
      </c>
      <c r="AX215" s="45">
        <v>90645</v>
      </c>
      <c r="AY215" s="45">
        <v>138109</v>
      </c>
      <c r="AZ215" s="45">
        <f t="shared" si="69"/>
        <v>228754</v>
      </c>
      <c r="BA215" s="45">
        <v>138424</v>
      </c>
      <c r="BB215" s="45">
        <f t="shared" si="62"/>
        <v>367178</v>
      </c>
      <c r="BC215" s="45">
        <v>126556</v>
      </c>
      <c r="BD215" s="45">
        <f t="shared" si="63"/>
        <v>493734</v>
      </c>
      <c r="BE215" s="45">
        <v>129586</v>
      </c>
      <c r="BF215" s="45">
        <v>170944.00000000003</v>
      </c>
      <c r="BG215" s="45">
        <f t="shared" si="64"/>
        <v>300530</v>
      </c>
      <c r="BH215" s="113">
        <f t="shared" si="65"/>
        <v>42.959898505157497</v>
      </c>
      <c r="BI215" s="113">
        <f t="shared" si="71"/>
        <v>31.376937671035279</v>
      </c>
      <c r="BJ215" s="113"/>
      <c r="BK215" s="113"/>
      <c r="BL215" s="162"/>
    </row>
    <row r="216" spans="1:64" ht="14.25" customHeight="1" x14ac:dyDescent="0.3">
      <c r="A216" s="42">
        <v>178</v>
      </c>
      <c r="B216" s="162" t="s">
        <v>300</v>
      </c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 t="str">
        <f t="shared" si="66"/>
        <v/>
      </c>
      <c r="N216" s="94"/>
      <c r="O216" s="45" t="str">
        <f t="shared" si="57"/>
        <v xml:space="preserve"> </v>
      </c>
      <c r="P216" s="94"/>
      <c r="Q216" s="45" t="str">
        <f t="shared" si="57"/>
        <v xml:space="preserve"> </v>
      </c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113" t="str">
        <f t="shared" si="60"/>
        <v xml:space="preserve"> </v>
      </c>
      <c r="AC216" s="113"/>
      <c r="AD216" s="113"/>
      <c r="AE216" s="113"/>
      <c r="AF216" s="154"/>
      <c r="AG216" s="42">
        <v>178</v>
      </c>
      <c r="AH216" s="162" t="s">
        <v>299</v>
      </c>
      <c r="AI216" s="94"/>
      <c r="AJ216" s="94"/>
      <c r="AK216" s="94"/>
      <c r="AL216" s="94"/>
      <c r="AM216" s="94"/>
      <c r="AN216" s="94"/>
      <c r="AO216" s="94"/>
      <c r="AP216" s="94"/>
      <c r="AQ216" s="94"/>
      <c r="AR216" s="94"/>
      <c r="AS216" s="94" t="str">
        <f t="shared" si="70"/>
        <v/>
      </c>
      <c r="AT216" s="94"/>
      <c r="AU216" s="45" t="str">
        <f t="shared" si="67"/>
        <v xml:space="preserve"> </v>
      </c>
      <c r="AV216" s="94"/>
      <c r="AW216" s="45" t="str">
        <f t="shared" si="68"/>
        <v xml:space="preserve"> </v>
      </c>
      <c r="AX216" s="45"/>
      <c r="AY216" s="45"/>
      <c r="AZ216" s="45"/>
      <c r="BB216" s="45"/>
      <c r="BC216" s="45"/>
      <c r="BD216" s="45"/>
      <c r="BE216" s="45"/>
      <c r="BF216" s="45"/>
      <c r="BG216" s="45"/>
      <c r="BH216" s="113" t="str">
        <f t="shared" si="65"/>
        <v xml:space="preserve"> </v>
      </c>
      <c r="BI216" s="113"/>
      <c r="BJ216" s="113"/>
      <c r="BK216" s="113"/>
    </row>
    <row r="217" spans="1:64" ht="14.25" customHeight="1" x14ac:dyDescent="0.3">
      <c r="A217" s="42">
        <v>179</v>
      </c>
      <c r="B217" s="43" t="s">
        <v>326</v>
      </c>
      <c r="C217" s="45">
        <v>1124</v>
      </c>
      <c r="D217" s="45">
        <v>1124</v>
      </c>
      <c r="E217" s="45">
        <v>1124</v>
      </c>
      <c r="F217" s="45">
        <v>1124</v>
      </c>
      <c r="G217" s="45"/>
      <c r="H217" s="45"/>
      <c r="I217" s="45"/>
      <c r="J217" s="45"/>
      <c r="K217" s="45"/>
      <c r="L217" s="45"/>
      <c r="M217" s="45" t="str">
        <f t="shared" si="66"/>
        <v/>
      </c>
      <c r="N217" s="45"/>
      <c r="O217" s="45" t="str">
        <f t="shared" si="57"/>
        <v xml:space="preserve"> </v>
      </c>
      <c r="P217" s="45"/>
      <c r="Q217" s="45" t="str">
        <f t="shared" si="57"/>
        <v xml:space="preserve"> </v>
      </c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113" t="str">
        <f t="shared" si="60"/>
        <v xml:space="preserve"> </v>
      </c>
      <c r="AC217" s="113"/>
      <c r="AD217" s="113"/>
      <c r="AE217" s="113"/>
      <c r="AF217" s="154"/>
      <c r="AG217" s="42">
        <v>179</v>
      </c>
      <c r="AH217" s="162" t="s">
        <v>300</v>
      </c>
      <c r="AI217" s="94"/>
      <c r="AJ217" s="94"/>
      <c r="AK217" s="94"/>
      <c r="AL217" s="94"/>
      <c r="AM217" s="94"/>
      <c r="AN217" s="94"/>
      <c r="AO217" s="94"/>
      <c r="AP217" s="94"/>
      <c r="AQ217" s="94"/>
      <c r="AR217" s="94"/>
      <c r="AS217" s="94" t="str">
        <f t="shared" si="70"/>
        <v/>
      </c>
      <c r="AT217" s="94"/>
      <c r="AU217" s="45" t="str">
        <f t="shared" si="67"/>
        <v xml:space="preserve"> </v>
      </c>
      <c r="AV217" s="94"/>
      <c r="AW217" s="45" t="str">
        <f t="shared" si="68"/>
        <v xml:space="preserve"> </v>
      </c>
      <c r="AX217" s="45"/>
      <c r="AY217" s="45"/>
      <c r="AZ217" s="45"/>
      <c r="BA217" s="45"/>
      <c r="BB217" s="45"/>
      <c r="BC217" s="45"/>
      <c r="BD217" s="45"/>
      <c r="BG217" s="45"/>
      <c r="BH217" s="113" t="str">
        <f t="shared" si="65"/>
        <v xml:space="preserve"> </v>
      </c>
      <c r="BI217" s="113"/>
      <c r="BJ217" s="113"/>
      <c r="BK217" s="113"/>
    </row>
    <row r="218" spans="1:64" ht="14.25" customHeight="1" x14ac:dyDescent="0.3">
      <c r="A218" s="42">
        <v>180</v>
      </c>
      <c r="B218" s="43" t="s">
        <v>301</v>
      </c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 t="str">
        <f t="shared" si="66"/>
        <v/>
      </c>
      <c r="N218" s="45"/>
      <c r="O218" s="45" t="str">
        <f t="shared" si="57"/>
        <v xml:space="preserve"> </v>
      </c>
      <c r="P218" s="45"/>
      <c r="Q218" s="45" t="str">
        <f t="shared" si="57"/>
        <v xml:space="preserve"> </v>
      </c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113" t="str">
        <f t="shared" si="60"/>
        <v xml:space="preserve"> </v>
      </c>
      <c r="AC218" s="113"/>
      <c r="AD218" s="113"/>
      <c r="AE218" s="113"/>
      <c r="AF218" s="154"/>
      <c r="AG218" s="42">
        <v>180</v>
      </c>
      <c r="AH218" s="76" t="s">
        <v>326</v>
      </c>
      <c r="AI218" s="45">
        <v>0</v>
      </c>
      <c r="AJ218" s="45">
        <v>0</v>
      </c>
      <c r="AK218" s="45">
        <v>0</v>
      </c>
      <c r="AL218" s="45"/>
      <c r="AM218" s="45"/>
      <c r="AN218" s="45"/>
      <c r="AO218" s="45"/>
      <c r="AP218" s="45"/>
      <c r="AQ218" s="45"/>
      <c r="AR218" s="45"/>
      <c r="AS218" s="45" t="str">
        <f t="shared" si="70"/>
        <v/>
      </c>
      <c r="AT218" s="45"/>
      <c r="AU218" s="45" t="str">
        <f t="shared" si="67"/>
        <v xml:space="preserve"> </v>
      </c>
      <c r="AV218" s="45"/>
      <c r="AW218" s="45" t="str">
        <f t="shared" si="68"/>
        <v xml:space="preserve"> </v>
      </c>
      <c r="AX218" s="45">
        <v>7490</v>
      </c>
      <c r="AY218" s="45"/>
      <c r="AZ218" s="45">
        <f t="shared" si="69"/>
        <v>7490</v>
      </c>
      <c r="BA218" s="45"/>
      <c r="BB218" s="45">
        <f t="shared" si="62"/>
        <v>7490</v>
      </c>
      <c r="BC218" s="45"/>
      <c r="BD218" s="45">
        <f t="shared" si="63"/>
        <v>7490</v>
      </c>
      <c r="BG218" s="45"/>
      <c r="BH218" s="113">
        <f t="shared" si="65"/>
        <v>-100</v>
      </c>
      <c r="BI218" s="113">
        <f t="shared" si="71"/>
        <v>-100</v>
      </c>
      <c r="BJ218" s="113"/>
      <c r="BK218" s="113"/>
      <c r="BL218" s="162"/>
    </row>
    <row r="219" spans="1:64" ht="14.25" customHeight="1" x14ac:dyDescent="0.3">
      <c r="A219" s="42">
        <v>181</v>
      </c>
      <c r="B219" s="43" t="s">
        <v>302</v>
      </c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 t="str">
        <f t="shared" si="66"/>
        <v/>
      </c>
      <c r="N219" s="45"/>
      <c r="O219" s="45" t="str">
        <f t="shared" si="57"/>
        <v xml:space="preserve"> </v>
      </c>
      <c r="P219" s="45"/>
      <c r="Q219" s="45" t="str">
        <f t="shared" si="57"/>
        <v xml:space="preserve"> </v>
      </c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113" t="str">
        <f t="shared" si="60"/>
        <v xml:space="preserve"> </v>
      </c>
      <c r="AC219" s="113"/>
      <c r="AD219" s="113"/>
      <c r="AE219" s="113"/>
      <c r="AF219" s="154"/>
      <c r="AG219" s="42">
        <v>181</v>
      </c>
      <c r="AH219" s="76" t="s">
        <v>301</v>
      </c>
      <c r="AI219" s="45">
        <v>21048</v>
      </c>
      <c r="AJ219" s="45">
        <v>34951</v>
      </c>
      <c r="AK219" s="45">
        <v>34951</v>
      </c>
      <c r="AL219" s="45">
        <v>36220</v>
      </c>
      <c r="AM219" s="45"/>
      <c r="AN219" s="45"/>
      <c r="AO219" s="45"/>
      <c r="AP219" s="45">
        <v>5486</v>
      </c>
      <c r="AQ219" s="45">
        <v>3024</v>
      </c>
      <c r="AR219" s="45"/>
      <c r="AS219" s="45">
        <f t="shared" si="70"/>
        <v>3024</v>
      </c>
      <c r="AT219" s="45"/>
      <c r="AU219" s="45">
        <f t="shared" si="67"/>
        <v>3024</v>
      </c>
      <c r="AV219" s="45"/>
      <c r="AW219" s="45">
        <f t="shared" si="68"/>
        <v>3024</v>
      </c>
      <c r="AX219" s="45">
        <v>7519</v>
      </c>
      <c r="AY219" s="45">
        <v>1034</v>
      </c>
      <c r="AZ219" s="45">
        <f t="shared" si="69"/>
        <v>8553</v>
      </c>
      <c r="BA219" s="45">
        <v>7379</v>
      </c>
      <c r="BB219" s="45">
        <f t="shared" si="62"/>
        <v>15932</v>
      </c>
      <c r="BD219" s="45">
        <f t="shared" si="63"/>
        <v>15932</v>
      </c>
      <c r="BE219" s="45">
        <v>29886</v>
      </c>
      <c r="BF219" s="45">
        <v>4315</v>
      </c>
      <c r="BG219" s="45">
        <f t="shared" si="64"/>
        <v>34201</v>
      </c>
      <c r="BH219" s="113">
        <f t="shared" si="65"/>
        <v>297.47306822715791</v>
      </c>
      <c r="BI219" s="113">
        <f t="shared" si="71"/>
        <v>299.87139015550099</v>
      </c>
      <c r="BJ219" s="113"/>
      <c r="BK219" s="113"/>
      <c r="BL219" s="162"/>
    </row>
    <row r="220" spans="1:64" ht="14.25" customHeight="1" x14ac:dyDescent="0.3">
      <c r="A220" s="42">
        <v>182</v>
      </c>
      <c r="B220" s="162" t="s">
        <v>332</v>
      </c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 t="str">
        <f t="shared" si="66"/>
        <v/>
      </c>
      <c r="N220" s="94"/>
      <c r="O220" s="45" t="str">
        <f t="shared" si="57"/>
        <v xml:space="preserve"> </v>
      </c>
      <c r="P220" s="94"/>
      <c r="Q220" s="45" t="str">
        <f t="shared" si="57"/>
        <v xml:space="preserve"> </v>
      </c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113" t="str">
        <f t="shared" si="60"/>
        <v xml:space="preserve"> </v>
      </c>
      <c r="AC220" s="113"/>
      <c r="AD220" s="113"/>
      <c r="AE220" s="113"/>
      <c r="AF220" s="154"/>
      <c r="AG220" s="42">
        <v>182</v>
      </c>
      <c r="AH220" s="76" t="s">
        <v>302</v>
      </c>
      <c r="AI220" s="45">
        <v>0</v>
      </c>
      <c r="AJ220" s="45">
        <v>8908</v>
      </c>
      <c r="AK220" s="45">
        <v>14797</v>
      </c>
      <c r="AL220" s="45">
        <v>14797</v>
      </c>
      <c r="AM220" s="45"/>
      <c r="AN220" s="45">
        <v>4206</v>
      </c>
      <c r="AO220" s="45">
        <v>21112</v>
      </c>
      <c r="AP220" s="45">
        <v>21112</v>
      </c>
      <c r="AQ220" s="45">
        <v>2868</v>
      </c>
      <c r="AR220" s="45"/>
      <c r="AS220" s="45">
        <f t="shared" si="70"/>
        <v>2868</v>
      </c>
      <c r="AT220" s="45">
        <v>40449</v>
      </c>
      <c r="AU220" s="45">
        <f t="shared" si="67"/>
        <v>43317</v>
      </c>
      <c r="AV220" s="45">
        <v>6966</v>
      </c>
      <c r="AW220" s="45">
        <f t="shared" si="68"/>
        <v>50283</v>
      </c>
      <c r="AX220" s="45"/>
      <c r="AY220" s="45">
        <v>1440</v>
      </c>
      <c r="AZ220" s="45">
        <f t="shared" si="69"/>
        <v>1440</v>
      </c>
      <c r="BA220" s="45">
        <v>3036</v>
      </c>
      <c r="BB220" s="45">
        <f t="shared" si="62"/>
        <v>4476</v>
      </c>
      <c r="BD220" s="45">
        <f t="shared" si="63"/>
        <v>4476</v>
      </c>
      <c r="BE220" s="45"/>
      <c r="BF220" s="45"/>
      <c r="BG220" s="45"/>
      <c r="BH220" s="113" t="str">
        <f t="shared" si="65"/>
        <v xml:space="preserve"> </v>
      </c>
      <c r="BI220" s="113">
        <f t="shared" si="71"/>
        <v>-100</v>
      </c>
      <c r="BJ220" s="113"/>
      <c r="BK220" s="113"/>
      <c r="BL220" s="162"/>
    </row>
    <row r="221" spans="1:64" ht="14.25" customHeight="1" x14ac:dyDescent="0.3">
      <c r="A221" s="42">
        <v>183</v>
      </c>
      <c r="B221" s="43" t="s">
        <v>304</v>
      </c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 t="str">
        <f t="shared" si="66"/>
        <v/>
      </c>
      <c r="N221" s="45"/>
      <c r="O221" s="45" t="str">
        <f t="shared" si="57"/>
        <v xml:space="preserve"> </v>
      </c>
      <c r="P221" s="45"/>
      <c r="Q221" s="45" t="str">
        <f t="shared" si="57"/>
        <v xml:space="preserve"> </v>
      </c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113" t="str">
        <f t="shared" si="60"/>
        <v xml:space="preserve"> </v>
      </c>
      <c r="AC221" s="113"/>
      <c r="AD221" s="113"/>
      <c r="AE221" s="113"/>
      <c r="AF221" s="154"/>
      <c r="AG221" s="42">
        <v>183</v>
      </c>
      <c r="AH221" s="162" t="s">
        <v>332</v>
      </c>
      <c r="AI221" s="94"/>
      <c r="AJ221" s="94"/>
      <c r="AK221" s="94"/>
      <c r="AL221" s="94"/>
      <c r="AM221" s="94"/>
      <c r="AN221" s="94"/>
      <c r="AO221" s="94"/>
      <c r="AP221" s="94"/>
      <c r="AQ221" s="94"/>
      <c r="AR221" s="94"/>
      <c r="AS221" s="94" t="str">
        <f t="shared" si="70"/>
        <v/>
      </c>
      <c r="AT221" s="94"/>
      <c r="AU221" s="45" t="str">
        <f t="shared" si="67"/>
        <v xml:space="preserve"> </v>
      </c>
      <c r="AV221" s="94"/>
      <c r="AW221" s="45" t="str">
        <f t="shared" si="68"/>
        <v xml:space="preserve"> </v>
      </c>
      <c r="AX221" s="45"/>
      <c r="AY221" s="45"/>
      <c r="AZ221" s="45"/>
      <c r="BB221" s="45"/>
      <c r="BC221" s="45"/>
      <c r="BD221" s="45"/>
      <c r="BE221" s="45"/>
      <c r="BF221" s="45"/>
      <c r="BG221" s="45"/>
      <c r="BH221" s="113" t="str">
        <f t="shared" si="65"/>
        <v xml:space="preserve"> </v>
      </c>
      <c r="BI221" s="113"/>
      <c r="BJ221" s="113"/>
      <c r="BK221" s="113"/>
    </row>
    <row r="222" spans="1:64" ht="14.25" customHeight="1" x14ac:dyDescent="0.3">
      <c r="A222" s="42">
        <v>184</v>
      </c>
      <c r="B222" s="43" t="s">
        <v>305</v>
      </c>
      <c r="C222" s="45"/>
      <c r="D222" s="45">
        <v>14574</v>
      </c>
      <c r="E222" s="45">
        <v>14574</v>
      </c>
      <c r="F222" s="45">
        <v>14574</v>
      </c>
      <c r="G222" s="45"/>
      <c r="H222" s="45">
        <v>8000</v>
      </c>
      <c r="I222" s="45">
        <v>8000</v>
      </c>
      <c r="J222" s="45">
        <v>8000</v>
      </c>
      <c r="K222" s="45"/>
      <c r="L222" s="45">
        <v>13627</v>
      </c>
      <c r="M222" s="45">
        <f t="shared" si="66"/>
        <v>13627</v>
      </c>
      <c r="N222" s="45"/>
      <c r="O222" s="45">
        <f t="shared" si="57"/>
        <v>13627</v>
      </c>
      <c r="P222" s="45"/>
      <c r="Q222" s="45">
        <f t="shared" si="57"/>
        <v>13627</v>
      </c>
      <c r="R222" s="45"/>
      <c r="S222" s="45"/>
      <c r="T222" s="45"/>
      <c r="U222" s="45">
        <v>10000</v>
      </c>
      <c r="V222" s="45">
        <f t="shared" si="55"/>
        <v>10000</v>
      </c>
      <c r="W222" s="45"/>
      <c r="X222" s="45">
        <f t="shared" si="56"/>
        <v>10000</v>
      </c>
      <c r="AA222" s="45"/>
      <c r="AB222" s="113" t="str">
        <f t="shared" si="60"/>
        <v xml:space="preserve"> </v>
      </c>
      <c r="AC222" s="113"/>
      <c r="AD222" s="113"/>
      <c r="AE222" s="113"/>
      <c r="AF222" s="154"/>
      <c r="AG222" s="42">
        <v>184</v>
      </c>
      <c r="AH222" s="76" t="s">
        <v>304</v>
      </c>
      <c r="AI222" s="45">
        <v>2819</v>
      </c>
      <c r="AJ222" s="45">
        <v>2819</v>
      </c>
      <c r="AK222" s="45">
        <v>2819</v>
      </c>
      <c r="AL222" s="45">
        <v>2819</v>
      </c>
      <c r="AM222" s="45"/>
      <c r="AN222" s="45"/>
      <c r="AO222" s="45"/>
      <c r="AP222" s="45"/>
      <c r="AQ222" s="45"/>
      <c r="AR222" s="45"/>
      <c r="AS222" s="45" t="str">
        <f t="shared" si="70"/>
        <v/>
      </c>
      <c r="AT222" s="45"/>
      <c r="AU222" s="45" t="str">
        <f t="shared" si="67"/>
        <v xml:space="preserve"> </v>
      </c>
      <c r="AV222" s="45"/>
      <c r="AW222" s="45" t="str">
        <f t="shared" si="68"/>
        <v xml:space="preserve"> </v>
      </c>
      <c r="AX222" s="45"/>
      <c r="AY222" s="45"/>
      <c r="AZ222" s="45"/>
      <c r="BB222" s="45"/>
      <c r="BD222" s="45"/>
      <c r="BG222" s="45"/>
      <c r="BH222" s="113" t="str">
        <f t="shared" si="65"/>
        <v xml:space="preserve"> </v>
      </c>
      <c r="BI222" s="113"/>
      <c r="BJ222" s="113"/>
      <c r="BK222" s="113"/>
      <c r="BL222" s="162"/>
    </row>
    <row r="223" spans="1:64" ht="14.25" customHeight="1" x14ac:dyDescent="0.3">
      <c r="A223" s="42">
        <v>185</v>
      </c>
      <c r="B223" s="162" t="s">
        <v>306</v>
      </c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 t="str">
        <f t="shared" si="66"/>
        <v/>
      </c>
      <c r="N223" s="94"/>
      <c r="O223" s="45" t="str">
        <f t="shared" si="57"/>
        <v xml:space="preserve"> </v>
      </c>
      <c r="P223" s="94"/>
      <c r="Q223" s="45" t="str">
        <f t="shared" si="57"/>
        <v xml:space="preserve"> </v>
      </c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113" t="str">
        <f t="shared" si="60"/>
        <v xml:space="preserve"> </v>
      </c>
      <c r="AC223" s="113"/>
      <c r="AD223" s="113"/>
      <c r="AE223" s="113"/>
      <c r="AF223" s="154"/>
      <c r="AG223" s="42">
        <v>185</v>
      </c>
      <c r="AH223" s="76" t="s">
        <v>303</v>
      </c>
      <c r="BC223" s="45">
        <v>1892</v>
      </c>
      <c r="BD223" s="45">
        <f t="shared" si="63"/>
        <v>1892</v>
      </c>
      <c r="BG223" s="45"/>
      <c r="BH223" s="113" t="str">
        <f t="shared" si="65"/>
        <v xml:space="preserve"> </v>
      </c>
      <c r="BI223" s="113"/>
      <c r="BJ223" s="113"/>
      <c r="BK223" s="113"/>
      <c r="BL223" s="162"/>
    </row>
    <row r="224" spans="1:64" ht="14.25" customHeight="1" x14ac:dyDescent="0.3">
      <c r="A224" s="42">
        <v>186</v>
      </c>
      <c r="B224" s="162" t="s">
        <v>307</v>
      </c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 t="str">
        <f t="shared" si="66"/>
        <v/>
      </c>
      <c r="N224" s="94"/>
      <c r="O224" s="45" t="str">
        <f t="shared" si="57"/>
        <v xml:space="preserve"> </v>
      </c>
      <c r="P224" s="94"/>
      <c r="Q224" s="45" t="str">
        <f t="shared" si="57"/>
        <v xml:space="preserve"> </v>
      </c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113" t="str">
        <f t="shared" si="60"/>
        <v xml:space="preserve"> </v>
      </c>
      <c r="AC224" s="113"/>
      <c r="AD224" s="113"/>
      <c r="AE224" s="113"/>
      <c r="AF224" s="154"/>
      <c r="AG224" s="42">
        <v>186</v>
      </c>
      <c r="AH224" s="76" t="s">
        <v>305</v>
      </c>
      <c r="AI224" s="45">
        <v>73159</v>
      </c>
      <c r="AJ224" s="45">
        <v>168696</v>
      </c>
      <c r="AK224" s="45">
        <v>209296</v>
      </c>
      <c r="AL224" s="45">
        <v>282830</v>
      </c>
      <c r="AM224" s="45">
        <v>68606</v>
      </c>
      <c r="AN224" s="45">
        <v>127197</v>
      </c>
      <c r="AO224" s="45">
        <v>189643</v>
      </c>
      <c r="AP224" s="45">
        <v>271362</v>
      </c>
      <c r="AQ224" s="45">
        <v>56901</v>
      </c>
      <c r="AR224" s="45">
        <v>127614.00000000001</v>
      </c>
      <c r="AS224" s="45">
        <f t="shared" ref="AS224:AS234" si="72">IF(SUM(AR224,AQ224)=0,"",SUM(AQ224,AR224))</f>
        <v>184515</v>
      </c>
      <c r="AT224" s="45">
        <v>79285</v>
      </c>
      <c r="AU224" s="45">
        <f t="shared" ref="AU224:AU234" si="73">IF(SUM(AS224:AT224)=0, " ",SUM(AS224:AT224))</f>
        <v>263800</v>
      </c>
      <c r="AV224" s="45">
        <v>51639</v>
      </c>
      <c r="AW224" s="45">
        <f t="shared" ref="AW224:AW234" si="74">IF(SUM(AU224:AV224)=0, " ",SUM(AU224:AV224))</f>
        <v>315439</v>
      </c>
      <c r="AX224" s="45">
        <v>88366</v>
      </c>
      <c r="AY224" s="45">
        <v>30984</v>
      </c>
      <c r="AZ224" s="45">
        <f t="shared" ref="AZ224:AZ234" si="75">SUM(AX224:AY224)</f>
        <v>119350</v>
      </c>
      <c r="BA224" s="45">
        <v>59256</v>
      </c>
      <c r="BB224" s="45">
        <f t="shared" ref="BB224:BB234" si="76">BA224+AZ224</f>
        <v>178606</v>
      </c>
      <c r="BC224" s="45">
        <v>62647.999999999993</v>
      </c>
      <c r="BD224" s="45">
        <f t="shared" si="63"/>
        <v>241254</v>
      </c>
      <c r="BE224" s="45">
        <v>109591.00000000001</v>
      </c>
      <c r="BF224" s="45">
        <v>62315</v>
      </c>
      <c r="BG224" s="45">
        <f t="shared" si="64"/>
        <v>171906</v>
      </c>
      <c r="BH224" s="113">
        <f t="shared" si="65"/>
        <v>24.019419233641926</v>
      </c>
      <c r="BI224" s="113">
        <f t="shared" si="71"/>
        <v>44.035190615835774</v>
      </c>
      <c r="BJ224" s="113"/>
      <c r="BK224" s="113"/>
      <c r="BL224" s="162"/>
    </row>
    <row r="225" spans="1:64" ht="14.25" customHeight="1" x14ac:dyDescent="0.3">
      <c r="A225" s="42">
        <v>187</v>
      </c>
      <c r="B225" s="43" t="s">
        <v>308</v>
      </c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 t="str">
        <f t="shared" si="66"/>
        <v/>
      </c>
      <c r="N225" s="45"/>
      <c r="O225" s="45" t="str">
        <f t="shared" si="57"/>
        <v xml:space="preserve"> </v>
      </c>
      <c r="P225" s="45"/>
      <c r="Q225" s="45" t="str">
        <f t="shared" si="57"/>
        <v xml:space="preserve"> </v>
      </c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113" t="str">
        <f t="shared" si="60"/>
        <v xml:space="preserve"> </v>
      </c>
      <c r="AC225" s="113"/>
      <c r="AD225" s="113"/>
      <c r="AE225" s="113"/>
      <c r="AF225" s="154"/>
      <c r="AG225" s="42">
        <v>187</v>
      </c>
      <c r="AH225" s="162" t="s">
        <v>306</v>
      </c>
      <c r="AI225" s="94"/>
      <c r="AJ225" s="94"/>
      <c r="AK225" s="94"/>
      <c r="AL225" s="94"/>
      <c r="AM225" s="94"/>
      <c r="AN225" s="94"/>
      <c r="AO225" s="94"/>
      <c r="AP225" s="94"/>
      <c r="AQ225" s="94"/>
      <c r="AR225" s="94"/>
      <c r="AS225" s="94" t="str">
        <f t="shared" si="72"/>
        <v/>
      </c>
      <c r="AT225" s="94"/>
      <c r="AU225" s="45" t="str">
        <f t="shared" si="73"/>
        <v xml:space="preserve"> </v>
      </c>
      <c r="AV225" s="94"/>
      <c r="AW225" s="45" t="str">
        <f t="shared" si="74"/>
        <v xml:space="preserve"> </v>
      </c>
      <c r="AX225" s="45"/>
      <c r="AY225" s="45"/>
      <c r="AZ225" s="45"/>
      <c r="BA225" s="45"/>
      <c r="BB225" s="45"/>
      <c r="BD225" s="45"/>
      <c r="BG225" s="45"/>
      <c r="BH225" s="113" t="str">
        <f t="shared" si="65"/>
        <v xml:space="preserve"> </v>
      </c>
      <c r="BI225" s="113"/>
      <c r="BJ225" s="113"/>
      <c r="BK225" s="113"/>
      <c r="BL225" s="162"/>
    </row>
    <row r="226" spans="1:64" ht="14.25" customHeight="1" x14ac:dyDescent="0.3">
      <c r="A226" s="42">
        <v>188</v>
      </c>
      <c r="B226" s="165" t="s">
        <v>309</v>
      </c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 t="str">
        <f t="shared" si="66"/>
        <v/>
      </c>
      <c r="N226" s="45"/>
      <c r="O226" s="45" t="str">
        <f t="shared" si="57"/>
        <v xml:space="preserve"> </v>
      </c>
      <c r="P226" s="45"/>
      <c r="Q226" s="45" t="str">
        <f t="shared" si="57"/>
        <v xml:space="preserve"> </v>
      </c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113" t="str">
        <f t="shared" si="60"/>
        <v xml:space="preserve"> </v>
      </c>
      <c r="AC226" s="113"/>
      <c r="AD226" s="113"/>
      <c r="AE226" s="113"/>
      <c r="AF226" s="154"/>
      <c r="AG226" s="42">
        <v>188</v>
      </c>
      <c r="AH226" s="162" t="s">
        <v>307</v>
      </c>
      <c r="AI226" s="94"/>
      <c r="AJ226" s="94"/>
      <c r="AK226" s="94"/>
      <c r="AL226" s="94"/>
      <c r="AM226" s="94"/>
      <c r="AN226" s="94"/>
      <c r="AO226" s="94"/>
      <c r="AP226" s="94"/>
      <c r="AQ226" s="94"/>
      <c r="AR226" s="94"/>
      <c r="AS226" s="94" t="str">
        <f t="shared" si="72"/>
        <v/>
      </c>
      <c r="AT226" s="45">
        <v>669426</v>
      </c>
      <c r="AU226" s="45">
        <f t="shared" si="73"/>
        <v>669426</v>
      </c>
      <c r="AV226" s="94"/>
      <c r="AW226" s="45">
        <f t="shared" si="74"/>
        <v>669426</v>
      </c>
      <c r="AX226" s="45"/>
      <c r="AY226" s="45"/>
      <c r="AZ226" s="45"/>
      <c r="BA226" s="45"/>
      <c r="BB226" s="45"/>
      <c r="BC226" s="45"/>
      <c r="BD226" s="45"/>
      <c r="BF226" s="41">
        <v>1743</v>
      </c>
      <c r="BG226" s="45">
        <f t="shared" si="64"/>
        <v>1743</v>
      </c>
      <c r="BH226" s="113" t="str">
        <f t="shared" si="65"/>
        <v xml:space="preserve"> </v>
      </c>
      <c r="BI226" s="113" t="e">
        <f t="shared" si="71"/>
        <v>#DIV/0!</v>
      </c>
      <c r="BJ226" s="113"/>
      <c r="BK226" s="113"/>
      <c r="BL226" s="162"/>
    </row>
    <row r="227" spans="1:64" ht="14.25" customHeight="1" x14ac:dyDescent="0.3">
      <c r="A227" s="42">
        <v>189</v>
      </c>
      <c r="B227" s="43" t="s">
        <v>310</v>
      </c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 t="str">
        <f t="shared" si="66"/>
        <v/>
      </c>
      <c r="N227" s="45"/>
      <c r="O227" s="45" t="str">
        <f t="shared" si="57"/>
        <v xml:space="preserve"> </v>
      </c>
      <c r="P227" s="45"/>
      <c r="Q227" s="45" t="str">
        <f t="shared" si="57"/>
        <v xml:space="preserve"> </v>
      </c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113" t="str">
        <f t="shared" si="60"/>
        <v xml:space="preserve"> </v>
      </c>
      <c r="AC227" s="113"/>
      <c r="AD227" s="113"/>
      <c r="AE227" s="113"/>
      <c r="AF227" s="154"/>
      <c r="AG227" s="42">
        <v>189</v>
      </c>
      <c r="AH227" s="76" t="s">
        <v>308</v>
      </c>
      <c r="AI227" s="45"/>
      <c r="AJ227" s="45"/>
      <c r="AK227" s="45"/>
      <c r="AL227" s="45"/>
      <c r="AM227" s="45">
        <v>5692</v>
      </c>
      <c r="AN227" s="45">
        <v>5692</v>
      </c>
      <c r="AO227" s="45">
        <v>8172</v>
      </c>
      <c r="AP227" s="45">
        <v>8172</v>
      </c>
      <c r="AQ227" s="45"/>
      <c r="AR227" s="45"/>
      <c r="AS227" s="45" t="str">
        <f t="shared" si="72"/>
        <v/>
      </c>
      <c r="AT227" s="45"/>
      <c r="AU227" s="45" t="str">
        <f t="shared" si="73"/>
        <v xml:space="preserve"> </v>
      </c>
      <c r="AV227" s="45">
        <v>4062</v>
      </c>
      <c r="AW227" s="45">
        <f t="shared" si="74"/>
        <v>4062</v>
      </c>
      <c r="AX227" s="45"/>
      <c r="AY227" s="45"/>
      <c r="AZ227" s="45"/>
      <c r="BA227" s="45"/>
      <c r="BB227" s="45"/>
      <c r="BC227" s="45"/>
      <c r="BD227" s="45"/>
      <c r="BG227" s="45"/>
      <c r="BH227" s="113" t="str">
        <f t="shared" si="65"/>
        <v xml:space="preserve"> </v>
      </c>
      <c r="BI227" s="113"/>
      <c r="BJ227" s="113"/>
      <c r="BK227" s="113"/>
      <c r="BL227" s="162"/>
    </row>
    <row r="228" spans="1:64" ht="14.25" customHeight="1" x14ac:dyDescent="0.3">
      <c r="A228" s="42">
        <v>190</v>
      </c>
      <c r="B228" s="165" t="s">
        <v>312</v>
      </c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 t="str">
        <f t="shared" si="66"/>
        <v/>
      </c>
      <c r="N228" s="94"/>
      <c r="O228" s="45" t="str">
        <f t="shared" si="57"/>
        <v xml:space="preserve"> </v>
      </c>
      <c r="P228" s="94"/>
      <c r="Q228" s="45" t="str">
        <f t="shared" si="57"/>
        <v xml:space="preserve"> </v>
      </c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113" t="str">
        <f t="shared" si="60"/>
        <v xml:space="preserve"> </v>
      </c>
      <c r="AC228" s="113"/>
      <c r="AD228" s="113"/>
      <c r="AE228" s="113"/>
      <c r="AF228" s="154"/>
      <c r="AG228" s="42">
        <v>190</v>
      </c>
      <c r="AH228" s="162" t="s">
        <v>309</v>
      </c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 t="str">
        <f t="shared" si="72"/>
        <v/>
      </c>
      <c r="AT228" s="45"/>
      <c r="AU228" s="45" t="str">
        <f t="shared" si="73"/>
        <v xml:space="preserve"> </v>
      </c>
      <c r="AV228" s="45"/>
      <c r="AW228" s="45" t="str">
        <f t="shared" si="74"/>
        <v xml:space="preserve"> </v>
      </c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113" t="str">
        <f t="shared" si="65"/>
        <v xml:space="preserve"> </v>
      </c>
      <c r="BI228" s="113"/>
      <c r="BJ228" s="113"/>
      <c r="BK228" s="113"/>
      <c r="BL228" s="162"/>
    </row>
    <row r="229" spans="1:64" ht="14.25" customHeight="1" x14ac:dyDescent="0.3">
      <c r="A229" s="42">
        <v>191</v>
      </c>
      <c r="B229" s="165" t="s">
        <v>333</v>
      </c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 t="str">
        <f t="shared" si="66"/>
        <v/>
      </c>
      <c r="N229" s="94"/>
      <c r="O229" s="45" t="str">
        <f t="shared" si="57"/>
        <v xml:space="preserve"> </v>
      </c>
      <c r="P229" s="94"/>
      <c r="Q229" s="45" t="str">
        <f t="shared" si="57"/>
        <v xml:space="preserve"> </v>
      </c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113" t="str">
        <f t="shared" si="60"/>
        <v xml:space="preserve"> </v>
      </c>
      <c r="AC229" s="113"/>
      <c r="AD229" s="113"/>
      <c r="AE229" s="113"/>
      <c r="AF229" s="154"/>
      <c r="AG229" s="42">
        <v>191</v>
      </c>
      <c r="AH229" s="76" t="s">
        <v>310</v>
      </c>
      <c r="AI229" s="45">
        <v>3054</v>
      </c>
      <c r="AJ229" s="45">
        <v>5554</v>
      </c>
      <c r="AK229" s="45">
        <v>8068</v>
      </c>
      <c r="AL229" s="45">
        <v>11018</v>
      </c>
      <c r="AM229" s="45"/>
      <c r="AN229" s="45"/>
      <c r="AO229" s="45">
        <v>3525</v>
      </c>
      <c r="AP229" s="45">
        <v>9790</v>
      </c>
      <c r="AQ229" s="45"/>
      <c r="AR229" s="45">
        <v>1250</v>
      </c>
      <c r="AS229" s="45">
        <f t="shared" si="72"/>
        <v>1250</v>
      </c>
      <c r="AT229" s="45">
        <v>2790</v>
      </c>
      <c r="AU229" s="45">
        <f t="shared" si="73"/>
        <v>4040</v>
      </c>
      <c r="AV229" s="45"/>
      <c r="AW229" s="45">
        <f t="shared" si="74"/>
        <v>4040</v>
      </c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113" t="str">
        <f t="shared" si="65"/>
        <v xml:space="preserve"> </v>
      </c>
      <c r="BI229" s="113"/>
      <c r="BJ229" s="113"/>
      <c r="BK229" s="113"/>
      <c r="BL229" s="162"/>
    </row>
    <row r="230" spans="1:64" ht="14.25" customHeight="1" x14ac:dyDescent="0.3">
      <c r="A230" s="42">
        <v>192</v>
      </c>
      <c r="B230" s="165" t="s">
        <v>313</v>
      </c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 t="str">
        <f t="shared" si="66"/>
        <v/>
      </c>
      <c r="N230" s="94"/>
      <c r="O230" s="45" t="str">
        <f t="shared" si="57"/>
        <v xml:space="preserve"> </v>
      </c>
      <c r="P230" s="94"/>
      <c r="Q230" s="45" t="str">
        <f t="shared" si="57"/>
        <v xml:space="preserve"> </v>
      </c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113" t="str">
        <f t="shared" si="60"/>
        <v xml:space="preserve"> </v>
      </c>
      <c r="AC230" s="113"/>
      <c r="AD230" s="113"/>
      <c r="AE230" s="113"/>
      <c r="AF230" s="154"/>
      <c r="AG230" s="42">
        <v>192</v>
      </c>
      <c r="AH230" s="162" t="s">
        <v>312</v>
      </c>
      <c r="AI230" s="94"/>
      <c r="AJ230" s="94"/>
      <c r="AK230" s="94"/>
      <c r="AL230" s="94"/>
      <c r="AM230" s="94"/>
      <c r="AN230" s="94"/>
      <c r="AO230" s="94"/>
      <c r="AP230" s="94"/>
      <c r="AQ230" s="94"/>
      <c r="AR230" s="94"/>
      <c r="AS230" s="94" t="str">
        <f t="shared" si="72"/>
        <v/>
      </c>
      <c r="AT230" s="94"/>
      <c r="AU230" s="45" t="str">
        <f t="shared" si="73"/>
        <v xml:space="preserve"> </v>
      </c>
      <c r="AV230" s="94"/>
      <c r="AW230" s="45" t="str">
        <f t="shared" si="74"/>
        <v xml:space="preserve"> </v>
      </c>
      <c r="AX230" s="45"/>
      <c r="AY230" s="45"/>
      <c r="AZ230" s="45"/>
      <c r="BA230" s="45"/>
      <c r="BB230" s="45"/>
      <c r="BC230" s="45"/>
      <c r="BD230" s="45"/>
      <c r="BE230" s="45">
        <v>1566</v>
      </c>
      <c r="BF230" s="45"/>
      <c r="BG230" s="45">
        <f t="shared" si="64"/>
        <v>1566</v>
      </c>
      <c r="BH230" s="113" t="str">
        <f t="shared" si="65"/>
        <v xml:space="preserve"> </v>
      </c>
      <c r="BI230" s="113" t="e">
        <f t="shared" si="71"/>
        <v>#DIV/0!</v>
      </c>
      <c r="BJ230" s="113"/>
      <c r="BK230" s="113"/>
      <c r="BL230" s="162"/>
    </row>
    <row r="231" spans="1:64" ht="14.25" customHeight="1" x14ac:dyDescent="0.3">
      <c r="A231" s="42">
        <v>193</v>
      </c>
      <c r="B231" s="43" t="s">
        <v>315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 t="str">
        <f t="shared" si="57"/>
        <v xml:space="preserve"> </v>
      </c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113" t="str">
        <f t="shared" si="60"/>
        <v xml:space="preserve"> </v>
      </c>
      <c r="AC231" s="113"/>
      <c r="AD231" s="113"/>
      <c r="AE231" s="113"/>
      <c r="AF231" s="154"/>
      <c r="AG231" s="42">
        <v>193</v>
      </c>
      <c r="AH231" s="162" t="s">
        <v>333</v>
      </c>
      <c r="AI231" s="94"/>
      <c r="AJ231" s="94"/>
      <c r="AK231" s="94"/>
      <c r="AL231" s="94"/>
      <c r="AM231" s="94"/>
      <c r="AN231" s="94"/>
      <c r="AO231" s="94"/>
      <c r="AP231" s="94"/>
      <c r="AQ231" s="94"/>
      <c r="AR231" s="94"/>
      <c r="AS231" s="94" t="str">
        <f t="shared" si="72"/>
        <v/>
      </c>
      <c r="AT231" s="94"/>
      <c r="AU231" s="45" t="str">
        <f t="shared" si="73"/>
        <v xml:space="preserve"> </v>
      </c>
      <c r="AV231" s="94"/>
      <c r="AW231" s="45" t="str">
        <f t="shared" si="74"/>
        <v xml:space="preserve"> </v>
      </c>
      <c r="AX231" s="45"/>
      <c r="AY231" s="45"/>
      <c r="AZ231" s="45"/>
      <c r="BA231" s="45"/>
      <c r="BB231" s="45"/>
      <c r="BC231" s="45"/>
      <c r="BD231" s="45"/>
      <c r="BG231" s="45"/>
      <c r="BH231" s="113" t="str">
        <f t="shared" si="65"/>
        <v xml:space="preserve"> </v>
      </c>
      <c r="BI231" s="113"/>
      <c r="BJ231" s="113"/>
      <c r="BK231" s="113"/>
      <c r="BL231" s="162"/>
    </row>
    <row r="232" spans="1:64" ht="14.25" customHeight="1" x14ac:dyDescent="0.3">
      <c r="A232" s="42">
        <v>194</v>
      </c>
      <c r="B232" s="43" t="s">
        <v>317</v>
      </c>
      <c r="C232" s="45">
        <v>720992</v>
      </c>
      <c r="D232" s="45">
        <v>2470218</v>
      </c>
      <c r="E232" s="45">
        <v>4156991</v>
      </c>
      <c r="F232" s="45">
        <v>5983109</v>
      </c>
      <c r="G232" s="45">
        <v>276405</v>
      </c>
      <c r="H232" s="45">
        <v>277507</v>
      </c>
      <c r="I232" s="45">
        <v>290875</v>
      </c>
      <c r="J232" s="45">
        <v>318689</v>
      </c>
      <c r="K232" s="45">
        <v>1044474</v>
      </c>
      <c r="L232" s="45">
        <v>6445352</v>
      </c>
      <c r="M232" s="45">
        <f t="shared" si="66"/>
        <v>7489826</v>
      </c>
      <c r="N232" s="45">
        <v>3416270</v>
      </c>
      <c r="O232" s="45">
        <f>IF(SUM(M232:N232)=0, " ",SUM(M232:N232))</f>
        <v>10906096</v>
      </c>
      <c r="P232" s="45">
        <v>5113836</v>
      </c>
      <c r="Q232" s="45">
        <f>IF(SUM(O232:P232)=0, " ",SUM(O232:P232))</f>
        <v>16019932</v>
      </c>
      <c r="R232" s="45">
        <v>3445902</v>
      </c>
      <c r="S232" s="45"/>
      <c r="T232" s="45">
        <f>SUM(R232:S232)</f>
        <v>3445902</v>
      </c>
      <c r="U232" s="45">
        <v>158443</v>
      </c>
      <c r="V232" s="45">
        <f>U232+T232</f>
        <v>3604345</v>
      </c>
      <c r="W232" s="45">
        <v>1953931.0000000005</v>
      </c>
      <c r="X232" s="45">
        <f>W232+V232</f>
        <v>5558276</v>
      </c>
      <c r="Y232" s="45">
        <v>566295.00000000012</v>
      </c>
      <c r="Z232" s="45">
        <v>688725.00000000012</v>
      </c>
      <c r="AA232" s="45">
        <f t="shared" ref="AA232" si="77">Y232+Z232</f>
        <v>1255020.0000000002</v>
      </c>
      <c r="AB232" s="113">
        <f t="shared" ref="AB232" si="78">IFERROR(Y232/R232*100-100," ")</f>
        <v>-83.566131596313539</v>
      </c>
      <c r="AC232" s="113">
        <f t="shared" ref="AC232" si="79">AA232/T232*100-100</f>
        <v>-63.579347294264309</v>
      </c>
      <c r="AD232" s="113"/>
      <c r="AE232" s="113"/>
      <c r="AF232" s="154"/>
      <c r="AG232" s="42">
        <v>194</v>
      </c>
      <c r="AH232" s="162" t="s">
        <v>313</v>
      </c>
      <c r="AI232" s="94"/>
      <c r="AJ232" s="94"/>
      <c r="AK232" s="94"/>
      <c r="AL232" s="94"/>
      <c r="AM232" s="94"/>
      <c r="AN232" s="94"/>
      <c r="AO232" s="94"/>
      <c r="AP232" s="94"/>
      <c r="AQ232" s="94"/>
      <c r="AR232" s="94"/>
      <c r="AS232" s="94" t="str">
        <f t="shared" si="72"/>
        <v/>
      </c>
      <c r="AT232" s="94"/>
      <c r="AU232" s="45" t="str">
        <f t="shared" si="73"/>
        <v xml:space="preserve"> </v>
      </c>
      <c r="AV232" s="94"/>
      <c r="AW232" s="45" t="str">
        <f t="shared" si="74"/>
        <v xml:space="preserve"> </v>
      </c>
      <c r="AX232" s="45"/>
      <c r="AY232" s="45"/>
      <c r="AZ232" s="45"/>
      <c r="BA232" s="45"/>
      <c r="BB232" s="45"/>
      <c r="BC232" s="45"/>
      <c r="BD232" s="45"/>
      <c r="BG232" s="45"/>
      <c r="BH232" s="113" t="str">
        <f t="shared" ref="BH232:BH234" si="80">IFERROR(BE232/AX232*100-100," ")</f>
        <v xml:space="preserve"> </v>
      </c>
      <c r="BI232" s="113"/>
      <c r="BJ232" s="113"/>
      <c r="BK232" s="113"/>
      <c r="BL232" s="162"/>
    </row>
    <row r="233" spans="1:64" ht="14.25" customHeight="1" x14ac:dyDescent="0.3">
      <c r="A233" s="249"/>
      <c r="B233" s="156" t="s">
        <v>335</v>
      </c>
      <c r="C233" s="163">
        <f t="shared" ref="C233:Y233" si="81">SUM(C39:C232)</f>
        <v>723977973</v>
      </c>
      <c r="D233" s="163">
        <f t="shared" si="81"/>
        <v>1382350182.0000002</v>
      </c>
      <c r="E233" s="163">
        <f t="shared" si="81"/>
        <v>2160637129</v>
      </c>
      <c r="F233" s="163">
        <f t="shared" si="81"/>
        <v>2785865779.9999995</v>
      </c>
      <c r="G233" s="163">
        <f t="shared" si="81"/>
        <v>752056378</v>
      </c>
      <c r="H233" s="163">
        <f t="shared" si="81"/>
        <v>1411023267.0000005</v>
      </c>
      <c r="I233" s="163">
        <f t="shared" si="81"/>
        <v>2081812194.0000005</v>
      </c>
      <c r="J233" s="163">
        <f t="shared" si="81"/>
        <v>2671996311.000001</v>
      </c>
      <c r="K233" s="250">
        <f t="shared" si="81"/>
        <v>621055593</v>
      </c>
      <c r="L233" s="250">
        <f t="shared" si="81"/>
        <v>446918824.99999988</v>
      </c>
      <c r="M233" s="250">
        <f t="shared" si="81"/>
        <v>1067974417.9999999</v>
      </c>
      <c r="N233" s="250">
        <f t="shared" si="81"/>
        <v>566879520</v>
      </c>
      <c r="O233" s="250">
        <f t="shared" si="81"/>
        <v>1634853938</v>
      </c>
      <c r="P233" s="250">
        <f t="shared" si="81"/>
        <v>447164855</v>
      </c>
      <c r="Q233" s="250">
        <f t="shared" si="81"/>
        <v>2082018793</v>
      </c>
      <c r="R233" s="250">
        <f t="shared" si="81"/>
        <v>465222232</v>
      </c>
      <c r="S233" s="250">
        <f t="shared" si="81"/>
        <v>297321413</v>
      </c>
      <c r="T233" s="250">
        <f t="shared" si="81"/>
        <v>762543645</v>
      </c>
      <c r="U233" s="250">
        <f t="shared" si="81"/>
        <v>382893574.00000012</v>
      </c>
      <c r="V233" s="250">
        <f t="shared" si="81"/>
        <v>1145437219</v>
      </c>
      <c r="W233" s="250">
        <f t="shared" si="81"/>
        <v>427311566</v>
      </c>
      <c r="X233" s="250">
        <f t="shared" si="81"/>
        <v>1572748785</v>
      </c>
      <c r="Y233" s="250">
        <f t="shared" si="81"/>
        <v>510791207.99999994</v>
      </c>
      <c r="Z233" s="250">
        <f>SUM(Z39:Z232)</f>
        <v>529891900.00000012</v>
      </c>
      <c r="AA233" s="250">
        <f>SUM(AA39:AA232)</f>
        <v>1040683108</v>
      </c>
      <c r="AB233" s="247">
        <f>IFERROR(Y233/R233*100-100," ")</f>
        <v>9.795098528309353</v>
      </c>
      <c r="AC233" s="247">
        <f>AA233/T233*100-100</f>
        <v>36.475218805344554</v>
      </c>
      <c r="AD233" s="247"/>
      <c r="AE233" s="247"/>
      <c r="AG233" s="42">
        <v>195</v>
      </c>
      <c r="AH233" s="76" t="s">
        <v>315</v>
      </c>
      <c r="AI233" s="45">
        <v>2989340</v>
      </c>
      <c r="AJ233" s="45">
        <v>8589770</v>
      </c>
      <c r="AK233" s="45">
        <v>18047707.000000004</v>
      </c>
      <c r="AL233" s="45">
        <v>21659636.999999996</v>
      </c>
      <c r="AM233" s="45">
        <v>1700197</v>
      </c>
      <c r="AN233" s="45">
        <v>4260369.9999999991</v>
      </c>
      <c r="AO233" s="45">
        <v>6454470.0000000019</v>
      </c>
      <c r="AP233" s="45">
        <v>16971622.999999996</v>
      </c>
      <c r="AQ233" s="45">
        <v>7789819</v>
      </c>
      <c r="AR233" s="45">
        <v>6958804.0000000019</v>
      </c>
      <c r="AS233" s="45">
        <f t="shared" si="72"/>
        <v>14748623.000000002</v>
      </c>
      <c r="AT233" s="45">
        <v>5851312.0000000009</v>
      </c>
      <c r="AU233" s="45">
        <f t="shared" si="73"/>
        <v>20599935.000000004</v>
      </c>
      <c r="AV233" s="45">
        <v>4549198</v>
      </c>
      <c r="AW233" s="45">
        <f t="shared" si="74"/>
        <v>25149133.000000004</v>
      </c>
      <c r="AX233" s="45">
        <v>9298490</v>
      </c>
      <c r="AY233" s="45">
        <v>232170</v>
      </c>
      <c r="AZ233" s="45">
        <f t="shared" si="75"/>
        <v>9530660</v>
      </c>
      <c r="BA233" s="45">
        <v>486659</v>
      </c>
      <c r="BB233" s="45">
        <f t="shared" si="76"/>
        <v>10017319</v>
      </c>
      <c r="BC233" s="45">
        <v>195962</v>
      </c>
      <c r="BD233" s="45">
        <f>BC233+BB233</f>
        <v>10213281</v>
      </c>
      <c r="BE233" s="45">
        <v>440472</v>
      </c>
      <c r="BF233" s="45">
        <v>392641.99999999994</v>
      </c>
      <c r="BG233" s="45">
        <f t="shared" ref="BG233:BG234" si="82">BE233+BF233</f>
        <v>833114</v>
      </c>
      <c r="BH233" s="113">
        <f t="shared" si="80"/>
        <v>-95.262972805261924</v>
      </c>
      <c r="BI233" s="113">
        <f t="shared" si="71"/>
        <v>-91.25859069571257</v>
      </c>
      <c r="BJ233" s="113"/>
      <c r="BK233" s="113"/>
      <c r="BL233" s="162"/>
    </row>
    <row r="234" spans="1:64" ht="14.25" customHeight="1" x14ac:dyDescent="0.3">
      <c r="I234" s="120"/>
      <c r="T234" s="188"/>
      <c r="U234" s="188"/>
      <c r="V234" s="188"/>
      <c r="W234" s="188"/>
      <c r="X234" s="188"/>
      <c r="Y234" s="188"/>
      <c r="Z234" s="188"/>
      <c r="AA234" s="188"/>
      <c r="AG234" s="253">
        <v>196</v>
      </c>
      <c r="AH234" s="76" t="s">
        <v>317</v>
      </c>
      <c r="AI234" s="45">
        <v>4969</v>
      </c>
      <c r="AJ234" s="45">
        <v>14788</v>
      </c>
      <c r="AK234" s="45">
        <v>36047</v>
      </c>
      <c r="AL234" s="45">
        <v>40119</v>
      </c>
      <c r="AM234" s="45">
        <v>46530</v>
      </c>
      <c r="AN234" s="45">
        <v>136188</v>
      </c>
      <c r="AO234" s="45">
        <v>389680.00000000006</v>
      </c>
      <c r="AP234" s="45">
        <v>692038.99999999988</v>
      </c>
      <c r="AQ234" s="45">
        <v>143113</v>
      </c>
      <c r="AR234" s="45">
        <v>286650</v>
      </c>
      <c r="AS234" s="45">
        <f t="shared" si="72"/>
        <v>429763</v>
      </c>
      <c r="AT234" s="45">
        <v>435715</v>
      </c>
      <c r="AU234" s="45">
        <f t="shared" si="73"/>
        <v>865478</v>
      </c>
      <c r="AV234" s="45">
        <v>292836</v>
      </c>
      <c r="AW234" s="45">
        <f t="shared" si="74"/>
        <v>1158314</v>
      </c>
      <c r="AX234" s="45">
        <v>89686</v>
      </c>
      <c r="AY234" s="45">
        <v>1094</v>
      </c>
      <c r="AZ234" s="45">
        <f t="shared" si="75"/>
        <v>90780</v>
      </c>
      <c r="BA234" s="45">
        <v>19184</v>
      </c>
      <c r="BB234" s="45">
        <f t="shared" si="76"/>
        <v>109964</v>
      </c>
      <c r="BC234" s="45">
        <v>57867</v>
      </c>
      <c r="BD234" s="45">
        <f>BC234+BB234</f>
        <v>167831</v>
      </c>
      <c r="BE234" s="45"/>
      <c r="BF234" s="45">
        <v>23143</v>
      </c>
      <c r="BG234" s="45">
        <f t="shared" si="82"/>
        <v>23143</v>
      </c>
      <c r="BH234" s="113">
        <f t="shared" si="80"/>
        <v>-100</v>
      </c>
      <c r="BI234" s="113">
        <f t="shared" ref="BI234" si="83">BG234/AZ234*100-100</f>
        <v>-74.506499228905042</v>
      </c>
      <c r="BJ234" s="113"/>
      <c r="BK234" s="113"/>
    </row>
    <row r="235" spans="1:64" ht="14.25" customHeight="1" x14ac:dyDescent="0.3">
      <c r="B235" s="41" t="s">
        <v>565</v>
      </c>
      <c r="G235" s="123">
        <f t="shared" ref="G235:AA235" si="84">G233+G35</f>
        <v>1517145269</v>
      </c>
      <c r="H235" s="123">
        <f t="shared" si="84"/>
        <v>2999468082</v>
      </c>
      <c r="I235" s="123">
        <f t="shared" si="84"/>
        <v>4491519046</v>
      </c>
      <c r="J235" s="123">
        <f t="shared" si="84"/>
        <v>5905737247.0000038</v>
      </c>
      <c r="K235" s="123">
        <f t="shared" si="84"/>
        <v>1467654285</v>
      </c>
      <c r="L235" s="123">
        <f t="shared" si="84"/>
        <v>1241166206.9999998</v>
      </c>
      <c r="M235" s="123">
        <f t="shared" si="84"/>
        <v>2708820491.9999995</v>
      </c>
      <c r="N235" s="123">
        <f t="shared" si="84"/>
        <v>1362534892.0000002</v>
      </c>
      <c r="O235" s="123">
        <f t="shared" si="84"/>
        <v>4071355384</v>
      </c>
      <c r="P235" s="123">
        <f t="shared" si="84"/>
        <v>1263769356</v>
      </c>
      <c r="Q235" s="123">
        <f t="shared" si="84"/>
        <v>5335124740</v>
      </c>
      <c r="R235" s="123">
        <f t="shared" si="84"/>
        <v>1188247189</v>
      </c>
      <c r="S235" s="123">
        <f t="shared" si="84"/>
        <v>840300352.99999976</v>
      </c>
      <c r="T235" s="123">
        <f t="shared" si="84"/>
        <v>2028547541.9999998</v>
      </c>
      <c r="U235" s="123">
        <f t="shared" si="84"/>
        <v>1086086439</v>
      </c>
      <c r="V235" s="123">
        <f t="shared" si="84"/>
        <v>3114633980.9999995</v>
      </c>
      <c r="W235" s="123">
        <f t="shared" si="84"/>
        <v>1200790043.9999993</v>
      </c>
      <c r="X235" s="123">
        <f t="shared" si="84"/>
        <v>4315424024.999999</v>
      </c>
      <c r="Y235" s="123">
        <f t="shared" si="84"/>
        <v>1301461277.9999993</v>
      </c>
      <c r="Z235" s="123">
        <f t="shared" si="84"/>
        <v>1432833125.0000002</v>
      </c>
      <c r="AA235" s="123">
        <f t="shared" si="84"/>
        <v>2734294402.9999995</v>
      </c>
      <c r="AB235" s="123"/>
      <c r="AC235" s="123"/>
      <c r="AD235" s="123"/>
      <c r="AE235" s="123"/>
      <c r="AF235" s="123"/>
      <c r="AH235" s="156" t="s">
        <v>335</v>
      </c>
      <c r="AI235" s="163">
        <f t="shared" ref="AI235:BE235" si="85">SUM(AI39:AI234)</f>
        <v>424528057.99999994</v>
      </c>
      <c r="AJ235" s="163">
        <f t="shared" si="85"/>
        <v>870127276.99999988</v>
      </c>
      <c r="AK235" s="163">
        <f t="shared" si="85"/>
        <v>1313989542.9999998</v>
      </c>
      <c r="AL235" s="163">
        <f t="shared" si="85"/>
        <v>1802321204.9999995</v>
      </c>
      <c r="AM235" s="163">
        <f t="shared" si="85"/>
        <v>412915543.99999994</v>
      </c>
      <c r="AN235" s="163">
        <f t="shared" si="85"/>
        <v>860227898.99999952</v>
      </c>
      <c r="AO235" s="163">
        <f t="shared" si="85"/>
        <v>1370008087.9999986</v>
      </c>
      <c r="AP235" s="163">
        <f t="shared" si="85"/>
        <v>1908560319.9999983</v>
      </c>
      <c r="AQ235" s="250">
        <f t="shared" si="85"/>
        <v>369917173</v>
      </c>
      <c r="AR235" s="250">
        <f t="shared" si="85"/>
        <v>480312664.99999982</v>
      </c>
      <c r="AS235" s="250">
        <f t="shared" si="85"/>
        <v>850229837.99999976</v>
      </c>
      <c r="AT235" s="250">
        <f t="shared" si="85"/>
        <v>440631322</v>
      </c>
      <c r="AU235" s="250">
        <f t="shared" si="85"/>
        <v>1290861159.9999998</v>
      </c>
      <c r="AV235" s="250">
        <f t="shared" si="85"/>
        <v>474047574</v>
      </c>
      <c r="AW235" s="250">
        <f t="shared" si="85"/>
        <v>1764908733.9999998</v>
      </c>
      <c r="AX235" s="250">
        <f t="shared" si="85"/>
        <v>416210209</v>
      </c>
      <c r="AY235" s="250">
        <f t="shared" si="85"/>
        <v>332189736.99999988</v>
      </c>
      <c r="AZ235" s="250">
        <f t="shared" si="85"/>
        <v>748399945.99999988</v>
      </c>
      <c r="BA235" s="250">
        <f t="shared" si="85"/>
        <v>469039678.0000003</v>
      </c>
      <c r="BB235" s="250">
        <f t="shared" si="85"/>
        <v>1217439624</v>
      </c>
      <c r="BC235" s="250">
        <f t="shared" si="85"/>
        <v>404628470.00000012</v>
      </c>
      <c r="BD235" s="250">
        <f t="shared" si="85"/>
        <v>1622068094.0000002</v>
      </c>
      <c r="BE235" s="250">
        <f t="shared" si="85"/>
        <v>399908823.99999988</v>
      </c>
      <c r="BF235" s="250">
        <f>SUM(BF39:BF234)</f>
        <v>459863098.00000018</v>
      </c>
      <c r="BG235" s="250">
        <f>SUM(BG39:BG234)</f>
        <v>859771922.00000012</v>
      </c>
      <c r="BH235" s="247">
        <f>IFERROR(BE235/AX235*100-100," ")</f>
        <v>-3.9166230542894027</v>
      </c>
      <c r="BI235" s="247">
        <f>BG235/AZ235*100-100</f>
        <v>14.881344740236031</v>
      </c>
      <c r="BJ235" s="247"/>
      <c r="BK235" s="247"/>
    </row>
    <row r="236" spans="1:64" ht="14.25" customHeight="1" x14ac:dyDescent="0.3">
      <c r="I236" s="120"/>
      <c r="AH236" s="123" t="s">
        <v>566</v>
      </c>
      <c r="AI236" s="123">
        <f t="shared" ref="AI236:BG236" si="86">AI235+AI35</f>
        <v>1104483377</v>
      </c>
      <c r="AJ236" s="123">
        <f t="shared" si="86"/>
        <v>2310987969</v>
      </c>
      <c r="AK236" s="123">
        <f t="shared" si="86"/>
        <v>3483632635.999999</v>
      </c>
      <c r="AL236" s="123">
        <f t="shared" si="86"/>
        <v>4717806726.9999981</v>
      </c>
      <c r="AM236" s="123">
        <f t="shared" si="86"/>
        <v>1150631288</v>
      </c>
      <c r="AN236" s="123">
        <f t="shared" si="86"/>
        <v>2406625406.9999995</v>
      </c>
      <c r="AO236" s="123">
        <f t="shared" si="86"/>
        <v>3708895038.9999976</v>
      </c>
      <c r="AP236" s="123">
        <f t="shared" si="86"/>
        <v>5039401498.9999981</v>
      </c>
      <c r="AQ236" s="123">
        <f t="shared" si="86"/>
        <v>1138624841</v>
      </c>
      <c r="AR236" s="123">
        <f t="shared" si="86"/>
        <v>1310000026</v>
      </c>
      <c r="AS236" s="123">
        <f t="shared" si="86"/>
        <v>2448624866.9999995</v>
      </c>
      <c r="AT236" s="123">
        <f t="shared" si="86"/>
        <v>1216096171.0000002</v>
      </c>
      <c r="AU236" s="123">
        <f t="shared" si="86"/>
        <v>3664721038</v>
      </c>
      <c r="AV236" s="123">
        <f t="shared" si="86"/>
        <v>1301495134</v>
      </c>
      <c r="AW236" s="123">
        <f t="shared" si="86"/>
        <v>4966216172</v>
      </c>
      <c r="AX236" s="123">
        <f t="shared" si="86"/>
        <v>1143623014</v>
      </c>
      <c r="AY236" s="123">
        <f t="shared" si="86"/>
        <v>945163302.99999976</v>
      </c>
      <c r="AZ236" s="123">
        <f t="shared" si="86"/>
        <v>2088786316.9999995</v>
      </c>
      <c r="BA236" s="123">
        <f t="shared" si="86"/>
        <v>1218511602.0000005</v>
      </c>
      <c r="BB236" s="123">
        <f t="shared" si="86"/>
        <v>3307297919</v>
      </c>
      <c r="BC236" s="123">
        <f t="shared" si="86"/>
        <v>1189816238.9999995</v>
      </c>
      <c r="BD236" s="123">
        <f t="shared" si="86"/>
        <v>4497114157.999999</v>
      </c>
      <c r="BE236" s="123">
        <f t="shared" si="86"/>
        <v>1121356208.9999995</v>
      </c>
      <c r="BF236" s="123">
        <f t="shared" si="86"/>
        <v>1298420701.9999995</v>
      </c>
      <c r="BG236" s="123">
        <f t="shared" si="86"/>
        <v>2419776910.999999</v>
      </c>
    </row>
    <row r="237" spans="1:64" ht="14.25" customHeight="1" x14ac:dyDescent="0.3">
      <c r="I237" s="120"/>
      <c r="AG237" s="123"/>
    </row>
    <row r="238" spans="1:64" ht="14.25" customHeight="1" x14ac:dyDescent="0.3"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  <c r="AA238" s="123"/>
      <c r="AB238" s="123"/>
      <c r="AC238" s="123"/>
      <c r="AD238" s="123"/>
      <c r="AE238" s="123"/>
      <c r="AF238" s="123"/>
    </row>
    <row r="239" spans="1:64" ht="14.25" customHeight="1" x14ac:dyDescent="0.3">
      <c r="I239" s="120"/>
      <c r="AH239" s="123"/>
      <c r="AI239" s="123"/>
      <c r="AJ239" s="123"/>
      <c r="AK239" s="123"/>
      <c r="AL239" s="123"/>
      <c r="AM239" s="123"/>
      <c r="AN239" s="123"/>
      <c r="AO239" s="123"/>
      <c r="AP239" s="123"/>
      <c r="AQ239" s="123"/>
      <c r="AR239" s="123"/>
      <c r="AS239" s="123"/>
      <c r="AT239" s="123"/>
      <c r="AU239" s="123"/>
      <c r="AV239" s="123"/>
      <c r="AW239" s="123"/>
      <c r="AX239" s="123"/>
      <c r="AY239" s="123"/>
      <c r="AZ239" s="123"/>
      <c r="BA239" s="123"/>
      <c r="BB239" s="123"/>
      <c r="BC239" s="123"/>
      <c r="BD239" s="123"/>
      <c r="BE239" s="123"/>
      <c r="BF239" s="123"/>
      <c r="BG239" s="123"/>
    </row>
    <row r="240" spans="1:64" ht="14.25" customHeight="1" x14ac:dyDescent="0.3">
      <c r="I240" s="120"/>
    </row>
    <row r="241" spans="9:9" ht="14.25" customHeight="1" x14ac:dyDescent="0.3">
      <c r="I241" s="120"/>
    </row>
    <row r="242" spans="9:9" ht="14.25" customHeight="1" x14ac:dyDescent="0.3">
      <c r="I242" s="120"/>
    </row>
    <row r="243" spans="9:9" ht="14.25" customHeight="1" x14ac:dyDescent="0.3">
      <c r="I243" s="120"/>
    </row>
    <row r="244" spans="9:9" ht="14.25" customHeight="1" x14ac:dyDescent="0.3">
      <c r="I244" s="120"/>
    </row>
    <row r="245" spans="9:9" ht="14.25" customHeight="1" x14ac:dyDescent="0.3">
      <c r="I245" s="120"/>
    </row>
    <row r="246" spans="9:9" ht="14.25" customHeight="1" x14ac:dyDescent="0.3">
      <c r="I246" s="120"/>
    </row>
    <row r="247" spans="9:9" ht="14.25" customHeight="1" x14ac:dyDescent="0.3">
      <c r="I247" s="120"/>
    </row>
    <row r="248" spans="9:9" ht="14.25" customHeight="1" x14ac:dyDescent="0.3">
      <c r="I248" s="120"/>
    </row>
  </sheetData>
  <mergeCells count="12">
    <mergeCell ref="AI37:BK37"/>
    <mergeCell ref="A4:A5"/>
    <mergeCell ref="B4:B5"/>
    <mergeCell ref="AG4:AG5"/>
    <mergeCell ref="AH4:AH5"/>
    <mergeCell ref="C4:AE4"/>
    <mergeCell ref="AI4:BK4"/>
    <mergeCell ref="A37:A38"/>
    <mergeCell ref="B37:B38"/>
    <mergeCell ref="AG37:AG38"/>
    <mergeCell ref="AH37:AH38"/>
    <mergeCell ref="C37:AE37"/>
  </mergeCells>
  <phoneticPr fontId="23" type="noConversion"/>
  <hyperlinks>
    <hyperlink ref="AN1" location="'Indice tavole'!A1" display="torna all'indice 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59" orientation="portrait" r:id="rId1"/>
  <ignoredErrors>
    <ignoredError sqref="AS6:AS34 M7:M3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</sheetPr>
  <dimension ref="A1:BK127"/>
  <sheetViews>
    <sheetView zoomScale="80" zoomScaleNormal="80" workbookViewId="0">
      <selection activeCell="B3" sqref="B3"/>
    </sheetView>
  </sheetViews>
  <sheetFormatPr defaultColWidth="11.7109375" defaultRowHeight="16.5" customHeight="1" x14ac:dyDescent="0.3"/>
  <cols>
    <col min="1" max="1" width="6" style="41" customWidth="1"/>
    <col min="2" max="2" width="44" style="41" customWidth="1"/>
    <col min="3" max="3" width="17.42578125" style="41" hidden="1" customWidth="1"/>
    <col min="4" max="4" width="17.42578125" style="51" hidden="1" customWidth="1"/>
    <col min="5" max="5" width="16.140625" style="51" hidden="1" customWidth="1"/>
    <col min="6" max="6" width="16.140625" style="52" hidden="1" customWidth="1"/>
    <col min="7" max="8" width="16.140625" style="41" hidden="1" customWidth="1"/>
    <col min="9" max="10" width="16.7109375" style="41" hidden="1" customWidth="1"/>
    <col min="11" max="11" width="15.42578125" style="41" customWidth="1"/>
    <col min="12" max="12" width="15.42578125" style="41" hidden="1" customWidth="1"/>
    <col min="13" max="13" width="15.42578125" style="41" customWidth="1"/>
    <col min="14" max="14" width="15.42578125" style="41" hidden="1" customWidth="1"/>
    <col min="15" max="15" width="15.42578125" style="41" customWidth="1"/>
    <col min="16" max="16" width="15.42578125" style="41" hidden="1" customWidth="1"/>
    <col min="17" max="18" width="15.42578125" style="41" customWidth="1"/>
    <col min="19" max="19" width="15.42578125" style="41" hidden="1" customWidth="1"/>
    <col min="20" max="20" width="15.42578125" style="41" customWidth="1"/>
    <col min="21" max="21" width="15.42578125" style="41" hidden="1" customWidth="1"/>
    <col min="22" max="22" width="15.42578125" style="41" customWidth="1"/>
    <col min="23" max="23" width="15.42578125" style="41" hidden="1" customWidth="1"/>
    <col min="24" max="25" width="15.42578125" style="41" customWidth="1"/>
    <col min="26" max="26" width="15.42578125" style="41" hidden="1" customWidth="1"/>
    <col min="27" max="27" width="15.42578125" style="41" customWidth="1"/>
    <col min="28" max="31" width="10.85546875" style="41" customWidth="1"/>
    <col min="32" max="32" width="6" style="73" customWidth="1"/>
    <col min="33" max="33" width="9.140625" style="41" customWidth="1"/>
    <col min="34" max="34" width="30.28515625" style="41" customWidth="1"/>
    <col min="35" max="35" width="16.140625" style="41" hidden="1" customWidth="1"/>
    <col min="36" max="38" width="17.42578125" style="41" hidden="1" customWidth="1"/>
    <col min="39" max="39" width="16.140625" style="41" hidden="1" customWidth="1"/>
    <col min="40" max="41" width="17.7109375" style="41" hidden="1" customWidth="1"/>
    <col min="42" max="42" width="17.28515625" style="41" hidden="1" customWidth="1"/>
    <col min="43" max="59" width="15.140625" style="41" customWidth="1"/>
    <col min="60" max="229" width="9.140625" style="41" customWidth="1"/>
    <col min="230" max="230" width="11.42578125" style="41" customWidth="1"/>
    <col min="231" max="231" width="85" style="41" bestFit="1" customWidth="1"/>
    <col min="232" max="16384" width="11.7109375" style="41"/>
  </cols>
  <sheetData>
    <row r="1" spans="1:63" s="31" customFormat="1" ht="16.5" customHeight="1" x14ac:dyDescent="0.25">
      <c r="A1" s="53" t="str">
        <f>'Indice tavole'!C26</f>
        <v>Merci per valore delle importazioni ed esportazioni per provincia. Anni 2017-2021. Valori in milioni di euro e variazioni percentuali rispetto all'anno precedente</v>
      </c>
      <c r="B1" s="26"/>
      <c r="D1" s="32"/>
      <c r="E1" s="32"/>
      <c r="F1" s="33"/>
      <c r="H1" s="62" t="s">
        <v>111</v>
      </c>
      <c r="AF1" s="102"/>
    </row>
    <row r="2" spans="1:63" s="31" customFormat="1" ht="16.5" customHeight="1" x14ac:dyDescent="0.25">
      <c r="A2" s="53"/>
      <c r="B2" s="26"/>
      <c r="D2" s="32"/>
      <c r="E2" s="32"/>
      <c r="F2" s="33"/>
      <c r="AF2" s="102"/>
    </row>
    <row r="3" spans="1:63" s="31" customFormat="1" ht="16.5" customHeight="1" x14ac:dyDescent="0.25">
      <c r="A3" s="69" t="s">
        <v>87</v>
      </c>
      <c r="B3" s="70"/>
      <c r="D3" s="32"/>
      <c r="E3" s="32"/>
      <c r="F3" s="33"/>
      <c r="AB3" s="102"/>
      <c r="AC3" s="102"/>
      <c r="AD3" s="102"/>
      <c r="AE3" s="102"/>
      <c r="AF3" s="212"/>
      <c r="BH3" s="102"/>
      <c r="BI3" s="102"/>
      <c r="BJ3" s="102"/>
      <c r="BK3" s="102"/>
    </row>
    <row r="4" spans="1:63" s="31" customFormat="1" ht="16.5" customHeight="1" x14ac:dyDescent="0.25">
      <c r="A4" s="296" t="s">
        <v>337</v>
      </c>
      <c r="B4" s="291" t="s">
        <v>85</v>
      </c>
      <c r="C4" s="298" t="s">
        <v>15</v>
      </c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4"/>
      <c r="AF4" s="213"/>
      <c r="AG4" s="296" t="s">
        <v>339</v>
      </c>
      <c r="AH4" s="291" t="s">
        <v>85</v>
      </c>
      <c r="AI4" s="289" t="s">
        <v>16</v>
      </c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90"/>
    </row>
    <row r="5" spans="1:63" s="31" customFormat="1" ht="54.75" customHeight="1" x14ac:dyDescent="0.25">
      <c r="A5" s="292"/>
      <c r="B5" s="292"/>
      <c r="C5" s="71" t="s">
        <v>116</v>
      </c>
      <c r="D5" s="71" t="s">
        <v>117</v>
      </c>
      <c r="E5" s="71" t="s">
        <v>118</v>
      </c>
      <c r="F5" s="71" t="s">
        <v>119</v>
      </c>
      <c r="G5" s="71" t="s">
        <v>319</v>
      </c>
      <c r="H5" s="71" t="s">
        <v>320</v>
      </c>
      <c r="I5" s="71" t="s">
        <v>321</v>
      </c>
      <c r="J5" s="71" t="s">
        <v>557</v>
      </c>
      <c r="K5" s="223" t="s">
        <v>558</v>
      </c>
      <c r="L5" s="223" t="s">
        <v>579</v>
      </c>
      <c r="M5" s="223" t="s">
        <v>559</v>
      </c>
      <c r="N5" s="223" t="s">
        <v>567</v>
      </c>
      <c r="O5" s="223" t="s">
        <v>568</v>
      </c>
      <c r="P5" s="223" t="s">
        <v>571</v>
      </c>
      <c r="Q5" s="223" t="s">
        <v>572</v>
      </c>
      <c r="R5" s="223" t="s">
        <v>574</v>
      </c>
      <c r="S5" s="223" t="s">
        <v>577</v>
      </c>
      <c r="T5" s="223" t="s">
        <v>578</v>
      </c>
      <c r="U5" s="239" t="s">
        <v>581</v>
      </c>
      <c r="V5" s="239" t="s">
        <v>582</v>
      </c>
      <c r="W5" s="235" t="s">
        <v>596</v>
      </c>
      <c r="X5" s="235" t="s">
        <v>597</v>
      </c>
      <c r="Y5" s="235" t="s">
        <v>599</v>
      </c>
      <c r="Z5" s="235" t="s">
        <v>611</v>
      </c>
      <c r="AA5" s="235" t="s">
        <v>610</v>
      </c>
      <c r="AB5" s="236" t="s">
        <v>120</v>
      </c>
      <c r="AC5" s="236" t="s">
        <v>121</v>
      </c>
      <c r="AD5" s="236" t="s">
        <v>569</v>
      </c>
      <c r="AE5" s="236" t="s">
        <v>573</v>
      </c>
      <c r="AF5" s="214"/>
      <c r="AG5" s="292"/>
      <c r="AH5" s="297"/>
      <c r="AI5" s="71" t="s">
        <v>116</v>
      </c>
      <c r="AJ5" s="71" t="s">
        <v>117</v>
      </c>
      <c r="AK5" s="71" t="s">
        <v>118</v>
      </c>
      <c r="AL5" s="71" t="s">
        <v>119</v>
      </c>
      <c r="AM5" s="71" t="s">
        <v>319</v>
      </c>
      <c r="AN5" s="71" t="s">
        <v>320</v>
      </c>
      <c r="AO5" s="71" t="s">
        <v>321</v>
      </c>
      <c r="AP5" s="71" t="s">
        <v>557</v>
      </c>
      <c r="AQ5" s="223" t="s">
        <v>558</v>
      </c>
      <c r="AR5" s="223" t="s">
        <v>579</v>
      </c>
      <c r="AS5" s="223" t="s">
        <v>559</v>
      </c>
      <c r="AT5" s="223" t="s">
        <v>567</v>
      </c>
      <c r="AU5" s="223" t="s">
        <v>568</v>
      </c>
      <c r="AV5" s="223" t="s">
        <v>571</v>
      </c>
      <c r="AW5" s="223" t="s">
        <v>572</v>
      </c>
      <c r="AX5" s="223" t="s">
        <v>574</v>
      </c>
      <c r="AY5" s="223" t="s">
        <v>577</v>
      </c>
      <c r="AZ5" s="223" t="s">
        <v>578</v>
      </c>
      <c r="BA5" s="239" t="s">
        <v>581</v>
      </c>
      <c r="BB5" s="239" t="s">
        <v>582</v>
      </c>
      <c r="BC5" s="235" t="s">
        <v>596</v>
      </c>
      <c r="BD5" s="235" t="s">
        <v>597</v>
      </c>
      <c r="BE5" s="223" t="s">
        <v>599</v>
      </c>
      <c r="BF5" s="223" t="s">
        <v>611</v>
      </c>
      <c r="BG5" s="223" t="s">
        <v>610</v>
      </c>
      <c r="BH5" s="240" t="s">
        <v>120</v>
      </c>
      <c r="BI5" s="240" t="s">
        <v>121</v>
      </c>
      <c r="BJ5" s="240" t="s">
        <v>569</v>
      </c>
      <c r="BK5" s="240" t="s">
        <v>573</v>
      </c>
    </row>
    <row r="6" spans="1:63" ht="16.5" customHeight="1" x14ac:dyDescent="0.3">
      <c r="A6" s="182" t="s">
        <v>340</v>
      </c>
      <c r="B6" s="99" t="s">
        <v>355</v>
      </c>
      <c r="C6" s="103">
        <v>22919884</v>
      </c>
      <c r="D6" s="103">
        <v>57501607</v>
      </c>
      <c r="E6" s="103">
        <v>78872786</v>
      </c>
      <c r="F6" s="103">
        <v>130398295.00000009</v>
      </c>
      <c r="G6" s="103">
        <v>33241533</v>
      </c>
      <c r="H6" s="103">
        <v>69365696.000000045</v>
      </c>
      <c r="I6" s="103">
        <v>103687201</v>
      </c>
      <c r="J6" s="103">
        <v>136757648.00000003</v>
      </c>
      <c r="K6" s="103">
        <v>44251944</v>
      </c>
      <c r="L6" s="103">
        <v>22774594</v>
      </c>
      <c r="M6" s="103">
        <f>IF(SUM(L6,K6)=0,"",SUM(L6,K6))</f>
        <v>67026538</v>
      </c>
      <c r="N6" s="103">
        <v>30627657</v>
      </c>
      <c r="O6" s="103">
        <f>IF(SUM(M6:N6)=0," ",SUM(M6:N6))</f>
        <v>97654195</v>
      </c>
      <c r="P6" s="103">
        <v>32500158</v>
      </c>
      <c r="Q6" s="103">
        <f>IF(SUM(O6:P6)=0," ",SUM(O6:P6))</f>
        <v>130154353</v>
      </c>
      <c r="R6" s="103">
        <v>28202874</v>
      </c>
      <c r="S6" s="103">
        <v>26309322.000000004</v>
      </c>
      <c r="T6" s="103">
        <f>SUM(R6:S6)</f>
        <v>54512196</v>
      </c>
      <c r="U6" s="103">
        <v>25005686</v>
      </c>
      <c r="V6" s="103">
        <f>U6+T6</f>
        <v>79517882</v>
      </c>
      <c r="W6" s="103">
        <v>32293937.000000007</v>
      </c>
      <c r="X6" s="103">
        <f>W6+V6</f>
        <v>111811819</v>
      </c>
      <c r="Y6" s="103">
        <v>30861210.999999996</v>
      </c>
      <c r="Z6" s="103">
        <v>27342924.000000004</v>
      </c>
      <c r="AA6" s="103">
        <f>SUM(Y6:Z6)</f>
        <v>58204135</v>
      </c>
      <c r="AB6" s="113">
        <f>IFERROR(Y6/R6*100-100," ")</f>
        <v>9.4257663243823941</v>
      </c>
      <c r="AC6" s="113">
        <f>AA6/T6*100-100</f>
        <v>6.7726844099254464</v>
      </c>
      <c r="AD6" s="113"/>
      <c r="AE6" s="113"/>
      <c r="AF6" s="44"/>
      <c r="AG6" s="219" t="s">
        <v>340</v>
      </c>
      <c r="AH6" s="218" t="s">
        <v>355</v>
      </c>
      <c r="AI6" s="104">
        <v>8816403</v>
      </c>
      <c r="AJ6" s="105">
        <v>18696820</v>
      </c>
      <c r="AK6" s="104">
        <v>24504212</v>
      </c>
      <c r="AL6" s="103">
        <v>30715215.000000004</v>
      </c>
      <c r="AM6" s="103">
        <v>7511808</v>
      </c>
      <c r="AN6" s="103">
        <v>21178841.999999996</v>
      </c>
      <c r="AO6" s="103">
        <v>27209680.000000007</v>
      </c>
      <c r="AP6" s="103">
        <v>34175634</v>
      </c>
      <c r="AQ6" s="103">
        <v>8761749.9999999963</v>
      </c>
      <c r="AR6" s="103">
        <v>13527016.000000007</v>
      </c>
      <c r="AS6" s="103">
        <f>IF(SUM(AR6,AQ6)=0,"",SUM(AR6,AQ6))</f>
        <v>22288766.000000004</v>
      </c>
      <c r="AT6" s="103">
        <v>6907329.9999999935</v>
      </c>
      <c r="AU6" s="103">
        <f>IF(SUM(AS6:AT6)=0," ",SUM(AS6:AT6))</f>
        <v>29196095.999999996</v>
      </c>
      <c r="AV6" s="103">
        <v>9688386.0000000037</v>
      </c>
      <c r="AW6" s="103">
        <f>IF(SUM(AU6:AV6)=0," ",SUM(AU6:AV6))</f>
        <v>38884482</v>
      </c>
      <c r="AX6" s="103">
        <v>10535160</v>
      </c>
      <c r="AY6" s="103">
        <v>13949144</v>
      </c>
      <c r="AZ6" s="103">
        <f>SUM(AX6:AY6)</f>
        <v>24484304</v>
      </c>
      <c r="BA6" s="103">
        <v>7427401.9999999991</v>
      </c>
      <c r="BB6" s="103">
        <f>BA6+AZ6</f>
        <v>31911706</v>
      </c>
      <c r="BC6" s="103">
        <v>7045734.9999999991</v>
      </c>
      <c r="BD6" s="103">
        <f>BC6+BB6</f>
        <v>38957441</v>
      </c>
      <c r="BE6" s="103">
        <v>9656900.0000000019</v>
      </c>
      <c r="BF6" s="103">
        <v>17445157</v>
      </c>
      <c r="BG6" s="103">
        <f>SUM(BE6:BF6)</f>
        <v>27102057</v>
      </c>
      <c r="BH6" s="113">
        <f>IFERROR(BE6/AX6*100-100," ")</f>
        <v>-8.336465701517568</v>
      </c>
      <c r="BI6" s="113">
        <f>BG6/AZ6*100-100</f>
        <v>10.691555700337659</v>
      </c>
      <c r="BJ6" s="113"/>
      <c r="BK6" s="113"/>
    </row>
    <row r="7" spans="1:63" ht="16.5" customHeight="1" x14ac:dyDescent="0.3">
      <c r="A7" s="182" t="s">
        <v>341</v>
      </c>
      <c r="B7" s="13" t="s">
        <v>356</v>
      </c>
      <c r="C7" s="103">
        <v>4584917</v>
      </c>
      <c r="D7" s="103">
        <v>9358867</v>
      </c>
      <c r="E7" s="103">
        <v>12582657</v>
      </c>
      <c r="F7" s="103">
        <v>16282313.999999998</v>
      </c>
      <c r="G7" s="103">
        <v>3723374</v>
      </c>
      <c r="H7" s="103">
        <v>8718943.9999999981</v>
      </c>
      <c r="I7" s="103">
        <v>13246628.999999996</v>
      </c>
      <c r="J7" s="103">
        <v>16813822.999999996</v>
      </c>
      <c r="K7" s="103">
        <v>2323757</v>
      </c>
      <c r="L7" s="103">
        <v>2071623</v>
      </c>
      <c r="M7" s="103">
        <f t="shared" ref="M7:M70" si="0">IF(SUM(L7,K7)=0,"",SUM(L7,K7))</f>
        <v>4395380</v>
      </c>
      <c r="N7" s="103">
        <v>2221146</v>
      </c>
      <c r="O7" s="103">
        <f t="shared" ref="O7:Q70" si="1">IF(SUM(M7:N7)=0," ",SUM(M7:N7))</f>
        <v>6616526</v>
      </c>
      <c r="P7" s="103">
        <v>1903646</v>
      </c>
      <c r="Q7" s="103">
        <f t="shared" si="1"/>
        <v>8520172</v>
      </c>
      <c r="R7" s="103">
        <v>2460475</v>
      </c>
      <c r="S7" s="103">
        <v>1281542.9999999995</v>
      </c>
      <c r="T7" s="103">
        <f t="shared" ref="T7:T70" si="2">SUM(R7:S7)</f>
        <v>3742017.9999999995</v>
      </c>
      <c r="U7" s="103">
        <v>1744755</v>
      </c>
      <c r="V7" s="103">
        <f t="shared" ref="V7:V70" si="3">U7+T7</f>
        <v>5486773</v>
      </c>
      <c r="W7" s="103">
        <v>1570069.0000000005</v>
      </c>
      <c r="X7" s="103">
        <f t="shared" ref="X7:X70" si="4">W7+V7</f>
        <v>7056842</v>
      </c>
      <c r="Y7" s="103">
        <v>1388769.9999999995</v>
      </c>
      <c r="Z7" s="103">
        <v>1688656.9999999998</v>
      </c>
      <c r="AA7" s="103">
        <f t="shared" ref="AA7:AA70" si="5">SUM(Y7:Z7)</f>
        <v>3077426.9999999991</v>
      </c>
      <c r="AB7" s="113">
        <f t="shared" ref="AB7:AB70" si="6">IFERROR(Y7/R7*100-100," ")</f>
        <v>-43.55683353823958</v>
      </c>
      <c r="AC7" s="113">
        <f t="shared" ref="AC7:AC70" si="7">AA7/T7*100-100</f>
        <v>-17.760229908033594</v>
      </c>
      <c r="AD7" s="113"/>
      <c r="AE7" s="113"/>
      <c r="AF7" s="44"/>
      <c r="AG7" s="220" t="s">
        <v>341</v>
      </c>
      <c r="AH7" s="215" t="s">
        <v>356</v>
      </c>
      <c r="AI7" s="103">
        <v>593616</v>
      </c>
      <c r="AJ7" s="106">
        <v>1376757</v>
      </c>
      <c r="AK7" s="103">
        <v>1710763</v>
      </c>
      <c r="AL7" s="103">
        <v>2292438.9999999986</v>
      </c>
      <c r="AM7" s="103">
        <v>402942</v>
      </c>
      <c r="AN7" s="103">
        <v>585620.99999999977</v>
      </c>
      <c r="AO7" s="103">
        <v>818292.00000000012</v>
      </c>
      <c r="AP7" s="103">
        <v>1270899.9999999995</v>
      </c>
      <c r="AQ7" s="103">
        <v>168172.00000000003</v>
      </c>
      <c r="AR7" s="103">
        <v>259072</v>
      </c>
      <c r="AS7" s="103">
        <f t="shared" ref="AS7:AS70" si="8">IF(SUM(AR7,AQ7)=0,"",SUM(AR7,AQ7))</f>
        <v>427244</v>
      </c>
      <c r="AT7" s="103">
        <v>456957.99999999971</v>
      </c>
      <c r="AU7" s="103">
        <f t="shared" ref="AU7:AU70" si="9">IF(SUM(AS7:AT7)=0," ",SUM(AS7:AT7))</f>
        <v>884201.99999999977</v>
      </c>
      <c r="AV7" s="103">
        <v>338903</v>
      </c>
      <c r="AW7" s="103">
        <f t="shared" ref="AW7:AW70" si="10">IF(SUM(AU7:AV7)=0," ",SUM(AU7:AV7))</f>
        <v>1223104.9999999998</v>
      </c>
      <c r="AX7" s="103">
        <v>354516</v>
      </c>
      <c r="AY7" s="103">
        <v>290916.99999999988</v>
      </c>
      <c r="AZ7" s="103">
        <f t="shared" ref="AZ7:AZ70" si="11">SUM(AX7:AY7)</f>
        <v>645432.99999999988</v>
      </c>
      <c r="BA7" s="103">
        <v>480615.99999999983</v>
      </c>
      <c r="BB7" s="103">
        <f t="shared" ref="BB7:BB70" si="12">BA7+AZ7</f>
        <v>1126048.9999999998</v>
      </c>
      <c r="BC7" s="103">
        <v>474538.99999999983</v>
      </c>
      <c r="BD7" s="103">
        <f t="shared" ref="BD7:BD70" si="13">BC7+BB7</f>
        <v>1600587.9999999995</v>
      </c>
      <c r="BE7" s="103">
        <v>520319.00000000006</v>
      </c>
      <c r="BF7" s="103">
        <v>753485.00000000012</v>
      </c>
      <c r="BG7" s="103">
        <f t="shared" ref="BG7:BG70" si="14">SUM(BE7:BF7)</f>
        <v>1273804.0000000002</v>
      </c>
      <c r="BH7" s="113">
        <f t="shared" ref="BH7:BH70" si="15">IFERROR(BE7/AX7*100-100," ")</f>
        <v>46.76883412878405</v>
      </c>
      <c r="BI7" s="113">
        <f t="shared" ref="BI7:BI70" si="16">BG7/AZ7*100-100</f>
        <v>97.35650330863163</v>
      </c>
      <c r="BJ7" s="113"/>
      <c r="BK7" s="113"/>
    </row>
    <row r="8" spans="1:63" ht="16.5" customHeight="1" x14ac:dyDescent="0.3">
      <c r="A8" s="216" t="s">
        <v>342</v>
      </c>
      <c r="B8" s="215" t="s">
        <v>357</v>
      </c>
      <c r="C8" s="103">
        <v>673721</v>
      </c>
      <c r="D8" s="103">
        <v>1231080</v>
      </c>
      <c r="E8" s="103">
        <v>2008478</v>
      </c>
      <c r="F8" s="103">
        <v>2559511.0000000005</v>
      </c>
      <c r="G8" s="103">
        <v>578741</v>
      </c>
      <c r="H8" s="103">
        <v>1199522</v>
      </c>
      <c r="I8" s="103">
        <v>1726539</v>
      </c>
      <c r="J8" s="103">
        <v>2370509.9999999995</v>
      </c>
      <c r="K8" s="103">
        <v>275809</v>
      </c>
      <c r="L8" s="103">
        <v>273405</v>
      </c>
      <c r="M8" s="103">
        <f t="shared" si="0"/>
        <v>549214</v>
      </c>
      <c r="N8" s="103">
        <v>313405</v>
      </c>
      <c r="O8" s="103">
        <f t="shared" si="1"/>
        <v>862619</v>
      </c>
      <c r="P8" s="103">
        <v>367235</v>
      </c>
      <c r="Q8" s="103">
        <f t="shared" si="1"/>
        <v>1229854</v>
      </c>
      <c r="R8" s="103">
        <v>610069</v>
      </c>
      <c r="S8" s="103">
        <v>590203.99999999988</v>
      </c>
      <c r="T8" s="103">
        <f t="shared" si="2"/>
        <v>1200273</v>
      </c>
      <c r="U8" s="103">
        <v>619969</v>
      </c>
      <c r="V8" s="103">
        <f t="shared" si="3"/>
        <v>1820242</v>
      </c>
      <c r="W8" s="103">
        <v>671145</v>
      </c>
      <c r="X8" s="103">
        <f t="shared" si="4"/>
        <v>2491387</v>
      </c>
      <c r="Y8" s="103">
        <v>769614.00000000012</v>
      </c>
      <c r="Z8" s="103">
        <v>754564.99999999988</v>
      </c>
      <c r="AA8" s="103">
        <f t="shared" si="5"/>
        <v>1524179</v>
      </c>
      <c r="AB8" s="113">
        <f t="shared" si="6"/>
        <v>26.151959860278112</v>
      </c>
      <c r="AC8" s="113">
        <f t="shared" si="7"/>
        <v>26.986027345445578</v>
      </c>
      <c r="AD8" s="113"/>
      <c r="AE8" s="113"/>
      <c r="AF8" s="44"/>
      <c r="AG8" s="220" t="s">
        <v>342</v>
      </c>
      <c r="AH8" s="215" t="s">
        <v>357</v>
      </c>
      <c r="AI8" s="103">
        <v>1410304</v>
      </c>
      <c r="AJ8" s="106">
        <v>2461733</v>
      </c>
      <c r="AK8" s="103">
        <v>2588053</v>
      </c>
      <c r="AL8" s="103">
        <v>2989862.0000000009</v>
      </c>
      <c r="AM8" s="103">
        <v>556354</v>
      </c>
      <c r="AN8" s="103">
        <v>2130448.9999999995</v>
      </c>
      <c r="AO8" s="103">
        <v>2203731</v>
      </c>
      <c r="AP8" s="103">
        <v>2343491</v>
      </c>
      <c r="AQ8" s="103">
        <v>587155.00000000012</v>
      </c>
      <c r="AR8" s="103">
        <v>2007262</v>
      </c>
      <c r="AS8" s="103">
        <f t="shared" si="8"/>
        <v>2594417</v>
      </c>
      <c r="AT8" s="103">
        <v>417417</v>
      </c>
      <c r="AU8" s="103">
        <f t="shared" si="9"/>
        <v>3011834</v>
      </c>
      <c r="AV8" s="103">
        <v>165749.99999999997</v>
      </c>
      <c r="AW8" s="103">
        <f t="shared" si="10"/>
        <v>3177584</v>
      </c>
      <c r="AX8" s="103">
        <v>649840</v>
      </c>
      <c r="AY8" s="103">
        <v>754275.99999999988</v>
      </c>
      <c r="AZ8" s="103">
        <f t="shared" si="11"/>
        <v>1404116</v>
      </c>
      <c r="BA8" s="103">
        <v>181312</v>
      </c>
      <c r="BB8" s="103">
        <f t="shared" si="12"/>
        <v>1585428</v>
      </c>
      <c r="BC8" s="103">
        <v>64572.999999999993</v>
      </c>
      <c r="BD8" s="103">
        <f t="shared" si="13"/>
        <v>1650001</v>
      </c>
      <c r="BE8" s="103">
        <v>660779.00000000012</v>
      </c>
      <c r="BF8" s="103">
        <v>1447460.0000000002</v>
      </c>
      <c r="BG8" s="103">
        <f t="shared" si="14"/>
        <v>2108239.0000000005</v>
      </c>
      <c r="BH8" s="113">
        <f t="shared" si="15"/>
        <v>1.6833374369075642</v>
      </c>
      <c r="BI8" s="113">
        <f t="shared" si="16"/>
        <v>50.147067621193713</v>
      </c>
      <c r="BJ8" s="113"/>
      <c r="BK8" s="113"/>
    </row>
    <row r="9" spans="1:63" ht="16.5" customHeight="1" x14ac:dyDescent="0.3">
      <c r="A9" s="216" t="s">
        <v>343</v>
      </c>
      <c r="B9" s="215" t="s">
        <v>358</v>
      </c>
      <c r="C9" s="103">
        <v>8190777</v>
      </c>
      <c r="D9" s="103">
        <v>17075474</v>
      </c>
      <c r="E9" s="103">
        <v>30977718</v>
      </c>
      <c r="F9" s="103">
        <v>43090112.999999993</v>
      </c>
      <c r="G9" s="103">
        <v>9632015</v>
      </c>
      <c r="H9" s="103">
        <v>15974653.999999994</v>
      </c>
      <c r="I9" s="103">
        <v>27737050.999999996</v>
      </c>
      <c r="J9" s="103">
        <v>40583952.999999993</v>
      </c>
      <c r="K9" s="103">
        <v>7198546</v>
      </c>
      <c r="L9" s="103">
        <v>6691126</v>
      </c>
      <c r="M9" s="103">
        <f t="shared" si="0"/>
        <v>13889672</v>
      </c>
      <c r="N9" s="103">
        <v>12373913</v>
      </c>
      <c r="O9" s="103">
        <f t="shared" si="1"/>
        <v>26263585</v>
      </c>
      <c r="P9" s="103">
        <v>11622015</v>
      </c>
      <c r="Q9" s="103">
        <f t="shared" si="1"/>
        <v>37885600</v>
      </c>
      <c r="R9" s="103">
        <v>8039589</v>
      </c>
      <c r="S9" s="103">
        <v>6817863</v>
      </c>
      <c r="T9" s="103">
        <f t="shared" si="2"/>
        <v>14857452</v>
      </c>
      <c r="U9" s="103">
        <v>12806676.000000004</v>
      </c>
      <c r="V9" s="103">
        <f t="shared" si="3"/>
        <v>27664128.000000004</v>
      </c>
      <c r="W9" s="103">
        <v>13254981.999999991</v>
      </c>
      <c r="X9" s="103">
        <f t="shared" si="4"/>
        <v>40919109.999999993</v>
      </c>
      <c r="Y9" s="103">
        <v>9939875.9999999963</v>
      </c>
      <c r="Z9" s="103">
        <v>9455609.0000000037</v>
      </c>
      <c r="AA9" s="103">
        <f t="shared" si="5"/>
        <v>19395485</v>
      </c>
      <c r="AB9" s="113">
        <f t="shared" si="6"/>
        <v>23.636618737599591</v>
      </c>
      <c r="AC9" s="113">
        <f t="shared" si="7"/>
        <v>30.543817338262301</v>
      </c>
      <c r="AD9" s="113"/>
      <c r="AE9" s="113"/>
      <c r="AF9" s="44"/>
      <c r="AG9" s="220" t="s">
        <v>343</v>
      </c>
      <c r="AH9" s="215" t="s">
        <v>358</v>
      </c>
      <c r="AI9" s="103">
        <v>319192</v>
      </c>
      <c r="AJ9" s="106">
        <v>857970</v>
      </c>
      <c r="AK9" s="103">
        <v>1208502</v>
      </c>
      <c r="AL9" s="103">
        <v>1584643.9999999998</v>
      </c>
      <c r="AM9" s="103">
        <v>233311</v>
      </c>
      <c r="AN9" s="103">
        <v>636735.99999999988</v>
      </c>
      <c r="AO9" s="103">
        <v>882052.99999999977</v>
      </c>
      <c r="AP9" s="103">
        <v>1178270</v>
      </c>
      <c r="AQ9" s="103">
        <v>281799</v>
      </c>
      <c r="AR9" s="103">
        <v>410481.99999999988</v>
      </c>
      <c r="AS9" s="103">
        <f t="shared" si="8"/>
        <v>692280.99999999988</v>
      </c>
      <c r="AT9" s="103">
        <v>499786.00000000012</v>
      </c>
      <c r="AU9" s="103">
        <f t="shared" si="9"/>
        <v>1192067</v>
      </c>
      <c r="AV9" s="103">
        <v>328669</v>
      </c>
      <c r="AW9" s="103">
        <f t="shared" si="10"/>
        <v>1520736</v>
      </c>
      <c r="AX9" s="103">
        <v>425158</v>
      </c>
      <c r="AY9" s="103">
        <v>290788</v>
      </c>
      <c r="AZ9" s="103">
        <f t="shared" si="11"/>
        <v>715946</v>
      </c>
      <c r="BA9" s="103">
        <v>383405.00000000012</v>
      </c>
      <c r="BB9" s="103">
        <f t="shared" si="12"/>
        <v>1099351</v>
      </c>
      <c r="BC9" s="103">
        <v>311459.99999999994</v>
      </c>
      <c r="BD9" s="103">
        <f t="shared" si="13"/>
        <v>1410811</v>
      </c>
      <c r="BE9" s="103">
        <v>296186.99999999988</v>
      </c>
      <c r="BF9" s="103">
        <v>334623</v>
      </c>
      <c r="BG9" s="103">
        <f t="shared" si="14"/>
        <v>630809.99999999988</v>
      </c>
      <c r="BH9" s="113">
        <f t="shared" si="15"/>
        <v>-30.334840224104951</v>
      </c>
      <c r="BI9" s="113">
        <f t="shared" si="16"/>
        <v>-11.891399630698416</v>
      </c>
      <c r="BJ9" s="113"/>
      <c r="BK9" s="113"/>
    </row>
    <row r="10" spans="1:63" ht="16.5" customHeight="1" x14ac:dyDescent="0.3">
      <c r="A10" s="216" t="s">
        <v>344</v>
      </c>
      <c r="B10" s="215" t="s">
        <v>359</v>
      </c>
      <c r="C10" s="103">
        <v>5537</v>
      </c>
      <c r="D10" s="103">
        <v>16138</v>
      </c>
      <c r="E10" s="103">
        <v>23716</v>
      </c>
      <c r="F10" s="103">
        <v>32851</v>
      </c>
      <c r="G10" s="103">
        <v>2826</v>
      </c>
      <c r="H10" s="103">
        <v>7938</v>
      </c>
      <c r="I10" s="103">
        <v>18061</v>
      </c>
      <c r="J10" s="103">
        <v>38736</v>
      </c>
      <c r="K10" s="103">
        <v>411</v>
      </c>
      <c r="L10" s="103">
        <v>239</v>
      </c>
      <c r="M10" s="103">
        <f t="shared" si="0"/>
        <v>650</v>
      </c>
      <c r="N10" s="103">
        <v>456</v>
      </c>
      <c r="O10" s="103">
        <f t="shared" si="1"/>
        <v>1106</v>
      </c>
      <c r="P10" s="103">
        <v>107</v>
      </c>
      <c r="Q10" s="103">
        <f t="shared" si="1"/>
        <v>1213</v>
      </c>
      <c r="R10" s="103">
        <v>1758</v>
      </c>
      <c r="S10" s="103">
        <v>4485</v>
      </c>
      <c r="T10" s="103">
        <f t="shared" si="2"/>
        <v>6243</v>
      </c>
      <c r="U10" s="103">
        <v>3062</v>
      </c>
      <c r="V10" s="103">
        <f t="shared" si="3"/>
        <v>9305</v>
      </c>
      <c r="W10" s="103">
        <v>2458</v>
      </c>
      <c r="X10" s="103">
        <f t="shared" si="4"/>
        <v>11763</v>
      </c>
      <c r="Y10" s="103">
        <v>3486</v>
      </c>
      <c r="Z10" s="103">
        <v>2274</v>
      </c>
      <c r="AA10" s="103">
        <f t="shared" si="5"/>
        <v>5760</v>
      </c>
      <c r="AB10" s="113">
        <f t="shared" si="6"/>
        <v>98.293515358361759</v>
      </c>
      <c r="AC10" s="113">
        <f t="shared" si="7"/>
        <v>-7.7366650648726676</v>
      </c>
      <c r="AD10" s="113"/>
      <c r="AE10" s="113"/>
      <c r="AF10" s="44"/>
      <c r="AG10" s="220" t="s">
        <v>344</v>
      </c>
      <c r="AH10" s="215" t="s">
        <v>359</v>
      </c>
      <c r="AI10" s="103">
        <v>0</v>
      </c>
      <c r="AJ10" s="106">
        <v>20872</v>
      </c>
      <c r="AK10" s="103">
        <v>20872</v>
      </c>
      <c r="AL10" s="103">
        <v>20872</v>
      </c>
      <c r="AM10" s="103" t="s">
        <v>338</v>
      </c>
      <c r="AN10" s="103">
        <v>3865</v>
      </c>
      <c r="AO10" s="103">
        <v>3865</v>
      </c>
      <c r="AP10" s="103">
        <v>3865</v>
      </c>
      <c r="AQ10" s="103"/>
      <c r="AR10" s="103"/>
      <c r="AS10" s="103" t="str">
        <f t="shared" si="8"/>
        <v/>
      </c>
      <c r="AT10" s="103"/>
      <c r="AU10" s="103" t="str">
        <f t="shared" si="9"/>
        <v xml:space="preserve"> </v>
      </c>
      <c r="AV10" s="103"/>
      <c r="AW10" s="103" t="str">
        <f t="shared" si="10"/>
        <v xml:space="preserve"> </v>
      </c>
      <c r="AX10" s="103"/>
      <c r="AY10" s="103"/>
      <c r="AZ10" s="103">
        <f t="shared" si="11"/>
        <v>0</v>
      </c>
      <c r="BA10" s="103"/>
      <c r="BB10" s="103">
        <f t="shared" si="12"/>
        <v>0</v>
      </c>
      <c r="BC10" s="103"/>
      <c r="BD10" s="103">
        <f t="shared" si="13"/>
        <v>0</v>
      </c>
      <c r="BE10" s="103"/>
      <c r="BF10" s="103"/>
      <c r="BG10" s="103">
        <f t="shared" si="14"/>
        <v>0</v>
      </c>
      <c r="BH10" s="113" t="str">
        <f t="shared" si="15"/>
        <v xml:space="preserve"> </v>
      </c>
      <c r="BI10" s="113"/>
      <c r="BJ10" s="113"/>
      <c r="BK10" s="113"/>
    </row>
    <row r="11" spans="1:63" ht="16.5" customHeight="1" x14ac:dyDescent="0.3">
      <c r="A11" s="216" t="s">
        <v>345</v>
      </c>
      <c r="B11" s="215" t="s">
        <v>360</v>
      </c>
      <c r="C11" s="103">
        <v>1538068</v>
      </c>
      <c r="D11" s="103">
        <v>3606362</v>
      </c>
      <c r="E11" s="103">
        <v>5471650</v>
      </c>
      <c r="F11" s="103">
        <v>7058516.0000000019</v>
      </c>
      <c r="G11" s="103">
        <v>913544</v>
      </c>
      <c r="H11" s="103">
        <v>4723360.9999999981</v>
      </c>
      <c r="I11" s="103">
        <v>6822262.9999999981</v>
      </c>
      <c r="J11" s="103">
        <v>9083195.0000000056</v>
      </c>
      <c r="K11" s="103">
        <v>1958681</v>
      </c>
      <c r="L11" s="103">
        <v>1965540</v>
      </c>
      <c r="M11" s="103">
        <f t="shared" si="0"/>
        <v>3924221</v>
      </c>
      <c r="N11" s="103">
        <v>1710950</v>
      </c>
      <c r="O11" s="103">
        <f t="shared" si="1"/>
        <v>5635171</v>
      </c>
      <c r="P11" s="103">
        <v>914481</v>
      </c>
      <c r="Q11" s="103">
        <f t="shared" si="1"/>
        <v>6549652</v>
      </c>
      <c r="R11" s="103">
        <v>683661</v>
      </c>
      <c r="S11" s="103">
        <v>1677858.9999999998</v>
      </c>
      <c r="T11" s="103">
        <f t="shared" si="2"/>
        <v>2361520</v>
      </c>
      <c r="U11" s="103">
        <v>1505417.9999999995</v>
      </c>
      <c r="V11" s="103">
        <f t="shared" si="3"/>
        <v>3866937.9999999995</v>
      </c>
      <c r="W11" s="103">
        <v>791853</v>
      </c>
      <c r="X11" s="103">
        <f t="shared" si="4"/>
        <v>4658791</v>
      </c>
      <c r="Y11" s="103">
        <v>1120303.0000000002</v>
      </c>
      <c r="Z11" s="103">
        <v>1939543.9999999995</v>
      </c>
      <c r="AA11" s="103">
        <f t="shared" si="5"/>
        <v>3059847</v>
      </c>
      <c r="AB11" s="113">
        <f t="shared" si="6"/>
        <v>63.868203685744874</v>
      </c>
      <c r="AC11" s="113">
        <f t="shared" si="7"/>
        <v>29.571081337443673</v>
      </c>
      <c r="AD11" s="113"/>
      <c r="AE11" s="113"/>
      <c r="AF11" s="44"/>
      <c r="AG11" s="220" t="s">
        <v>345</v>
      </c>
      <c r="AH11" s="215" t="s">
        <v>360</v>
      </c>
      <c r="AI11" s="103">
        <v>20782</v>
      </c>
      <c r="AJ11" s="106">
        <v>36734</v>
      </c>
      <c r="AK11" s="103">
        <v>57815</v>
      </c>
      <c r="AL11" s="103">
        <v>92645</v>
      </c>
      <c r="AM11" s="103">
        <v>87705</v>
      </c>
      <c r="AN11" s="103">
        <v>202315</v>
      </c>
      <c r="AO11" s="103">
        <v>227446</v>
      </c>
      <c r="AP11" s="103">
        <v>247711</v>
      </c>
      <c r="AQ11" s="103">
        <v>70158</v>
      </c>
      <c r="AR11" s="103">
        <v>1444556</v>
      </c>
      <c r="AS11" s="103">
        <f t="shared" si="8"/>
        <v>1514714</v>
      </c>
      <c r="AT11" s="103">
        <v>898905</v>
      </c>
      <c r="AU11" s="103">
        <f t="shared" si="9"/>
        <v>2413619</v>
      </c>
      <c r="AV11" s="103">
        <v>46460</v>
      </c>
      <c r="AW11" s="103">
        <f t="shared" si="10"/>
        <v>2460079</v>
      </c>
      <c r="AX11" s="103">
        <v>33512</v>
      </c>
      <c r="AY11" s="103">
        <v>21189</v>
      </c>
      <c r="AZ11" s="103">
        <f t="shared" si="11"/>
        <v>54701</v>
      </c>
      <c r="BA11" s="103">
        <v>77454</v>
      </c>
      <c r="BB11" s="103">
        <f t="shared" si="12"/>
        <v>132155</v>
      </c>
      <c r="BC11" s="103">
        <v>28688</v>
      </c>
      <c r="BD11" s="103">
        <f t="shared" si="13"/>
        <v>160843</v>
      </c>
      <c r="BE11" s="103">
        <v>159481</v>
      </c>
      <c r="BF11" s="103">
        <v>541658</v>
      </c>
      <c r="BG11" s="103">
        <f t="shared" si="14"/>
        <v>701139</v>
      </c>
      <c r="BH11" s="113">
        <f t="shared" si="15"/>
        <v>375.89221771305807</v>
      </c>
      <c r="BI11" s="113">
        <f t="shared" si="16"/>
        <v>1181.7663296831868</v>
      </c>
      <c r="BJ11" s="113"/>
      <c r="BK11" s="113"/>
    </row>
    <row r="12" spans="1:63" ht="16.5" customHeight="1" x14ac:dyDescent="0.3">
      <c r="A12" s="216" t="s">
        <v>346</v>
      </c>
      <c r="B12" s="215" t="s">
        <v>361</v>
      </c>
      <c r="C12" s="103">
        <v>19200</v>
      </c>
      <c r="D12" s="103">
        <v>64604</v>
      </c>
      <c r="E12" s="103">
        <v>123966</v>
      </c>
      <c r="F12" s="103">
        <v>180663.00000000003</v>
      </c>
      <c r="G12" s="103">
        <v>75529</v>
      </c>
      <c r="H12" s="103">
        <v>138200</v>
      </c>
      <c r="I12" s="103">
        <v>246619</v>
      </c>
      <c r="J12" s="103">
        <v>309219.00000000006</v>
      </c>
      <c r="K12" s="103">
        <v>17326</v>
      </c>
      <c r="L12" s="103">
        <v>27338</v>
      </c>
      <c r="M12" s="103">
        <f t="shared" si="0"/>
        <v>44664</v>
      </c>
      <c r="N12" s="103">
        <v>56263</v>
      </c>
      <c r="O12" s="103">
        <f t="shared" si="1"/>
        <v>100927</v>
      </c>
      <c r="P12" s="103">
        <v>36144</v>
      </c>
      <c r="Q12" s="103">
        <f t="shared" si="1"/>
        <v>137071</v>
      </c>
      <c r="R12" s="103">
        <v>40877</v>
      </c>
      <c r="S12" s="103">
        <v>29520</v>
      </c>
      <c r="T12" s="103">
        <f t="shared" si="2"/>
        <v>70397</v>
      </c>
      <c r="U12" s="103">
        <v>25836</v>
      </c>
      <c r="V12" s="103">
        <f t="shared" si="3"/>
        <v>96233</v>
      </c>
      <c r="W12" s="103">
        <v>500812.00000000006</v>
      </c>
      <c r="X12" s="103">
        <f t="shared" si="4"/>
        <v>597045</v>
      </c>
      <c r="Y12" s="103">
        <v>1076995</v>
      </c>
      <c r="Z12" s="103">
        <v>45081</v>
      </c>
      <c r="AA12" s="103">
        <f t="shared" si="5"/>
        <v>1122076</v>
      </c>
      <c r="AB12" s="113">
        <f t="shared" si="6"/>
        <v>2534.7212368813757</v>
      </c>
      <c r="AC12" s="113">
        <f t="shared" si="7"/>
        <v>1493.9258775231899</v>
      </c>
      <c r="AD12" s="113"/>
      <c r="AE12" s="113"/>
      <c r="AF12" s="44"/>
      <c r="AG12" s="220" t="s">
        <v>346</v>
      </c>
      <c r="AH12" s="215" t="s">
        <v>361</v>
      </c>
      <c r="AI12" s="103">
        <v>13532</v>
      </c>
      <c r="AJ12" s="106">
        <v>20542</v>
      </c>
      <c r="AK12" s="103">
        <v>27244</v>
      </c>
      <c r="AL12" s="103">
        <v>31813.999999999993</v>
      </c>
      <c r="AM12" s="103">
        <v>20406</v>
      </c>
      <c r="AN12" s="103">
        <v>48258</v>
      </c>
      <c r="AO12" s="103">
        <v>82166</v>
      </c>
      <c r="AP12" s="103">
        <v>108548</v>
      </c>
      <c r="AQ12" s="103">
        <v>9034</v>
      </c>
      <c r="AR12" s="103">
        <v>14860.999999999996</v>
      </c>
      <c r="AS12" s="103">
        <f t="shared" si="8"/>
        <v>23894.999999999996</v>
      </c>
      <c r="AT12" s="103">
        <v>27407.000000000007</v>
      </c>
      <c r="AU12" s="103">
        <f t="shared" si="9"/>
        <v>51302</v>
      </c>
      <c r="AV12" s="103">
        <v>18230</v>
      </c>
      <c r="AW12" s="103">
        <f t="shared" si="10"/>
        <v>69532</v>
      </c>
      <c r="AX12" s="103">
        <v>36367</v>
      </c>
      <c r="AY12" s="103">
        <v>27062</v>
      </c>
      <c r="AZ12" s="103">
        <f t="shared" si="11"/>
        <v>63429</v>
      </c>
      <c r="BA12" s="103">
        <v>68490</v>
      </c>
      <c r="BB12" s="103">
        <f t="shared" si="12"/>
        <v>131919</v>
      </c>
      <c r="BC12" s="103">
        <v>101705</v>
      </c>
      <c r="BD12" s="103">
        <f t="shared" si="13"/>
        <v>233624</v>
      </c>
      <c r="BE12" s="103">
        <v>99396</v>
      </c>
      <c r="BF12" s="103">
        <v>83010</v>
      </c>
      <c r="BG12" s="103">
        <f t="shared" si="14"/>
        <v>182406</v>
      </c>
      <c r="BH12" s="113">
        <f t="shared" si="15"/>
        <v>173.3137184810405</v>
      </c>
      <c r="BI12" s="113">
        <f t="shared" si="16"/>
        <v>187.57508395213546</v>
      </c>
      <c r="BJ12" s="113"/>
      <c r="BK12" s="113"/>
    </row>
    <row r="13" spans="1:63" ht="16.5" customHeight="1" x14ac:dyDescent="0.3">
      <c r="A13" s="216" t="s">
        <v>336</v>
      </c>
      <c r="B13" s="183" t="s">
        <v>575</v>
      </c>
      <c r="C13" s="103">
        <v>43433131</v>
      </c>
      <c r="D13" s="103">
        <v>91351643</v>
      </c>
      <c r="E13" s="103">
        <v>136950585</v>
      </c>
      <c r="F13" s="103">
        <v>182767557</v>
      </c>
      <c r="G13" s="103">
        <v>41070274</v>
      </c>
      <c r="H13" s="103">
        <v>86162412</v>
      </c>
      <c r="I13" s="103">
        <v>128206526.00000003</v>
      </c>
      <c r="J13" s="103">
        <v>177394727.99999979</v>
      </c>
      <c r="K13" s="103">
        <v>42081500</v>
      </c>
      <c r="L13" s="103">
        <v>44528439</v>
      </c>
      <c r="M13" s="103">
        <f t="shared" si="0"/>
        <v>86609939</v>
      </c>
      <c r="N13" s="103">
        <v>39948731</v>
      </c>
      <c r="O13" s="103">
        <f t="shared" si="1"/>
        <v>126558670</v>
      </c>
      <c r="P13" s="103">
        <v>42146868</v>
      </c>
      <c r="Q13" s="103">
        <f t="shared" si="1"/>
        <v>168705538</v>
      </c>
      <c r="R13" s="103">
        <v>32518345</v>
      </c>
      <c r="S13" s="103">
        <v>30147535.000000007</v>
      </c>
      <c r="T13" s="103">
        <f t="shared" si="2"/>
        <v>62665880.000000007</v>
      </c>
      <c r="U13" s="103">
        <v>33973723.00000003</v>
      </c>
      <c r="V13" s="103">
        <f t="shared" si="3"/>
        <v>96639603.00000003</v>
      </c>
      <c r="W13" s="103">
        <v>34959560.999999993</v>
      </c>
      <c r="X13" s="103">
        <f t="shared" si="4"/>
        <v>131599164.00000003</v>
      </c>
      <c r="Y13" s="103">
        <v>30075875.000000007</v>
      </c>
      <c r="Z13" s="103">
        <v>38041006.999999993</v>
      </c>
      <c r="AA13" s="103">
        <f t="shared" si="5"/>
        <v>68116882</v>
      </c>
      <c r="AB13" s="113">
        <f t="shared" si="6"/>
        <v>-7.5110526073820552</v>
      </c>
      <c r="AC13" s="113">
        <f t="shared" si="7"/>
        <v>8.6985166409535566</v>
      </c>
      <c r="AD13" s="113"/>
      <c r="AE13" s="113"/>
      <c r="AF13" s="44"/>
      <c r="AG13" s="220" t="s">
        <v>336</v>
      </c>
      <c r="AH13" s="183" t="s">
        <v>575</v>
      </c>
      <c r="AI13" s="103">
        <v>6234293</v>
      </c>
      <c r="AJ13" s="106">
        <v>14404989</v>
      </c>
      <c r="AK13" s="103">
        <v>23512651</v>
      </c>
      <c r="AL13" s="103">
        <v>31038942.000000007</v>
      </c>
      <c r="AM13" s="103">
        <v>5510236</v>
      </c>
      <c r="AN13" s="103">
        <v>13208301.999999993</v>
      </c>
      <c r="AO13" s="103">
        <v>20802183.000000004</v>
      </c>
      <c r="AP13" s="103">
        <v>28408469</v>
      </c>
      <c r="AQ13" s="103">
        <v>5992581.9999999991</v>
      </c>
      <c r="AR13" s="103">
        <v>7086849</v>
      </c>
      <c r="AS13" s="103">
        <f t="shared" si="8"/>
        <v>13079431</v>
      </c>
      <c r="AT13" s="103">
        <v>8634692.9999999981</v>
      </c>
      <c r="AU13" s="103">
        <f t="shared" si="9"/>
        <v>21714124</v>
      </c>
      <c r="AV13" s="103">
        <v>6701005.0000000009</v>
      </c>
      <c r="AW13" s="103">
        <f t="shared" si="10"/>
        <v>28415129</v>
      </c>
      <c r="AX13" s="103">
        <v>4966068</v>
      </c>
      <c r="AY13" s="103">
        <v>5098932</v>
      </c>
      <c r="AZ13" s="103">
        <f t="shared" si="11"/>
        <v>10065000</v>
      </c>
      <c r="BA13" s="103">
        <v>6378301.9999999963</v>
      </c>
      <c r="BB13" s="103">
        <f t="shared" si="12"/>
        <v>16443301.999999996</v>
      </c>
      <c r="BC13" s="103">
        <v>4322820.0000000019</v>
      </c>
      <c r="BD13" s="103">
        <f t="shared" si="13"/>
        <v>20766122</v>
      </c>
      <c r="BE13" s="103">
        <v>4684648</v>
      </c>
      <c r="BF13" s="103">
        <v>6002862.9999999991</v>
      </c>
      <c r="BG13" s="103">
        <f t="shared" si="14"/>
        <v>10687511</v>
      </c>
      <c r="BH13" s="113">
        <f t="shared" si="15"/>
        <v>-5.6668575621598478</v>
      </c>
      <c r="BI13" s="113">
        <f t="shared" si="16"/>
        <v>6.1849080973671136</v>
      </c>
      <c r="BJ13" s="113"/>
      <c r="BK13" s="113"/>
    </row>
    <row r="14" spans="1:63" ht="16.5" customHeight="1" x14ac:dyDescent="0.3">
      <c r="A14" s="216" t="s">
        <v>347</v>
      </c>
      <c r="B14" s="183" t="s">
        <v>363</v>
      </c>
      <c r="C14" s="103">
        <v>17952212</v>
      </c>
      <c r="D14" s="103">
        <v>26248858</v>
      </c>
      <c r="E14" s="103">
        <v>27533741</v>
      </c>
      <c r="F14" s="103">
        <v>40019086.999999993</v>
      </c>
      <c r="G14" s="103">
        <v>15127244</v>
      </c>
      <c r="H14" s="103">
        <v>19671815</v>
      </c>
      <c r="I14" s="103">
        <v>19671815</v>
      </c>
      <c r="J14" s="103">
        <v>35972058</v>
      </c>
      <c r="K14" s="103">
        <v>512792</v>
      </c>
      <c r="L14" s="103">
        <v>10123144.999999991</v>
      </c>
      <c r="M14" s="103">
        <f t="shared" si="0"/>
        <v>10635936.999999991</v>
      </c>
      <c r="N14" s="103">
        <v>4829310</v>
      </c>
      <c r="O14" s="103">
        <f t="shared" si="1"/>
        <v>15465246.999999991</v>
      </c>
      <c r="P14" s="103">
        <v>8326</v>
      </c>
      <c r="Q14" s="103">
        <f t="shared" si="1"/>
        <v>15473572.999999991</v>
      </c>
      <c r="R14" s="103"/>
      <c r="S14" s="103">
        <v>1073451</v>
      </c>
      <c r="T14" s="103">
        <f t="shared" si="2"/>
        <v>1073451</v>
      </c>
      <c r="U14" s="103">
        <v>711949</v>
      </c>
      <c r="V14" s="103">
        <f t="shared" si="3"/>
        <v>1785400</v>
      </c>
      <c r="W14" s="103"/>
      <c r="X14" s="103">
        <f t="shared" si="4"/>
        <v>1785400</v>
      </c>
      <c r="Y14" s="103"/>
      <c r="Z14" s="103"/>
      <c r="AA14" s="103">
        <f t="shared" si="5"/>
        <v>0</v>
      </c>
      <c r="AB14" s="113" t="str">
        <f t="shared" si="6"/>
        <v xml:space="preserve"> </v>
      </c>
      <c r="AC14" s="113">
        <f t="shared" si="7"/>
        <v>-100</v>
      </c>
      <c r="AD14" s="113"/>
      <c r="AE14" s="113"/>
      <c r="AF14" s="44"/>
      <c r="AG14" s="220" t="s">
        <v>347</v>
      </c>
      <c r="AH14" s="183" t="s">
        <v>363</v>
      </c>
      <c r="AI14" s="103">
        <v>196899</v>
      </c>
      <c r="AJ14" s="106">
        <v>739517</v>
      </c>
      <c r="AK14" s="103">
        <v>1156464</v>
      </c>
      <c r="AL14" s="103">
        <v>1597230</v>
      </c>
      <c r="AM14" s="103">
        <v>356868</v>
      </c>
      <c r="AN14" s="103">
        <v>715259</v>
      </c>
      <c r="AO14" s="103">
        <v>935961</v>
      </c>
      <c r="AP14" s="103">
        <v>1357629</v>
      </c>
      <c r="AQ14" s="103">
        <v>275637</v>
      </c>
      <c r="AR14" s="103">
        <v>103262</v>
      </c>
      <c r="AS14" s="103">
        <f t="shared" si="8"/>
        <v>378899</v>
      </c>
      <c r="AT14" s="103">
        <v>42243</v>
      </c>
      <c r="AU14" s="103">
        <f t="shared" si="9"/>
        <v>421142</v>
      </c>
      <c r="AV14" s="103">
        <v>66690</v>
      </c>
      <c r="AW14" s="103">
        <f t="shared" si="10"/>
        <v>487832</v>
      </c>
      <c r="AX14" s="103">
        <v>14885</v>
      </c>
      <c r="AY14" s="103">
        <v>28855</v>
      </c>
      <c r="AZ14" s="103">
        <f t="shared" si="11"/>
        <v>43740</v>
      </c>
      <c r="BA14" s="103">
        <v>9036</v>
      </c>
      <c r="BB14" s="103">
        <f t="shared" si="12"/>
        <v>52776</v>
      </c>
      <c r="BC14" s="103">
        <v>126242</v>
      </c>
      <c r="BD14" s="103">
        <f t="shared" si="13"/>
        <v>179018</v>
      </c>
      <c r="BE14" s="103">
        <v>139411</v>
      </c>
      <c r="BF14" s="103">
        <v>270891</v>
      </c>
      <c r="BG14" s="103">
        <f t="shared" si="14"/>
        <v>410302</v>
      </c>
      <c r="BH14" s="113">
        <f t="shared" si="15"/>
        <v>836.58716829022501</v>
      </c>
      <c r="BI14" s="113">
        <f t="shared" si="16"/>
        <v>838.04755372656598</v>
      </c>
      <c r="BJ14" s="113"/>
      <c r="BK14" s="113"/>
    </row>
    <row r="15" spans="1:63" ht="16.5" customHeight="1" x14ac:dyDescent="0.3">
      <c r="A15" s="216" t="s">
        <v>348</v>
      </c>
      <c r="B15" s="183" t="s">
        <v>364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 t="str">
        <f t="shared" si="0"/>
        <v/>
      </c>
      <c r="N15" s="103"/>
      <c r="O15" s="103" t="str">
        <f t="shared" si="1"/>
        <v xml:space="preserve"> </v>
      </c>
      <c r="P15" s="103"/>
      <c r="Q15" s="103" t="str">
        <f t="shared" si="1"/>
        <v xml:space="preserve"> </v>
      </c>
      <c r="R15" s="103"/>
      <c r="S15" s="103"/>
      <c r="T15" s="103">
        <f t="shared" si="2"/>
        <v>0</v>
      </c>
      <c r="U15" s="103"/>
      <c r="V15" s="103">
        <f t="shared" si="3"/>
        <v>0</v>
      </c>
      <c r="W15" s="103"/>
      <c r="X15" s="103">
        <f t="shared" si="4"/>
        <v>0</v>
      </c>
      <c r="Y15" s="103"/>
      <c r="Z15" s="103"/>
      <c r="AA15" s="103">
        <f t="shared" si="5"/>
        <v>0</v>
      </c>
      <c r="AB15" s="113" t="str">
        <f t="shared" si="6"/>
        <v xml:space="preserve"> </v>
      </c>
      <c r="AC15" s="113"/>
      <c r="AD15" s="113"/>
      <c r="AE15" s="113"/>
      <c r="AF15" s="77"/>
      <c r="AG15" s="220" t="s">
        <v>348</v>
      </c>
      <c r="AH15" s="183" t="s">
        <v>364</v>
      </c>
      <c r="AI15" s="103"/>
      <c r="AJ15" s="106"/>
      <c r="AK15" s="115"/>
      <c r="AL15" s="103"/>
      <c r="AM15" s="103"/>
      <c r="AN15" s="103"/>
      <c r="AO15" s="103"/>
      <c r="AP15" s="103"/>
      <c r="AQ15" s="103"/>
      <c r="AR15" s="103"/>
      <c r="AS15" s="103" t="str">
        <f t="shared" si="8"/>
        <v/>
      </c>
      <c r="AT15" s="103"/>
      <c r="AU15" s="103" t="str">
        <f t="shared" si="9"/>
        <v xml:space="preserve"> </v>
      </c>
      <c r="AV15" s="103"/>
      <c r="AW15" s="103" t="str">
        <f t="shared" si="10"/>
        <v xml:space="preserve"> </v>
      </c>
      <c r="AX15" s="103"/>
      <c r="AY15" s="103"/>
      <c r="AZ15" s="103">
        <f t="shared" si="11"/>
        <v>0</v>
      </c>
      <c r="BA15" s="103"/>
      <c r="BB15" s="103">
        <f t="shared" si="12"/>
        <v>0</v>
      </c>
      <c r="BC15" s="103"/>
      <c r="BD15" s="103">
        <f t="shared" si="13"/>
        <v>0</v>
      </c>
      <c r="BE15" s="103"/>
      <c r="BF15" s="103"/>
      <c r="BG15" s="103">
        <f t="shared" si="14"/>
        <v>0</v>
      </c>
      <c r="BH15" s="113" t="str">
        <f t="shared" si="15"/>
        <v xml:space="preserve"> </v>
      </c>
      <c r="BI15" s="113"/>
      <c r="BJ15" s="113"/>
      <c r="BK15" s="113"/>
    </row>
    <row r="16" spans="1:63" ht="16.5" customHeight="1" x14ac:dyDescent="0.3">
      <c r="A16" s="216" t="s">
        <v>349</v>
      </c>
      <c r="B16" s="183" t="s">
        <v>365</v>
      </c>
      <c r="C16" s="103">
        <v>0</v>
      </c>
      <c r="D16" s="103">
        <v>0</v>
      </c>
      <c r="E16" s="126">
        <v>0</v>
      </c>
      <c r="F16" s="126"/>
      <c r="G16" s="126" t="s">
        <v>338</v>
      </c>
      <c r="H16" s="126"/>
      <c r="I16" s="126"/>
      <c r="J16" s="126"/>
      <c r="K16" s="126"/>
      <c r="L16" s="126"/>
      <c r="M16" s="126" t="str">
        <f t="shared" si="0"/>
        <v/>
      </c>
      <c r="N16" s="126"/>
      <c r="O16" s="103" t="str">
        <f t="shared" si="1"/>
        <v xml:space="preserve"> </v>
      </c>
      <c r="P16" s="126"/>
      <c r="Q16" s="103" t="str">
        <f t="shared" si="1"/>
        <v xml:space="preserve"> </v>
      </c>
      <c r="R16" s="103"/>
      <c r="S16" s="103"/>
      <c r="T16" s="103">
        <f t="shared" si="2"/>
        <v>0</v>
      </c>
      <c r="U16" s="103"/>
      <c r="V16" s="103">
        <f t="shared" si="3"/>
        <v>0</v>
      </c>
      <c r="W16" s="103"/>
      <c r="X16" s="103">
        <f t="shared" si="4"/>
        <v>0</v>
      </c>
      <c r="Y16" s="103"/>
      <c r="Z16" s="103"/>
      <c r="AA16" s="103">
        <f t="shared" si="5"/>
        <v>0</v>
      </c>
      <c r="AB16" s="113" t="str">
        <f t="shared" si="6"/>
        <v xml:space="preserve"> </v>
      </c>
      <c r="AC16" s="113"/>
      <c r="AD16" s="113"/>
      <c r="AE16" s="113"/>
      <c r="AG16" s="220" t="s">
        <v>349</v>
      </c>
      <c r="AH16" s="183" t="s">
        <v>365</v>
      </c>
      <c r="AI16" s="103">
        <v>0</v>
      </c>
      <c r="AJ16" s="112">
        <v>0</v>
      </c>
      <c r="AK16" s="107">
        <v>0</v>
      </c>
      <c r="AL16" s="126">
        <v>5083077</v>
      </c>
      <c r="AM16" s="126" t="s">
        <v>338</v>
      </c>
      <c r="AN16" s="126"/>
      <c r="AO16" s="126">
        <v>0</v>
      </c>
      <c r="AP16" s="126"/>
      <c r="AQ16" s="126"/>
      <c r="AR16" s="126"/>
      <c r="AS16" s="126" t="str">
        <f t="shared" si="8"/>
        <v/>
      </c>
      <c r="AT16" s="126"/>
      <c r="AU16" s="103" t="str">
        <f t="shared" si="9"/>
        <v xml:space="preserve"> </v>
      </c>
      <c r="AV16" s="126"/>
      <c r="AW16" s="103" t="str">
        <f t="shared" si="10"/>
        <v xml:space="preserve"> </v>
      </c>
      <c r="AX16" s="103"/>
      <c r="AY16" s="103"/>
      <c r="AZ16" s="103">
        <f t="shared" si="11"/>
        <v>0</v>
      </c>
      <c r="BA16" s="103"/>
      <c r="BB16" s="103">
        <f t="shared" si="12"/>
        <v>0</v>
      </c>
      <c r="BC16" s="103"/>
      <c r="BD16" s="103">
        <f t="shared" si="13"/>
        <v>0</v>
      </c>
      <c r="BE16" s="103"/>
      <c r="BF16" s="103"/>
      <c r="BG16" s="103">
        <f t="shared" si="14"/>
        <v>0</v>
      </c>
      <c r="BH16" s="113" t="str">
        <f t="shared" si="15"/>
        <v xml:space="preserve"> </v>
      </c>
      <c r="BI16" s="113"/>
      <c r="BJ16" s="113"/>
      <c r="BK16" s="113"/>
    </row>
    <row r="17" spans="1:63" ht="16.5" customHeight="1" x14ac:dyDescent="0.3">
      <c r="A17" s="216" t="s">
        <v>350</v>
      </c>
      <c r="B17" s="184" t="s">
        <v>366</v>
      </c>
      <c r="C17" s="103">
        <v>0</v>
      </c>
      <c r="D17" s="103">
        <v>0</v>
      </c>
      <c r="E17" s="126">
        <v>0</v>
      </c>
      <c r="F17" s="126"/>
      <c r="G17" s="126">
        <v>933</v>
      </c>
      <c r="H17" s="126">
        <v>1740</v>
      </c>
      <c r="I17" s="126">
        <v>26488</v>
      </c>
      <c r="J17" s="126">
        <v>68810</v>
      </c>
      <c r="K17" s="126">
        <v>310618</v>
      </c>
      <c r="L17" s="126">
        <v>310213</v>
      </c>
      <c r="M17" s="126">
        <f t="shared" si="0"/>
        <v>620831</v>
      </c>
      <c r="N17" s="126">
        <v>277363</v>
      </c>
      <c r="O17" s="103">
        <f t="shared" si="1"/>
        <v>898194</v>
      </c>
      <c r="P17" s="126">
        <v>341804</v>
      </c>
      <c r="Q17" s="103">
        <f t="shared" si="1"/>
        <v>1239998</v>
      </c>
      <c r="R17" s="103">
        <v>46605</v>
      </c>
      <c r="S17" s="103">
        <v>51364</v>
      </c>
      <c r="T17" s="103">
        <f t="shared" si="2"/>
        <v>97969</v>
      </c>
      <c r="U17" s="103">
        <v>39504</v>
      </c>
      <c r="V17" s="103">
        <f t="shared" si="3"/>
        <v>137473</v>
      </c>
      <c r="W17" s="103">
        <v>48605</v>
      </c>
      <c r="X17" s="103">
        <f t="shared" si="4"/>
        <v>186078</v>
      </c>
      <c r="Y17" s="103">
        <v>26937</v>
      </c>
      <c r="Z17" s="103">
        <v>52149</v>
      </c>
      <c r="AA17" s="103">
        <f t="shared" si="5"/>
        <v>79086</v>
      </c>
      <c r="AB17" s="113">
        <f t="shared" si="6"/>
        <v>-42.20148052784036</v>
      </c>
      <c r="AC17" s="113">
        <f t="shared" si="7"/>
        <v>-19.274464371382777</v>
      </c>
      <c r="AD17" s="113"/>
      <c r="AE17" s="113"/>
      <c r="AG17" s="220" t="s">
        <v>350</v>
      </c>
      <c r="AH17" s="184" t="s">
        <v>366</v>
      </c>
      <c r="AI17" s="103">
        <v>0</v>
      </c>
      <c r="AJ17" s="112">
        <v>0</v>
      </c>
      <c r="AK17" s="107">
        <v>0</v>
      </c>
      <c r="AL17" s="126"/>
      <c r="AM17" s="126" t="s">
        <v>338</v>
      </c>
      <c r="AN17" s="126"/>
      <c r="AO17" s="126"/>
      <c r="AP17" s="126"/>
      <c r="AQ17" s="126"/>
      <c r="AR17" s="126"/>
      <c r="AS17" s="126" t="str">
        <f t="shared" si="8"/>
        <v/>
      </c>
      <c r="AT17" s="126"/>
      <c r="AU17" s="103" t="str">
        <f t="shared" si="9"/>
        <v xml:space="preserve"> </v>
      </c>
      <c r="AV17" s="126"/>
      <c r="AW17" s="103" t="str">
        <f t="shared" si="10"/>
        <v xml:space="preserve"> </v>
      </c>
      <c r="AX17" s="103">
        <v>1613</v>
      </c>
      <c r="AY17" s="103">
        <v>1274</v>
      </c>
      <c r="AZ17" s="103">
        <f t="shared" si="11"/>
        <v>2887</v>
      </c>
      <c r="BA17" s="103"/>
      <c r="BB17" s="103">
        <f t="shared" si="12"/>
        <v>2887</v>
      </c>
      <c r="BC17" s="103">
        <v>1699</v>
      </c>
      <c r="BD17" s="103">
        <f t="shared" si="13"/>
        <v>4586</v>
      </c>
      <c r="BE17" s="103"/>
      <c r="BF17" s="103"/>
      <c r="BG17" s="103">
        <f t="shared" si="14"/>
        <v>0</v>
      </c>
      <c r="BH17" s="113">
        <f t="shared" si="15"/>
        <v>-100</v>
      </c>
      <c r="BI17" s="113">
        <f t="shared" si="16"/>
        <v>-100</v>
      </c>
      <c r="BJ17" s="113"/>
      <c r="BK17" s="113"/>
    </row>
    <row r="18" spans="1:63" ht="16.5" customHeight="1" x14ac:dyDescent="0.3">
      <c r="A18" s="216" t="s">
        <v>351</v>
      </c>
      <c r="B18" s="183" t="s">
        <v>367</v>
      </c>
      <c r="C18" s="103">
        <v>0</v>
      </c>
      <c r="D18" s="103">
        <v>0</v>
      </c>
      <c r="E18" s="126">
        <v>0</v>
      </c>
      <c r="F18" s="126"/>
      <c r="G18" s="126" t="s">
        <v>338</v>
      </c>
      <c r="H18" s="126"/>
      <c r="I18" s="126">
        <v>0</v>
      </c>
      <c r="J18" s="126"/>
      <c r="K18" s="126"/>
      <c r="L18" s="126"/>
      <c r="M18" s="126" t="str">
        <f t="shared" si="0"/>
        <v/>
      </c>
      <c r="N18" s="126"/>
      <c r="O18" s="103" t="str">
        <f t="shared" si="1"/>
        <v xml:space="preserve"> </v>
      </c>
      <c r="P18" s="126"/>
      <c r="Q18" s="103" t="str">
        <f t="shared" si="1"/>
        <v xml:space="preserve"> </v>
      </c>
      <c r="R18" s="103"/>
      <c r="S18" s="103"/>
      <c r="T18" s="103">
        <f t="shared" si="2"/>
        <v>0</v>
      </c>
      <c r="U18" s="103"/>
      <c r="V18" s="103">
        <f t="shared" si="3"/>
        <v>0</v>
      </c>
      <c r="W18" s="103"/>
      <c r="X18" s="103">
        <f t="shared" si="4"/>
        <v>0</v>
      </c>
      <c r="Y18" s="103"/>
      <c r="Z18" s="103"/>
      <c r="AA18" s="103">
        <f t="shared" si="5"/>
        <v>0</v>
      </c>
      <c r="AB18" s="113" t="str">
        <f t="shared" si="6"/>
        <v xml:space="preserve"> </v>
      </c>
      <c r="AC18" s="113"/>
      <c r="AD18" s="113"/>
      <c r="AE18" s="113"/>
      <c r="AG18" s="220" t="s">
        <v>351</v>
      </c>
      <c r="AH18" s="183" t="s">
        <v>367</v>
      </c>
      <c r="AI18" s="103">
        <v>4200</v>
      </c>
      <c r="AJ18" s="112">
        <v>4200</v>
      </c>
      <c r="AK18" s="107">
        <v>4200</v>
      </c>
      <c r="AL18" s="126">
        <v>4200</v>
      </c>
      <c r="AM18" s="126">
        <v>4200</v>
      </c>
      <c r="AN18" s="126">
        <v>4200</v>
      </c>
      <c r="AO18" s="126">
        <v>4200</v>
      </c>
      <c r="AP18" s="126">
        <v>4200</v>
      </c>
      <c r="AQ18" s="126"/>
      <c r="AR18" s="126"/>
      <c r="AS18" s="126" t="str">
        <f t="shared" si="8"/>
        <v/>
      </c>
      <c r="AT18" s="126"/>
      <c r="AU18" s="103" t="str">
        <f t="shared" si="9"/>
        <v xml:space="preserve"> </v>
      </c>
      <c r="AV18" s="126"/>
      <c r="AW18" s="103" t="str">
        <f t="shared" si="10"/>
        <v xml:space="preserve"> </v>
      </c>
      <c r="AX18" s="103"/>
      <c r="AY18" s="103">
        <v>4667</v>
      </c>
      <c r="AZ18" s="103">
        <f t="shared" si="11"/>
        <v>4667</v>
      </c>
      <c r="BA18" s="103"/>
      <c r="BB18" s="103">
        <f t="shared" si="12"/>
        <v>4667</v>
      </c>
      <c r="BC18" s="103"/>
      <c r="BD18" s="103">
        <f t="shared" si="13"/>
        <v>4667</v>
      </c>
      <c r="BE18" s="103"/>
      <c r="BF18" s="103"/>
      <c r="BG18" s="103">
        <f t="shared" si="14"/>
        <v>0</v>
      </c>
      <c r="BH18" s="113" t="str">
        <f t="shared" si="15"/>
        <v xml:space="preserve"> </v>
      </c>
      <c r="BI18" s="113">
        <f t="shared" si="16"/>
        <v>-100</v>
      </c>
      <c r="BJ18" s="113"/>
      <c r="BK18" s="113"/>
    </row>
    <row r="19" spans="1:63" ht="16.5" customHeight="1" x14ac:dyDescent="0.3">
      <c r="A19" s="216" t="s">
        <v>352</v>
      </c>
      <c r="B19" s="184" t="s">
        <v>368</v>
      </c>
      <c r="C19" s="103">
        <v>169262</v>
      </c>
      <c r="D19" s="103">
        <v>169262</v>
      </c>
      <c r="E19" s="126">
        <v>169262</v>
      </c>
      <c r="F19" s="126">
        <v>169565</v>
      </c>
      <c r="G19" s="126" t="s">
        <v>338</v>
      </c>
      <c r="H19" s="126">
        <v>8193</v>
      </c>
      <c r="I19" s="126">
        <v>12877</v>
      </c>
      <c r="J19" s="126">
        <v>12877</v>
      </c>
      <c r="K19" s="126"/>
      <c r="L19" s="126"/>
      <c r="M19" s="126"/>
      <c r="N19" s="126"/>
      <c r="O19" s="103"/>
      <c r="P19" s="126"/>
      <c r="Q19" s="103" t="str">
        <f t="shared" si="1"/>
        <v xml:space="preserve"> </v>
      </c>
      <c r="R19" s="103">
        <v>7738</v>
      </c>
      <c r="S19" s="103">
        <v>5996</v>
      </c>
      <c r="T19" s="103">
        <f t="shared" si="2"/>
        <v>13734</v>
      </c>
      <c r="U19" s="103">
        <v>3425</v>
      </c>
      <c r="V19" s="103">
        <f t="shared" si="3"/>
        <v>17159</v>
      </c>
      <c r="W19" s="103">
        <v>1756</v>
      </c>
      <c r="X19" s="103">
        <f t="shared" si="4"/>
        <v>18915</v>
      </c>
      <c r="Y19" s="103">
        <v>883</v>
      </c>
      <c r="Z19" s="103">
        <v>2113</v>
      </c>
      <c r="AA19" s="103">
        <f t="shared" si="5"/>
        <v>2996</v>
      </c>
      <c r="AB19" s="113">
        <f t="shared" si="6"/>
        <v>-88.588782631170844</v>
      </c>
      <c r="AC19" s="113">
        <f t="shared" si="7"/>
        <v>-78.185524974515801</v>
      </c>
      <c r="AD19" s="113"/>
      <c r="AE19" s="113"/>
      <c r="AG19" s="220" t="s">
        <v>352</v>
      </c>
      <c r="AH19" s="184" t="s">
        <v>368</v>
      </c>
      <c r="AI19" s="103">
        <v>0</v>
      </c>
      <c r="AJ19" s="112">
        <v>44871</v>
      </c>
      <c r="AK19" s="107">
        <v>44871</v>
      </c>
      <c r="AL19" s="126">
        <v>46191</v>
      </c>
      <c r="AM19" s="126" t="s">
        <v>338</v>
      </c>
      <c r="AN19" s="126"/>
      <c r="AO19" s="126">
        <v>8501</v>
      </c>
      <c r="AP19" s="126">
        <v>8501</v>
      </c>
      <c r="AQ19" s="126">
        <v>429</v>
      </c>
      <c r="AR19" s="126">
        <v>548</v>
      </c>
      <c r="AS19" s="126">
        <f t="shared" si="8"/>
        <v>977</v>
      </c>
      <c r="AT19" s="126">
        <v>348</v>
      </c>
      <c r="AU19" s="103">
        <f t="shared" si="9"/>
        <v>1325</v>
      </c>
      <c r="AV19" s="126">
        <v>444</v>
      </c>
      <c r="AW19" s="103">
        <f t="shared" si="10"/>
        <v>1769</v>
      </c>
      <c r="AX19" s="103"/>
      <c r="AY19" s="103"/>
      <c r="AZ19" s="103">
        <f t="shared" si="11"/>
        <v>0</v>
      </c>
      <c r="BA19" s="103">
        <v>3550</v>
      </c>
      <c r="BB19" s="103">
        <f t="shared" si="12"/>
        <v>3550</v>
      </c>
      <c r="BC19" s="103"/>
      <c r="BD19" s="103">
        <f t="shared" si="13"/>
        <v>3550</v>
      </c>
      <c r="BE19" s="103">
        <v>1450</v>
      </c>
      <c r="BF19" s="103">
        <v>1399</v>
      </c>
      <c r="BG19" s="103">
        <f t="shared" si="14"/>
        <v>2849</v>
      </c>
      <c r="BH19" s="113" t="str">
        <f t="shared" si="15"/>
        <v xml:space="preserve"> </v>
      </c>
      <c r="BI19" s="113"/>
      <c r="BJ19" s="113"/>
      <c r="BK19" s="113"/>
    </row>
    <row r="20" spans="1:63" ht="16.5" customHeight="1" x14ac:dyDescent="0.3">
      <c r="A20" s="216" t="s">
        <v>353</v>
      </c>
      <c r="B20" s="184" t="s">
        <v>369</v>
      </c>
      <c r="C20" s="103">
        <v>2731480</v>
      </c>
      <c r="D20" s="103">
        <v>4775182</v>
      </c>
      <c r="E20" s="126">
        <v>6770776</v>
      </c>
      <c r="F20" s="126">
        <v>9287927.9999999925</v>
      </c>
      <c r="G20" s="126">
        <v>2321787</v>
      </c>
      <c r="H20" s="126">
        <v>4683127.9999999991</v>
      </c>
      <c r="I20" s="126">
        <v>7804671</v>
      </c>
      <c r="J20" s="126">
        <v>10645536.000000002</v>
      </c>
      <c r="K20" s="126">
        <v>2225473.9999999995</v>
      </c>
      <c r="L20" s="126">
        <v>2777389.0000000014</v>
      </c>
      <c r="M20" s="126">
        <f t="shared" si="0"/>
        <v>5002863.0000000009</v>
      </c>
      <c r="N20" s="126">
        <v>2136469.9999999995</v>
      </c>
      <c r="O20" s="103">
        <f t="shared" si="1"/>
        <v>7139333</v>
      </c>
      <c r="P20" s="126">
        <v>2454882.9999999995</v>
      </c>
      <c r="Q20" s="103">
        <f t="shared" si="1"/>
        <v>9594216</v>
      </c>
      <c r="R20" s="103">
        <v>2643977</v>
      </c>
      <c r="S20" s="103">
        <v>1450376.0000000002</v>
      </c>
      <c r="T20" s="103">
        <f t="shared" si="2"/>
        <v>4094353</v>
      </c>
      <c r="U20" s="103">
        <v>1868391.0000000005</v>
      </c>
      <c r="V20" s="103">
        <f t="shared" si="3"/>
        <v>5962744</v>
      </c>
      <c r="W20" s="103">
        <v>1340958</v>
      </c>
      <c r="X20" s="103">
        <f t="shared" si="4"/>
        <v>7303702</v>
      </c>
      <c r="Y20" s="103">
        <v>2353578</v>
      </c>
      <c r="Z20" s="103">
        <v>2397776.9999999995</v>
      </c>
      <c r="AA20" s="103">
        <f t="shared" si="5"/>
        <v>4751355</v>
      </c>
      <c r="AB20" s="113">
        <f t="shared" si="6"/>
        <v>-10.983416270262552</v>
      </c>
      <c r="AC20" s="113">
        <f t="shared" si="7"/>
        <v>16.046540198170504</v>
      </c>
      <c r="AD20" s="113"/>
      <c r="AE20" s="113"/>
      <c r="AG20" s="220" t="s">
        <v>353</v>
      </c>
      <c r="AH20" s="184" t="s">
        <v>369</v>
      </c>
      <c r="AI20" s="103">
        <v>152218</v>
      </c>
      <c r="AJ20" s="112">
        <v>390851</v>
      </c>
      <c r="AK20" s="107">
        <v>585804</v>
      </c>
      <c r="AL20" s="126">
        <v>788792</v>
      </c>
      <c r="AM20" s="126">
        <v>82954</v>
      </c>
      <c r="AN20" s="126">
        <v>264718</v>
      </c>
      <c r="AO20" s="126">
        <v>294446</v>
      </c>
      <c r="AP20" s="126">
        <v>367044.00000000023</v>
      </c>
      <c r="AQ20" s="126">
        <v>242610.99999999994</v>
      </c>
      <c r="AR20" s="126">
        <v>185618.00000000003</v>
      </c>
      <c r="AS20" s="126">
        <f t="shared" si="8"/>
        <v>428229</v>
      </c>
      <c r="AT20" s="126">
        <v>262580.00000000012</v>
      </c>
      <c r="AU20" s="103">
        <f t="shared" si="9"/>
        <v>690809.00000000012</v>
      </c>
      <c r="AV20" s="126">
        <v>223854.99999999997</v>
      </c>
      <c r="AW20" s="103">
        <f t="shared" si="10"/>
        <v>914664.00000000012</v>
      </c>
      <c r="AX20" s="103">
        <v>48997</v>
      </c>
      <c r="AY20" s="103">
        <v>4754</v>
      </c>
      <c r="AZ20" s="103">
        <f t="shared" si="11"/>
        <v>53751</v>
      </c>
      <c r="BA20" s="103">
        <v>108334.99999999999</v>
      </c>
      <c r="BB20" s="103">
        <f t="shared" si="12"/>
        <v>162086</v>
      </c>
      <c r="BC20" s="103">
        <v>71521.999999999985</v>
      </c>
      <c r="BD20" s="103">
        <f t="shared" si="13"/>
        <v>233608</v>
      </c>
      <c r="BE20" s="103">
        <v>85144.000000000015</v>
      </c>
      <c r="BF20" s="103">
        <v>615616.99999999988</v>
      </c>
      <c r="BG20" s="103">
        <f t="shared" si="14"/>
        <v>700760.99999999988</v>
      </c>
      <c r="BH20" s="113">
        <f t="shared" si="15"/>
        <v>73.773904524766834</v>
      </c>
      <c r="BI20" s="113">
        <f t="shared" si="16"/>
        <v>1203.7171401462297</v>
      </c>
      <c r="BJ20" s="113"/>
      <c r="BK20" s="113"/>
    </row>
    <row r="21" spans="1:63" ht="16.5" customHeight="1" x14ac:dyDescent="0.3">
      <c r="A21" s="216" t="s">
        <v>354</v>
      </c>
      <c r="B21" s="183" t="s">
        <v>576</v>
      </c>
      <c r="C21" s="103">
        <v>1543473</v>
      </c>
      <c r="D21" s="103">
        <v>3250182</v>
      </c>
      <c r="E21" s="126">
        <v>4897647</v>
      </c>
      <c r="F21" s="126">
        <v>4966017.9999999981</v>
      </c>
      <c r="G21" s="126">
        <v>1836252</v>
      </c>
      <c r="H21" s="126">
        <v>3695772.9999999991</v>
      </c>
      <c r="I21" s="126">
        <v>5746564</v>
      </c>
      <c r="J21" s="126">
        <v>5832934.0000000019</v>
      </c>
      <c r="K21" s="126">
        <v>584572</v>
      </c>
      <c r="L21" s="126">
        <v>83445</v>
      </c>
      <c r="M21" s="126">
        <f t="shared" si="0"/>
        <v>668017</v>
      </c>
      <c r="N21" s="126">
        <v>107775.99999999999</v>
      </c>
      <c r="O21" s="103">
        <f t="shared" si="1"/>
        <v>775793</v>
      </c>
      <c r="P21" s="126">
        <v>61046.999999999985</v>
      </c>
      <c r="Q21" s="103">
        <f t="shared" si="1"/>
        <v>836840</v>
      </c>
      <c r="R21" s="103">
        <v>162919</v>
      </c>
      <c r="S21" s="103">
        <v>132382</v>
      </c>
      <c r="T21" s="103">
        <f t="shared" si="2"/>
        <v>295301</v>
      </c>
      <c r="U21" s="103">
        <v>114759</v>
      </c>
      <c r="V21" s="103">
        <f t="shared" si="3"/>
        <v>410060</v>
      </c>
      <c r="W21" s="103">
        <v>164725.99999999994</v>
      </c>
      <c r="X21" s="103">
        <f t="shared" si="4"/>
        <v>574786</v>
      </c>
      <c r="Y21" s="103">
        <v>157459.99999999997</v>
      </c>
      <c r="Z21" s="103">
        <v>314159</v>
      </c>
      <c r="AA21" s="103">
        <f t="shared" si="5"/>
        <v>471619</v>
      </c>
      <c r="AB21" s="113">
        <f t="shared" si="6"/>
        <v>-3.3507448486671478</v>
      </c>
      <c r="AC21" s="113">
        <f t="shared" si="7"/>
        <v>59.707891270263218</v>
      </c>
      <c r="AD21" s="113"/>
      <c r="AE21" s="113"/>
      <c r="AG21" s="220" t="s">
        <v>354</v>
      </c>
      <c r="AH21" s="183" t="s">
        <v>576</v>
      </c>
      <c r="AI21" s="103">
        <v>167969</v>
      </c>
      <c r="AJ21" s="112">
        <v>301151</v>
      </c>
      <c r="AK21" s="107">
        <v>368207</v>
      </c>
      <c r="AL21" s="126">
        <v>423637.99999999994</v>
      </c>
      <c r="AM21" s="126">
        <v>20190</v>
      </c>
      <c r="AN21" s="126">
        <v>30482</v>
      </c>
      <c r="AO21" s="126">
        <v>39402</v>
      </c>
      <c r="AP21" s="126">
        <v>62877.000000000007</v>
      </c>
      <c r="AQ21" s="126">
        <v>37107.000000000007</v>
      </c>
      <c r="AR21" s="126">
        <v>387545</v>
      </c>
      <c r="AS21" s="126">
        <f t="shared" si="8"/>
        <v>424652</v>
      </c>
      <c r="AT21" s="126">
        <v>633563.99999999988</v>
      </c>
      <c r="AU21" s="103">
        <f t="shared" si="9"/>
        <v>1058216</v>
      </c>
      <c r="AV21" s="126">
        <v>852287</v>
      </c>
      <c r="AW21" s="103">
        <f t="shared" si="10"/>
        <v>1910503</v>
      </c>
      <c r="AX21" s="103">
        <v>740520</v>
      </c>
      <c r="AY21" s="103">
        <v>793694</v>
      </c>
      <c r="AZ21" s="103">
        <f t="shared" si="11"/>
        <v>1534214</v>
      </c>
      <c r="BA21" s="103">
        <v>1027370.9999999998</v>
      </c>
      <c r="BB21" s="103">
        <f t="shared" si="12"/>
        <v>2561585</v>
      </c>
      <c r="BC21" s="103">
        <v>980195.99999999977</v>
      </c>
      <c r="BD21" s="103">
        <f t="shared" si="13"/>
        <v>3541781</v>
      </c>
      <c r="BE21" s="103">
        <v>726961</v>
      </c>
      <c r="BF21" s="103">
        <v>791809.99999999988</v>
      </c>
      <c r="BG21" s="103">
        <f t="shared" si="14"/>
        <v>1518771</v>
      </c>
      <c r="BH21" s="113">
        <f t="shared" si="15"/>
        <v>-1.8310106411710763</v>
      </c>
      <c r="BI21" s="113">
        <f t="shared" si="16"/>
        <v>-1.0065740502954554</v>
      </c>
      <c r="BJ21" s="113"/>
      <c r="BK21" s="113"/>
    </row>
    <row r="22" spans="1:63" ht="16.5" customHeight="1" x14ac:dyDescent="0.3">
      <c r="A22" s="184" t="s">
        <v>465</v>
      </c>
      <c r="B22" s="184" t="s">
        <v>371</v>
      </c>
      <c r="C22" s="103">
        <v>7262257</v>
      </c>
      <c r="D22" s="103">
        <v>16442231</v>
      </c>
      <c r="E22" s="126">
        <v>26113084</v>
      </c>
      <c r="F22" s="126">
        <v>35530485.000000015</v>
      </c>
      <c r="G22" s="126">
        <v>9273506</v>
      </c>
      <c r="H22" s="126">
        <v>19899973.000000015</v>
      </c>
      <c r="I22" s="126">
        <v>30324469.999999996</v>
      </c>
      <c r="J22" s="126">
        <v>40604862.000000037</v>
      </c>
      <c r="K22" s="126">
        <v>9654852</v>
      </c>
      <c r="L22" s="126">
        <v>11400550.000000004</v>
      </c>
      <c r="M22" s="126">
        <f t="shared" si="0"/>
        <v>21055402.000000004</v>
      </c>
      <c r="N22" s="126">
        <v>11321679.999999998</v>
      </c>
      <c r="O22" s="103">
        <f t="shared" si="1"/>
        <v>32377082</v>
      </c>
      <c r="P22" s="126">
        <v>11334156.999999994</v>
      </c>
      <c r="Q22" s="103">
        <f t="shared" si="1"/>
        <v>43711238.999999993</v>
      </c>
      <c r="R22" s="103">
        <v>10986433</v>
      </c>
      <c r="S22" s="103">
        <v>8351246.9999999972</v>
      </c>
      <c r="T22" s="103">
        <f t="shared" si="2"/>
        <v>19337679.999999996</v>
      </c>
      <c r="U22" s="103">
        <v>10232592.999999998</v>
      </c>
      <c r="V22" s="103">
        <f t="shared" si="3"/>
        <v>29570272.999999993</v>
      </c>
      <c r="W22" s="103">
        <v>7552004.0000000037</v>
      </c>
      <c r="X22" s="103">
        <f t="shared" si="4"/>
        <v>37122277</v>
      </c>
      <c r="Y22" s="103">
        <v>7841655.9999999991</v>
      </c>
      <c r="Z22" s="103">
        <v>8397716</v>
      </c>
      <c r="AA22" s="103">
        <f t="shared" si="5"/>
        <v>16239372</v>
      </c>
      <c r="AB22" s="113">
        <f t="shared" si="6"/>
        <v>-28.624185848127425</v>
      </c>
      <c r="AC22" s="113">
        <f t="shared" si="7"/>
        <v>-16.022128817934714</v>
      </c>
      <c r="AD22" s="113"/>
      <c r="AE22" s="113"/>
      <c r="AG22" s="94" t="s">
        <v>465</v>
      </c>
      <c r="AH22" s="184" t="s">
        <v>371</v>
      </c>
      <c r="AI22" s="103">
        <v>2416416</v>
      </c>
      <c r="AJ22" s="112">
        <v>6675198</v>
      </c>
      <c r="AK22" s="107">
        <v>9757299</v>
      </c>
      <c r="AL22" s="126">
        <v>10766033.999999987</v>
      </c>
      <c r="AM22" s="126">
        <v>2861939</v>
      </c>
      <c r="AN22" s="126">
        <v>6877748.9999999991</v>
      </c>
      <c r="AO22" s="126">
        <v>8678332</v>
      </c>
      <c r="AP22" s="126">
        <v>10270113.999999998</v>
      </c>
      <c r="AQ22" s="126">
        <v>3716206.0000000005</v>
      </c>
      <c r="AR22" s="126">
        <v>3823311.9999999981</v>
      </c>
      <c r="AS22" s="126">
        <f t="shared" si="8"/>
        <v>7539517.9999999981</v>
      </c>
      <c r="AT22" s="126">
        <v>1939513.9999999995</v>
      </c>
      <c r="AU22" s="103">
        <f t="shared" si="9"/>
        <v>9479031.9999999981</v>
      </c>
      <c r="AV22" s="126">
        <v>1659008.0000000007</v>
      </c>
      <c r="AW22" s="103">
        <f t="shared" si="10"/>
        <v>11138039.999999998</v>
      </c>
      <c r="AX22" s="103">
        <v>2766089</v>
      </c>
      <c r="AY22" s="103">
        <v>2774848</v>
      </c>
      <c r="AZ22" s="103">
        <f t="shared" si="11"/>
        <v>5540937</v>
      </c>
      <c r="BA22" s="103">
        <v>1685893.0000000007</v>
      </c>
      <c r="BB22" s="103">
        <f t="shared" si="12"/>
        <v>7226830.0000000009</v>
      </c>
      <c r="BC22" s="103">
        <v>881522.00000000012</v>
      </c>
      <c r="BD22" s="103">
        <f t="shared" si="13"/>
        <v>8108352.0000000009</v>
      </c>
      <c r="BE22" s="103">
        <v>2347121.0000000005</v>
      </c>
      <c r="BF22" s="103">
        <v>3314036.9999999991</v>
      </c>
      <c r="BG22" s="103">
        <f t="shared" si="14"/>
        <v>5661158</v>
      </c>
      <c r="BH22" s="113">
        <f t="shared" si="15"/>
        <v>-15.146584220536624</v>
      </c>
      <c r="BI22" s="113">
        <f t="shared" si="16"/>
        <v>2.1696871846765191</v>
      </c>
      <c r="BJ22" s="113"/>
      <c r="BK22" s="113"/>
    </row>
    <row r="23" spans="1:63" ht="16.5" customHeight="1" x14ac:dyDescent="0.3">
      <c r="A23" s="184" t="s">
        <v>466</v>
      </c>
      <c r="B23" s="184" t="s">
        <v>372</v>
      </c>
      <c r="C23" s="103">
        <v>66861334</v>
      </c>
      <c r="D23" s="103">
        <v>142283742</v>
      </c>
      <c r="E23" s="126">
        <v>209162093</v>
      </c>
      <c r="F23" s="126">
        <v>281863734.00000006</v>
      </c>
      <c r="G23" s="126">
        <v>66318452</v>
      </c>
      <c r="H23" s="126">
        <v>135977296.00000003</v>
      </c>
      <c r="I23" s="126">
        <v>196128239.00000012</v>
      </c>
      <c r="J23" s="126">
        <v>270765389.0000003</v>
      </c>
      <c r="K23" s="126">
        <v>64523707.000000089</v>
      </c>
      <c r="L23" s="126">
        <v>64178306.999999963</v>
      </c>
      <c r="M23" s="126">
        <f t="shared" si="0"/>
        <v>128702014.00000006</v>
      </c>
      <c r="N23" s="126">
        <v>54610869</v>
      </c>
      <c r="O23" s="103">
        <f t="shared" si="1"/>
        <v>183312883.00000006</v>
      </c>
      <c r="P23" s="126">
        <v>63615382.999999985</v>
      </c>
      <c r="Q23" s="103">
        <f t="shared" si="1"/>
        <v>246928266.00000006</v>
      </c>
      <c r="R23" s="103">
        <v>54226589</v>
      </c>
      <c r="S23" s="103">
        <v>34383467.999999985</v>
      </c>
      <c r="T23" s="103">
        <f t="shared" si="2"/>
        <v>88610056.999999985</v>
      </c>
      <c r="U23" s="103">
        <v>57906835.999999993</v>
      </c>
      <c r="V23" s="103">
        <f t="shared" si="3"/>
        <v>146516892.99999997</v>
      </c>
      <c r="W23" s="103">
        <v>62378105.000000007</v>
      </c>
      <c r="X23" s="103">
        <f t="shared" si="4"/>
        <v>208894997.99999997</v>
      </c>
      <c r="Y23" s="103">
        <v>56508228.999999955</v>
      </c>
      <c r="Z23" s="103">
        <v>64744650.000000015</v>
      </c>
      <c r="AA23" s="103">
        <f t="shared" si="5"/>
        <v>121252878.99999997</v>
      </c>
      <c r="AB23" s="113">
        <f t="shared" si="6"/>
        <v>4.2076037642713686</v>
      </c>
      <c r="AC23" s="113">
        <f t="shared" si="7"/>
        <v>36.838732650854723</v>
      </c>
      <c r="AD23" s="113"/>
      <c r="AE23" s="113"/>
      <c r="AG23" s="94" t="s">
        <v>466</v>
      </c>
      <c r="AH23" s="184" t="s">
        <v>372</v>
      </c>
      <c r="AI23" s="103">
        <v>6275943</v>
      </c>
      <c r="AJ23" s="112">
        <v>14178113</v>
      </c>
      <c r="AK23" s="107">
        <v>21909428</v>
      </c>
      <c r="AL23" s="126">
        <v>28785040.999999993</v>
      </c>
      <c r="AM23" s="126">
        <v>6722691</v>
      </c>
      <c r="AN23" s="126">
        <v>13838321.000000002</v>
      </c>
      <c r="AO23" s="126">
        <v>21472325</v>
      </c>
      <c r="AP23" s="126">
        <v>28824245.000000007</v>
      </c>
      <c r="AQ23" s="126">
        <v>6498113.0000000009</v>
      </c>
      <c r="AR23" s="126">
        <v>7348048.9999999972</v>
      </c>
      <c r="AS23" s="126">
        <f t="shared" si="8"/>
        <v>13846161.999999998</v>
      </c>
      <c r="AT23" s="126">
        <v>7068992.9999999991</v>
      </c>
      <c r="AU23" s="103">
        <f t="shared" si="9"/>
        <v>20915154.999999996</v>
      </c>
      <c r="AV23" s="126">
        <v>7340792.0000000047</v>
      </c>
      <c r="AW23" s="103">
        <f t="shared" si="10"/>
        <v>28255947</v>
      </c>
      <c r="AX23" s="103">
        <v>5538997</v>
      </c>
      <c r="AY23" s="103">
        <v>5110291</v>
      </c>
      <c r="AZ23" s="103">
        <f t="shared" si="11"/>
        <v>10649288</v>
      </c>
      <c r="BA23" s="103">
        <v>6819360.0000000028</v>
      </c>
      <c r="BB23" s="103">
        <f t="shared" si="12"/>
        <v>17468648.000000004</v>
      </c>
      <c r="BC23" s="103">
        <v>5928781.9999999981</v>
      </c>
      <c r="BD23" s="103">
        <f t="shared" si="13"/>
        <v>23397430</v>
      </c>
      <c r="BE23" s="103">
        <v>5298640.9999999981</v>
      </c>
      <c r="BF23" s="103">
        <v>6979074.0000000009</v>
      </c>
      <c r="BG23" s="103">
        <f t="shared" si="14"/>
        <v>12277715</v>
      </c>
      <c r="BH23" s="113">
        <f t="shared" si="15"/>
        <v>-4.3393415811563329</v>
      </c>
      <c r="BI23" s="113">
        <f t="shared" si="16"/>
        <v>15.291416665602426</v>
      </c>
      <c r="BJ23" s="113"/>
      <c r="BK23" s="113"/>
    </row>
    <row r="24" spans="1:63" ht="16.5" customHeight="1" x14ac:dyDescent="0.3">
      <c r="A24" s="184" t="s">
        <v>467</v>
      </c>
      <c r="B24" s="184" t="s">
        <v>373</v>
      </c>
      <c r="C24" s="103">
        <v>3078605</v>
      </c>
      <c r="D24" s="103">
        <v>8271039</v>
      </c>
      <c r="E24" s="126">
        <v>13281342</v>
      </c>
      <c r="F24" s="126">
        <v>19062007</v>
      </c>
      <c r="G24" s="126">
        <v>4687812</v>
      </c>
      <c r="H24" s="126">
        <v>9804628</v>
      </c>
      <c r="I24" s="126">
        <v>13920041</v>
      </c>
      <c r="J24" s="126">
        <v>18369498.999999996</v>
      </c>
      <c r="K24" s="126">
        <v>4541728.9999999981</v>
      </c>
      <c r="L24" s="126">
        <v>5236427.0000000009</v>
      </c>
      <c r="M24" s="126">
        <f t="shared" si="0"/>
        <v>9778156</v>
      </c>
      <c r="N24" s="126">
        <v>5747879</v>
      </c>
      <c r="O24" s="103">
        <f t="shared" si="1"/>
        <v>15526035</v>
      </c>
      <c r="P24" s="126">
        <v>4655845.9999999981</v>
      </c>
      <c r="Q24" s="103">
        <f t="shared" si="1"/>
        <v>20181881</v>
      </c>
      <c r="R24" s="103">
        <v>4151191</v>
      </c>
      <c r="S24" s="103">
        <v>4067960</v>
      </c>
      <c r="T24" s="103">
        <f t="shared" si="2"/>
        <v>8219151</v>
      </c>
      <c r="U24" s="103">
        <v>4487835</v>
      </c>
      <c r="V24" s="103">
        <f t="shared" si="3"/>
        <v>12706986</v>
      </c>
      <c r="W24" s="103">
        <v>4051138</v>
      </c>
      <c r="X24" s="103">
        <f t="shared" si="4"/>
        <v>16758124</v>
      </c>
      <c r="Y24" s="103">
        <v>4053922.9999999995</v>
      </c>
      <c r="Z24" s="103">
        <v>4551732</v>
      </c>
      <c r="AA24" s="103">
        <f t="shared" si="5"/>
        <v>8605655</v>
      </c>
      <c r="AB24" s="113">
        <f t="shared" si="6"/>
        <v>-2.3431347774650817</v>
      </c>
      <c r="AC24" s="113">
        <f t="shared" si="7"/>
        <v>4.7024808280076655</v>
      </c>
      <c r="AD24" s="113"/>
      <c r="AE24" s="113"/>
      <c r="AG24" s="94" t="s">
        <v>467</v>
      </c>
      <c r="AH24" s="184" t="s">
        <v>373</v>
      </c>
      <c r="AI24" s="103">
        <v>1692761</v>
      </c>
      <c r="AJ24" s="112">
        <v>3681087</v>
      </c>
      <c r="AK24" s="107">
        <v>5334949</v>
      </c>
      <c r="AL24" s="126">
        <v>6807517.0000000009</v>
      </c>
      <c r="AM24" s="126">
        <v>1489054</v>
      </c>
      <c r="AN24" s="126">
        <v>3287087.0000000005</v>
      </c>
      <c r="AO24" s="126">
        <v>5091031</v>
      </c>
      <c r="AP24" s="126">
        <v>6632696.0000000047</v>
      </c>
      <c r="AQ24" s="126">
        <v>1156081.0000000002</v>
      </c>
      <c r="AR24" s="126">
        <v>1441558.9999999998</v>
      </c>
      <c r="AS24" s="126">
        <f t="shared" si="8"/>
        <v>2597640</v>
      </c>
      <c r="AT24" s="126">
        <v>1610096.0000000007</v>
      </c>
      <c r="AU24" s="103">
        <f t="shared" si="9"/>
        <v>4207736.0000000009</v>
      </c>
      <c r="AV24" s="126">
        <v>1244200.9999999995</v>
      </c>
      <c r="AW24" s="103">
        <f t="shared" si="10"/>
        <v>5451937</v>
      </c>
      <c r="AX24" s="103">
        <v>1904753</v>
      </c>
      <c r="AY24" s="103">
        <v>880517.00000000012</v>
      </c>
      <c r="AZ24" s="103">
        <f t="shared" si="11"/>
        <v>2785270</v>
      </c>
      <c r="BA24" s="103">
        <v>1308422.0000000002</v>
      </c>
      <c r="BB24" s="103">
        <f t="shared" si="12"/>
        <v>4093692</v>
      </c>
      <c r="BC24" s="103">
        <v>1070049</v>
      </c>
      <c r="BD24" s="103">
        <f t="shared" si="13"/>
        <v>5163741</v>
      </c>
      <c r="BE24" s="103">
        <v>779369</v>
      </c>
      <c r="BF24" s="103">
        <v>1353932.9999999998</v>
      </c>
      <c r="BG24" s="103">
        <f t="shared" si="14"/>
        <v>2133302</v>
      </c>
      <c r="BH24" s="113">
        <f t="shared" si="15"/>
        <v>-59.082936212726793</v>
      </c>
      <c r="BI24" s="113">
        <f t="shared" si="16"/>
        <v>-23.407712717259017</v>
      </c>
      <c r="BJ24" s="113"/>
      <c r="BK24" s="113"/>
    </row>
    <row r="25" spans="1:63" ht="16.5" customHeight="1" x14ac:dyDescent="0.3">
      <c r="A25" s="184" t="s">
        <v>468</v>
      </c>
      <c r="B25" s="94" t="s">
        <v>374</v>
      </c>
      <c r="C25" s="103">
        <v>21237583</v>
      </c>
      <c r="D25" s="103">
        <v>86289997</v>
      </c>
      <c r="E25" s="126">
        <v>139880363</v>
      </c>
      <c r="F25" s="126">
        <v>196928869.00000003</v>
      </c>
      <c r="G25" s="126">
        <v>45066248</v>
      </c>
      <c r="H25" s="126">
        <v>92339224.999999985</v>
      </c>
      <c r="I25" s="126">
        <v>120154307</v>
      </c>
      <c r="J25" s="126">
        <v>151391202.00000009</v>
      </c>
      <c r="K25" s="126">
        <v>52233486</v>
      </c>
      <c r="L25" s="126">
        <v>18640926.999999996</v>
      </c>
      <c r="M25" s="126">
        <f t="shared" si="0"/>
        <v>70874413</v>
      </c>
      <c r="N25" s="126">
        <v>39378153</v>
      </c>
      <c r="O25" s="103">
        <f t="shared" si="1"/>
        <v>110252566</v>
      </c>
      <c r="P25" s="126">
        <v>39351845.999999993</v>
      </c>
      <c r="Q25" s="103">
        <f t="shared" si="1"/>
        <v>149604412</v>
      </c>
      <c r="R25" s="103">
        <v>48268429</v>
      </c>
      <c r="S25" s="103">
        <v>34353400.999999985</v>
      </c>
      <c r="T25" s="103">
        <f t="shared" si="2"/>
        <v>82621829.999999985</v>
      </c>
      <c r="U25" s="103">
        <v>28855510.000000007</v>
      </c>
      <c r="V25" s="103">
        <f t="shared" si="3"/>
        <v>111477340</v>
      </c>
      <c r="W25" s="103">
        <v>40450938.999999993</v>
      </c>
      <c r="X25" s="103">
        <f t="shared" si="4"/>
        <v>151928279</v>
      </c>
      <c r="Y25" s="103">
        <v>29131677</v>
      </c>
      <c r="Z25" s="103">
        <v>16558993.000000002</v>
      </c>
      <c r="AA25" s="103">
        <f t="shared" si="5"/>
        <v>45690670</v>
      </c>
      <c r="AB25" s="113">
        <f t="shared" si="6"/>
        <v>-39.646519260032264</v>
      </c>
      <c r="AC25" s="113">
        <f t="shared" si="7"/>
        <v>-44.699034141461148</v>
      </c>
      <c r="AD25" s="113"/>
      <c r="AE25" s="113"/>
      <c r="AG25" s="94" t="s">
        <v>468</v>
      </c>
      <c r="AH25" s="184" t="s">
        <v>374</v>
      </c>
      <c r="AI25" s="103">
        <v>7218569</v>
      </c>
      <c r="AJ25" s="112">
        <v>13507665</v>
      </c>
      <c r="AK25" s="107">
        <v>17942890</v>
      </c>
      <c r="AL25" s="126">
        <v>23812497.999999996</v>
      </c>
      <c r="AM25" s="126">
        <v>5015939</v>
      </c>
      <c r="AN25" s="126">
        <v>8184324.9999999991</v>
      </c>
      <c r="AO25" s="126">
        <v>16122043.999999996</v>
      </c>
      <c r="AP25" s="126">
        <v>26288523.999999989</v>
      </c>
      <c r="AQ25" s="126">
        <v>6139665</v>
      </c>
      <c r="AR25" s="126">
        <v>5383563.0000000009</v>
      </c>
      <c r="AS25" s="126">
        <f t="shared" si="8"/>
        <v>11523228</v>
      </c>
      <c r="AT25" s="126">
        <v>5123776</v>
      </c>
      <c r="AU25" s="103">
        <f t="shared" si="9"/>
        <v>16647004</v>
      </c>
      <c r="AV25" s="126">
        <v>5722384.0000000019</v>
      </c>
      <c r="AW25" s="103">
        <f t="shared" si="10"/>
        <v>22369388</v>
      </c>
      <c r="AX25" s="103">
        <v>4642296</v>
      </c>
      <c r="AY25" s="103">
        <v>5150885.9999999991</v>
      </c>
      <c r="AZ25" s="103">
        <f t="shared" si="11"/>
        <v>9793182</v>
      </c>
      <c r="BA25" s="103">
        <v>5266434</v>
      </c>
      <c r="BB25" s="103">
        <f t="shared" si="12"/>
        <v>15059616</v>
      </c>
      <c r="BC25" s="103">
        <v>6855904.9999999953</v>
      </c>
      <c r="BD25" s="103">
        <f t="shared" si="13"/>
        <v>21915520.999999996</v>
      </c>
      <c r="BE25" s="103">
        <v>4523072.0000000009</v>
      </c>
      <c r="BF25" s="103">
        <v>6530753.0000000019</v>
      </c>
      <c r="BG25" s="103">
        <f t="shared" si="14"/>
        <v>11053825.000000004</v>
      </c>
      <c r="BH25" s="113">
        <f t="shared" si="15"/>
        <v>-2.5682119365072538</v>
      </c>
      <c r="BI25" s="113">
        <f t="shared" si="16"/>
        <v>12.872659774933254</v>
      </c>
      <c r="BJ25" s="113"/>
      <c r="BK25" s="113"/>
    </row>
    <row r="26" spans="1:63" ht="16.5" customHeight="1" x14ac:dyDescent="0.3">
      <c r="A26" s="184" t="s">
        <v>469</v>
      </c>
      <c r="B26" s="94" t="s">
        <v>375</v>
      </c>
      <c r="C26" s="103">
        <v>8282693</v>
      </c>
      <c r="D26" s="103">
        <v>19285127</v>
      </c>
      <c r="E26" s="126">
        <v>29906542</v>
      </c>
      <c r="F26" s="126">
        <v>38823322.999999978</v>
      </c>
      <c r="G26" s="126">
        <v>8716985</v>
      </c>
      <c r="H26" s="126">
        <v>19716222</v>
      </c>
      <c r="I26" s="126">
        <v>29916150.000000004</v>
      </c>
      <c r="J26" s="126">
        <v>38409228.999999993</v>
      </c>
      <c r="K26" s="126">
        <v>8909232</v>
      </c>
      <c r="L26" s="126">
        <v>9919873.9999999963</v>
      </c>
      <c r="M26" s="126">
        <f t="shared" si="0"/>
        <v>18829105.999999996</v>
      </c>
      <c r="N26" s="126">
        <v>9769103.9999999963</v>
      </c>
      <c r="O26" s="103">
        <f t="shared" si="1"/>
        <v>28598209.999999993</v>
      </c>
      <c r="P26" s="126">
        <v>8630041.0000000019</v>
      </c>
      <c r="Q26" s="103">
        <f t="shared" si="1"/>
        <v>37228250.999999993</v>
      </c>
      <c r="R26" s="103">
        <v>8604694</v>
      </c>
      <c r="S26" s="103">
        <v>8456918.9999999981</v>
      </c>
      <c r="T26" s="103">
        <f t="shared" si="2"/>
        <v>17061613</v>
      </c>
      <c r="U26" s="103">
        <v>8711670.0000000019</v>
      </c>
      <c r="V26" s="103">
        <f t="shared" si="3"/>
        <v>25773283</v>
      </c>
      <c r="W26" s="103">
        <v>7742217.0000000009</v>
      </c>
      <c r="X26" s="103">
        <f t="shared" si="4"/>
        <v>33515500</v>
      </c>
      <c r="Y26" s="103">
        <v>7568552.9999999981</v>
      </c>
      <c r="Z26" s="103">
        <v>7877825.9999999981</v>
      </c>
      <c r="AA26" s="103">
        <f t="shared" si="5"/>
        <v>15446378.999999996</v>
      </c>
      <c r="AB26" s="113">
        <f t="shared" si="6"/>
        <v>-12.041578701113622</v>
      </c>
      <c r="AC26" s="113">
        <f t="shared" si="7"/>
        <v>-9.4670650424435507</v>
      </c>
      <c r="AD26" s="113"/>
      <c r="AE26" s="113"/>
      <c r="AG26" s="94" t="s">
        <v>469</v>
      </c>
      <c r="AH26" s="184" t="s">
        <v>375</v>
      </c>
      <c r="AI26" s="103">
        <v>2771998</v>
      </c>
      <c r="AJ26" s="112">
        <v>5491879</v>
      </c>
      <c r="AK26" s="107">
        <v>8076808</v>
      </c>
      <c r="AL26" s="126">
        <v>10050995.999999994</v>
      </c>
      <c r="AM26" s="126">
        <v>2399210</v>
      </c>
      <c r="AN26" s="126">
        <v>5405874.0000000009</v>
      </c>
      <c r="AO26" s="126">
        <v>7947338</v>
      </c>
      <c r="AP26" s="126">
        <v>10276731.000000004</v>
      </c>
      <c r="AQ26" s="126">
        <v>2148059.9999999991</v>
      </c>
      <c r="AR26" s="126">
        <v>2924053.0000000009</v>
      </c>
      <c r="AS26" s="126">
        <f t="shared" si="8"/>
        <v>5072113</v>
      </c>
      <c r="AT26" s="126">
        <v>2702435.0000000014</v>
      </c>
      <c r="AU26" s="103">
        <f t="shared" si="9"/>
        <v>7774548.0000000019</v>
      </c>
      <c r="AV26" s="126">
        <v>2645522.9999999986</v>
      </c>
      <c r="AW26" s="103">
        <f t="shared" si="10"/>
        <v>10420071</v>
      </c>
      <c r="AX26" s="103">
        <v>2431785</v>
      </c>
      <c r="AY26" s="103">
        <v>3077235</v>
      </c>
      <c r="AZ26" s="103">
        <f t="shared" si="11"/>
        <v>5509020</v>
      </c>
      <c r="BA26" s="103">
        <v>4181669.9999999995</v>
      </c>
      <c r="BB26" s="103">
        <f t="shared" si="12"/>
        <v>9690690</v>
      </c>
      <c r="BC26" s="103">
        <v>3194107.9999999995</v>
      </c>
      <c r="BD26" s="103">
        <f t="shared" si="13"/>
        <v>12884798</v>
      </c>
      <c r="BE26" s="103">
        <v>2460519.0000000009</v>
      </c>
      <c r="BF26" s="103">
        <v>3212849.9999999995</v>
      </c>
      <c r="BG26" s="103">
        <f t="shared" si="14"/>
        <v>5673369</v>
      </c>
      <c r="BH26" s="113">
        <f t="shared" si="15"/>
        <v>1.1816011695113104</v>
      </c>
      <c r="BI26" s="113">
        <f t="shared" si="16"/>
        <v>2.9832710718058735</v>
      </c>
      <c r="BJ26" s="113"/>
      <c r="BK26" s="113"/>
    </row>
    <row r="27" spans="1:63" ht="16.5" customHeight="1" x14ac:dyDescent="0.3">
      <c r="A27" s="184" t="s">
        <v>470</v>
      </c>
      <c r="B27" s="94" t="s">
        <v>376</v>
      </c>
      <c r="C27" s="103">
        <v>3622288</v>
      </c>
      <c r="D27" s="103">
        <v>7043354</v>
      </c>
      <c r="E27" s="126">
        <v>11170829</v>
      </c>
      <c r="F27" s="126">
        <v>16142527.999999994</v>
      </c>
      <c r="G27" s="126">
        <v>4772941</v>
      </c>
      <c r="H27" s="126">
        <v>10145764.999999998</v>
      </c>
      <c r="I27" s="126">
        <v>14292494</v>
      </c>
      <c r="J27" s="126">
        <v>20110054.000000004</v>
      </c>
      <c r="K27" s="126">
        <v>5215196.9999999991</v>
      </c>
      <c r="L27" s="126">
        <v>6680569.0000000019</v>
      </c>
      <c r="M27" s="126">
        <f t="shared" si="0"/>
        <v>11895766</v>
      </c>
      <c r="N27" s="126">
        <v>6142166.0000000019</v>
      </c>
      <c r="O27" s="103">
        <f t="shared" si="1"/>
        <v>18037932</v>
      </c>
      <c r="P27" s="126">
        <v>7364160.0000000019</v>
      </c>
      <c r="Q27" s="103">
        <f t="shared" si="1"/>
        <v>25402092</v>
      </c>
      <c r="R27" s="103">
        <v>6257442</v>
      </c>
      <c r="S27" s="103">
        <v>5322664.9999999981</v>
      </c>
      <c r="T27" s="103">
        <f t="shared" si="2"/>
        <v>11580106.999999998</v>
      </c>
      <c r="U27" s="103">
        <v>6082770.9999999991</v>
      </c>
      <c r="V27" s="103">
        <f t="shared" si="3"/>
        <v>17662877.999999996</v>
      </c>
      <c r="W27" s="103">
        <v>6284242.9999999991</v>
      </c>
      <c r="X27" s="103">
        <f t="shared" si="4"/>
        <v>23947120.999999996</v>
      </c>
      <c r="Y27" s="103">
        <v>5635954.0000000009</v>
      </c>
      <c r="Z27" s="103">
        <v>6628839.0000000009</v>
      </c>
      <c r="AA27" s="103">
        <f t="shared" si="5"/>
        <v>12264793.000000002</v>
      </c>
      <c r="AB27" s="113">
        <f t="shared" si="6"/>
        <v>-9.9319817906422259</v>
      </c>
      <c r="AC27" s="113">
        <f t="shared" si="7"/>
        <v>5.9126051253240064</v>
      </c>
      <c r="AD27" s="113"/>
      <c r="AE27" s="113"/>
      <c r="AG27" s="94" t="s">
        <v>470</v>
      </c>
      <c r="AH27" s="184" t="s">
        <v>376</v>
      </c>
      <c r="AI27" s="103">
        <v>7472953</v>
      </c>
      <c r="AJ27" s="112">
        <v>15231752</v>
      </c>
      <c r="AK27" s="107">
        <v>22154211</v>
      </c>
      <c r="AL27" s="126">
        <v>29279903.999999989</v>
      </c>
      <c r="AM27" s="126">
        <v>6460494</v>
      </c>
      <c r="AN27" s="126">
        <v>12804147.000000006</v>
      </c>
      <c r="AO27" s="126">
        <v>21251891.999999993</v>
      </c>
      <c r="AP27" s="126">
        <v>30716803.999999989</v>
      </c>
      <c r="AQ27" s="126">
        <v>9019565.0000000019</v>
      </c>
      <c r="AR27" s="126">
        <v>8323931.0000000028</v>
      </c>
      <c r="AS27" s="126">
        <f t="shared" si="8"/>
        <v>17343496.000000004</v>
      </c>
      <c r="AT27" s="126">
        <v>8568812.9999999907</v>
      </c>
      <c r="AU27" s="103">
        <f t="shared" si="9"/>
        <v>25912308.999999993</v>
      </c>
      <c r="AV27" s="126">
        <v>9128928</v>
      </c>
      <c r="AW27" s="103">
        <f t="shared" si="10"/>
        <v>35041236.999999993</v>
      </c>
      <c r="AX27" s="103">
        <v>9811192</v>
      </c>
      <c r="AY27" s="103">
        <v>6955893.9999999991</v>
      </c>
      <c r="AZ27" s="103">
        <f t="shared" si="11"/>
        <v>16767086</v>
      </c>
      <c r="BA27" s="103">
        <v>7925244</v>
      </c>
      <c r="BB27" s="103">
        <f t="shared" si="12"/>
        <v>24692330</v>
      </c>
      <c r="BC27" s="103">
        <v>11287727.999999994</v>
      </c>
      <c r="BD27" s="103">
        <f t="shared" si="13"/>
        <v>35980057.999999993</v>
      </c>
      <c r="BE27" s="103">
        <v>6657215.0000000009</v>
      </c>
      <c r="BF27" s="103">
        <v>7421811</v>
      </c>
      <c r="BG27" s="103">
        <f t="shared" si="14"/>
        <v>14079026</v>
      </c>
      <c r="BH27" s="113">
        <f t="shared" si="15"/>
        <v>-32.146725902418368</v>
      </c>
      <c r="BI27" s="113">
        <f t="shared" si="16"/>
        <v>-16.031766044499335</v>
      </c>
      <c r="BJ27" s="113"/>
      <c r="BK27" s="113"/>
    </row>
    <row r="28" spans="1:63" ht="16.5" customHeight="1" x14ac:dyDescent="0.3">
      <c r="A28" s="184" t="s">
        <v>471</v>
      </c>
      <c r="B28" s="94" t="s">
        <v>377</v>
      </c>
      <c r="C28" s="103">
        <v>668314</v>
      </c>
      <c r="D28" s="103">
        <v>1959236</v>
      </c>
      <c r="E28" s="126">
        <v>3267795</v>
      </c>
      <c r="F28" s="126">
        <v>4776606.9999999991</v>
      </c>
      <c r="G28" s="126">
        <v>706736</v>
      </c>
      <c r="H28" s="126">
        <v>1506125.9999999998</v>
      </c>
      <c r="I28" s="126">
        <v>2157819</v>
      </c>
      <c r="J28" s="126">
        <v>2873988.0000000005</v>
      </c>
      <c r="K28" s="126">
        <v>601534.00000000023</v>
      </c>
      <c r="L28" s="126">
        <v>1123891.9999999995</v>
      </c>
      <c r="M28" s="126">
        <f t="shared" si="0"/>
        <v>1725425.9999999998</v>
      </c>
      <c r="N28" s="126">
        <v>1077040</v>
      </c>
      <c r="O28" s="103">
        <f t="shared" si="1"/>
        <v>2802466</v>
      </c>
      <c r="P28" s="126">
        <v>1033244</v>
      </c>
      <c r="Q28" s="103">
        <f t="shared" si="1"/>
        <v>3835710</v>
      </c>
      <c r="R28" s="103">
        <v>700289</v>
      </c>
      <c r="S28" s="103">
        <v>488641</v>
      </c>
      <c r="T28" s="103">
        <f t="shared" si="2"/>
        <v>1188930</v>
      </c>
      <c r="U28" s="103">
        <v>598439.00000000023</v>
      </c>
      <c r="V28" s="103">
        <f t="shared" si="3"/>
        <v>1787369.0000000002</v>
      </c>
      <c r="W28" s="103">
        <v>642142</v>
      </c>
      <c r="X28" s="103">
        <f t="shared" si="4"/>
        <v>2429511</v>
      </c>
      <c r="Y28" s="103">
        <v>553325</v>
      </c>
      <c r="Z28" s="103">
        <v>651188</v>
      </c>
      <c r="AA28" s="103">
        <f t="shared" si="5"/>
        <v>1204513</v>
      </c>
      <c r="AB28" s="113">
        <f t="shared" si="6"/>
        <v>-20.986192843240431</v>
      </c>
      <c r="AC28" s="113">
        <f t="shared" si="7"/>
        <v>1.3106743037857598</v>
      </c>
      <c r="AD28" s="113"/>
      <c r="AE28" s="113"/>
      <c r="AG28" s="94" t="s">
        <v>471</v>
      </c>
      <c r="AH28" s="184" t="s">
        <v>377</v>
      </c>
      <c r="AI28" s="103">
        <v>5669723</v>
      </c>
      <c r="AJ28" s="112">
        <v>11516979</v>
      </c>
      <c r="AK28" s="107">
        <v>17476718</v>
      </c>
      <c r="AL28" s="126">
        <v>23410326.999999974</v>
      </c>
      <c r="AM28" s="126">
        <v>5400657</v>
      </c>
      <c r="AN28" s="126">
        <v>10616865.999999998</v>
      </c>
      <c r="AO28" s="126">
        <v>16196882.999999996</v>
      </c>
      <c r="AP28" s="126">
        <v>22865399.000000011</v>
      </c>
      <c r="AQ28" s="126">
        <v>7190548</v>
      </c>
      <c r="AR28" s="126">
        <v>7037984.0000000019</v>
      </c>
      <c r="AS28" s="126">
        <f t="shared" si="8"/>
        <v>14228532.000000002</v>
      </c>
      <c r="AT28" s="126">
        <v>7226365.9999999991</v>
      </c>
      <c r="AU28" s="103">
        <f t="shared" si="9"/>
        <v>21454898</v>
      </c>
      <c r="AV28" s="126">
        <v>7210274.9999999963</v>
      </c>
      <c r="AW28" s="103">
        <f t="shared" si="10"/>
        <v>28665172.999999996</v>
      </c>
      <c r="AX28" s="103">
        <v>6187376</v>
      </c>
      <c r="AY28" s="103">
        <v>5586329</v>
      </c>
      <c r="AZ28" s="103">
        <f t="shared" si="11"/>
        <v>11773705</v>
      </c>
      <c r="BA28" s="103">
        <v>6624868.9999999991</v>
      </c>
      <c r="BB28" s="103">
        <f t="shared" si="12"/>
        <v>18398574</v>
      </c>
      <c r="BC28" s="103">
        <v>6176515</v>
      </c>
      <c r="BD28" s="103">
        <f t="shared" si="13"/>
        <v>24575089</v>
      </c>
      <c r="BE28" s="103">
        <v>6322206</v>
      </c>
      <c r="BF28" s="103">
        <v>6935849.9999999991</v>
      </c>
      <c r="BG28" s="103">
        <f t="shared" si="14"/>
        <v>13258056</v>
      </c>
      <c r="BH28" s="113">
        <f t="shared" si="15"/>
        <v>2.1791143774032804</v>
      </c>
      <c r="BI28" s="113">
        <f t="shared" si="16"/>
        <v>12.607339830580088</v>
      </c>
      <c r="BJ28" s="113"/>
      <c r="BK28" s="113"/>
    </row>
    <row r="29" spans="1:63" ht="16.5" customHeight="1" x14ac:dyDescent="0.3">
      <c r="A29" s="184" t="s">
        <v>472</v>
      </c>
      <c r="B29" s="94" t="s">
        <v>378</v>
      </c>
      <c r="C29" s="103">
        <v>3263702</v>
      </c>
      <c r="D29" s="103">
        <v>10342382</v>
      </c>
      <c r="E29" s="126">
        <v>15872768</v>
      </c>
      <c r="F29" s="126">
        <v>21295004.000000004</v>
      </c>
      <c r="G29" s="126">
        <v>5757230</v>
      </c>
      <c r="H29" s="126">
        <v>12826196.999999996</v>
      </c>
      <c r="I29" s="126">
        <v>18534114.999999996</v>
      </c>
      <c r="J29" s="126">
        <v>22688556.00000003</v>
      </c>
      <c r="K29" s="126">
        <v>3478954.9999999981</v>
      </c>
      <c r="L29" s="126">
        <v>8199992.9999999963</v>
      </c>
      <c r="M29" s="126">
        <f t="shared" si="0"/>
        <v>11678947.999999994</v>
      </c>
      <c r="N29" s="126">
        <v>6178104.9999999981</v>
      </c>
      <c r="O29" s="103">
        <f t="shared" si="1"/>
        <v>17857052.999999993</v>
      </c>
      <c r="P29" s="126">
        <v>6063126.9999999991</v>
      </c>
      <c r="Q29" s="103">
        <f t="shared" si="1"/>
        <v>23920179.999999993</v>
      </c>
      <c r="R29" s="103">
        <v>5672144</v>
      </c>
      <c r="S29" s="103">
        <v>8466822.0000000019</v>
      </c>
      <c r="T29" s="103">
        <f t="shared" si="2"/>
        <v>14138966.000000002</v>
      </c>
      <c r="U29" s="103">
        <v>6660372.0000000028</v>
      </c>
      <c r="V29" s="103">
        <f t="shared" si="3"/>
        <v>20799338.000000004</v>
      </c>
      <c r="W29" s="103">
        <v>7348767.0000000028</v>
      </c>
      <c r="X29" s="103">
        <f t="shared" si="4"/>
        <v>28148105.000000007</v>
      </c>
      <c r="Y29" s="103">
        <v>6372280.0000000009</v>
      </c>
      <c r="Z29" s="103">
        <v>8509516</v>
      </c>
      <c r="AA29" s="103">
        <f t="shared" si="5"/>
        <v>14881796</v>
      </c>
      <c r="AB29" s="113">
        <f t="shared" si="6"/>
        <v>12.343410181405858</v>
      </c>
      <c r="AC29" s="113">
        <f t="shared" si="7"/>
        <v>5.253778812396888</v>
      </c>
      <c r="AD29" s="113"/>
      <c r="AE29" s="113"/>
      <c r="AG29" s="94" t="s">
        <v>472</v>
      </c>
      <c r="AH29" s="184" t="s">
        <v>378</v>
      </c>
      <c r="AI29" s="103">
        <v>8792692</v>
      </c>
      <c r="AJ29" s="112">
        <v>17925987</v>
      </c>
      <c r="AK29" s="107">
        <v>27748655</v>
      </c>
      <c r="AL29" s="126">
        <v>36772018.00000003</v>
      </c>
      <c r="AM29" s="126">
        <v>8687644</v>
      </c>
      <c r="AN29" s="126">
        <v>18664114.000000011</v>
      </c>
      <c r="AO29" s="126">
        <v>28829602.000000015</v>
      </c>
      <c r="AP29" s="126">
        <v>40640022.999999985</v>
      </c>
      <c r="AQ29" s="126">
        <v>10799930</v>
      </c>
      <c r="AR29" s="126">
        <v>11719468</v>
      </c>
      <c r="AS29" s="126">
        <f t="shared" si="8"/>
        <v>22519398</v>
      </c>
      <c r="AT29" s="126">
        <v>11919876.999999989</v>
      </c>
      <c r="AU29" s="103">
        <f t="shared" si="9"/>
        <v>34439274.999999985</v>
      </c>
      <c r="AV29" s="126">
        <v>11580117.999999996</v>
      </c>
      <c r="AW29" s="103">
        <f t="shared" si="10"/>
        <v>46019392.999999985</v>
      </c>
      <c r="AX29" s="103">
        <v>11681064</v>
      </c>
      <c r="AY29" s="103">
        <v>11170903</v>
      </c>
      <c r="AZ29" s="103">
        <f t="shared" si="11"/>
        <v>22851967</v>
      </c>
      <c r="BA29" s="103">
        <v>11504827</v>
      </c>
      <c r="BB29" s="103">
        <f t="shared" si="12"/>
        <v>34356794</v>
      </c>
      <c r="BC29" s="103">
        <v>11852955.000000006</v>
      </c>
      <c r="BD29" s="103">
        <f t="shared" si="13"/>
        <v>46209749.000000007</v>
      </c>
      <c r="BE29" s="103">
        <v>12325014.999999998</v>
      </c>
      <c r="BF29" s="103">
        <v>12746073</v>
      </c>
      <c r="BG29" s="103">
        <f t="shared" si="14"/>
        <v>25071088</v>
      </c>
      <c r="BH29" s="113">
        <f t="shared" si="15"/>
        <v>5.5127769182670079</v>
      </c>
      <c r="BI29" s="113">
        <f t="shared" si="16"/>
        <v>9.7108533370453358</v>
      </c>
      <c r="BJ29" s="113"/>
      <c r="BK29" s="113"/>
    </row>
    <row r="30" spans="1:63" ht="16.5" customHeight="1" x14ac:dyDescent="0.3">
      <c r="A30" s="184" t="s">
        <v>473</v>
      </c>
      <c r="B30" s="94" t="s">
        <v>379</v>
      </c>
      <c r="C30" s="103">
        <v>3580296</v>
      </c>
      <c r="D30" s="103">
        <v>8104553</v>
      </c>
      <c r="E30" s="126">
        <v>11319433</v>
      </c>
      <c r="F30" s="126">
        <v>16993258.999999996</v>
      </c>
      <c r="G30" s="126">
        <v>5488433</v>
      </c>
      <c r="H30" s="126">
        <v>10962456.000000004</v>
      </c>
      <c r="I30" s="126">
        <v>13224723.999999998</v>
      </c>
      <c r="J30" s="126">
        <v>18962504.000000004</v>
      </c>
      <c r="K30" s="126">
        <v>4780993</v>
      </c>
      <c r="L30" s="126">
        <v>4532785.0000000009</v>
      </c>
      <c r="M30" s="126">
        <f t="shared" si="0"/>
        <v>9313778</v>
      </c>
      <c r="N30" s="126">
        <v>4858754.9999999981</v>
      </c>
      <c r="O30" s="103">
        <f t="shared" si="1"/>
        <v>14172532.999999998</v>
      </c>
      <c r="P30" s="126">
        <v>5597169</v>
      </c>
      <c r="Q30" s="103">
        <f t="shared" si="1"/>
        <v>19769702</v>
      </c>
      <c r="R30" s="103">
        <v>5277861</v>
      </c>
      <c r="S30" s="103">
        <v>5948099</v>
      </c>
      <c r="T30" s="103">
        <f t="shared" si="2"/>
        <v>11225960</v>
      </c>
      <c r="U30" s="103">
        <v>4501984.0000000009</v>
      </c>
      <c r="V30" s="103">
        <f t="shared" si="3"/>
        <v>15727944</v>
      </c>
      <c r="W30" s="103">
        <v>6587072.0000000019</v>
      </c>
      <c r="X30" s="103">
        <f t="shared" si="4"/>
        <v>22315016</v>
      </c>
      <c r="Y30" s="103">
        <v>6616577.0000000019</v>
      </c>
      <c r="Z30" s="103">
        <v>5792906.0000000009</v>
      </c>
      <c r="AA30" s="103">
        <f t="shared" si="5"/>
        <v>12409483.000000004</v>
      </c>
      <c r="AB30" s="113">
        <f t="shared" si="6"/>
        <v>25.364745301174125</v>
      </c>
      <c r="AC30" s="113">
        <f t="shared" si="7"/>
        <v>10.54273309365081</v>
      </c>
      <c r="AD30" s="113"/>
      <c r="AE30" s="113"/>
      <c r="AG30" s="94" t="s">
        <v>473</v>
      </c>
      <c r="AH30" s="184" t="s">
        <v>379</v>
      </c>
      <c r="AI30" s="103">
        <v>18712067</v>
      </c>
      <c r="AJ30" s="112">
        <v>33548343</v>
      </c>
      <c r="AK30" s="107">
        <v>49003550</v>
      </c>
      <c r="AL30" s="126">
        <v>67371143.999999985</v>
      </c>
      <c r="AM30" s="126">
        <v>20438698</v>
      </c>
      <c r="AN30" s="126">
        <v>37825733</v>
      </c>
      <c r="AO30" s="126">
        <v>57361651.999999985</v>
      </c>
      <c r="AP30" s="126">
        <v>76265277.000000015</v>
      </c>
      <c r="AQ30" s="126">
        <v>25045594.999999993</v>
      </c>
      <c r="AR30" s="126">
        <v>19020721.000000004</v>
      </c>
      <c r="AS30" s="126">
        <f t="shared" si="8"/>
        <v>44066316</v>
      </c>
      <c r="AT30" s="126">
        <v>20174699</v>
      </c>
      <c r="AU30" s="103">
        <f t="shared" si="9"/>
        <v>64241015</v>
      </c>
      <c r="AV30" s="126">
        <v>23202044</v>
      </c>
      <c r="AW30" s="103">
        <f t="shared" si="10"/>
        <v>87443059</v>
      </c>
      <c r="AX30" s="103">
        <v>25316956</v>
      </c>
      <c r="AY30" s="103">
        <v>27105486.999999993</v>
      </c>
      <c r="AZ30" s="103">
        <f t="shared" si="11"/>
        <v>52422442.999999993</v>
      </c>
      <c r="BA30" s="103">
        <v>23109364.999999996</v>
      </c>
      <c r="BB30" s="103">
        <f t="shared" si="12"/>
        <v>75531807.999999985</v>
      </c>
      <c r="BC30" s="103">
        <v>27363689</v>
      </c>
      <c r="BD30" s="103">
        <f t="shared" si="13"/>
        <v>102895496.99999999</v>
      </c>
      <c r="BE30" s="103">
        <v>30607566.000000004</v>
      </c>
      <c r="BF30" s="103">
        <v>23287324</v>
      </c>
      <c r="BG30" s="103">
        <f t="shared" si="14"/>
        <v>53894890</v>
      </c>
      <c r="BH30" s="113">
        <f t="shared" si="15"/>
        <v>20.897496523673723</v>
      </c>
      <c r="BI30" s="113">
        <f t="shared" si="16"/>
        <v>2.8088103410213137</v>
      </c>
      <c r="BJ30" s="113"/>
      <c r="BK30" s="113"/>
    </row>
    <row r="31" spans="1:63" ht="16.5" customHeight="1" x14ac:dyDescent="0.3">
      <c r="A31" s="184" t="s">
        <v>474</v>
      </c>
      <c r="B31" s="94" t="s">
        <v>21</v>
      </c>
      <c r="C31" s="103">
        <v>3120352</v>
      </c>
      <c r="D31" s="103">
        <v>9270984</v>
      </c>
      <c r="E31" s="126">
        <v>15920695</v>
      </c>
      <c r="F31" s="126">
        <v>20269168.000000011</v>
      </c>
      <c r="G31" s="126">
        <v>3676011</v>
      </c>
      <c r="H31" s="126">
        <v>9849307.0000000037</v>
      </c>
      <c r="I31" s="126">
        <v>15484597</v>
      </c>
      <c r="J31" s="126">
        <v>19865961.999999989</v>
      </c>
      <c r="K31" s="126">
        <v>4583424.0000000009</v>
      </c>
      <c r="L31" s="126">
        <v>10325109.999999994</v>
      </c>
      <c r="M31" s="126">
        <f t="shared" si="0"/>
        <v>14908533.999999996</v>
      </c>
      <c r="N31" s="126">
        <v>6923949</v>
      </c>
      <c r="O31" s="103">
        <f t="shared" si="1"/>
        <v>21832482.999999996</v>
      </c>
      <c r="P31" s="126">
        <v>7674892</v>
      </c>
      <c r="Q31" s="103">
        <f t="shared" si="1"/>
        <v>29507374.999999996</v>
      </c>
      <c r="R31" s="103">
        <v>6669264</v>
      </c>
      <c r="S31" s="103">
        <v>3450812</v>
      </c>
      <c r="T31" s="103">
        <f t="shared" si="2"/>
        <v>10120076</v>
      </c>
      <c r="U31" s="103">
        <v>5060432.0000000019</v>
      </c>
      <c r="V31" s="103">
        <f t="shared" si="3"/>
        <v>15180508.000000002</v>
      </c>
      <c r="W31" s="103">
        <v>4583630.9999999991</v>
      </c>
      <c r="X31" s="103">
        <f t="shared" si="4"/>
        <v>19764139</v>
      </c>
      <c r="Y31" s="103">
        <v>3971416.0000000014</v>
      </c>
      <c r="Z31" s="103">
        <v>5980333.0000000019</v>
      </c>
      <c r="AA31" s="103">
        <f t="shared" si="5"/>
        <v>9951749.0000000037</v>
      </c>
      <c r="AB31" s="113">
        <f t="shared" si="6"/>
        <v>-40.451959916416548</v>
      </c>
      <c r="AC31" s="113">
        <f t="shared" si="7"/>
        <v>-1.6632977855106645</v>
      </c>
      <c r="AD31" s="113"/>
      <c r="AE31" s="113"/>
      <c r="AG31" s="94" t="s">
        <v>474</v>
      </c>
      <c r="AH31" s="184" t="s">
        <v>21</v>
      </c>
      <c r="AI31" s="103">
        <v>81558315</v>
      </c>
      <c r="AJ31" s="112">
        <v>180112250</v>
      </c>
      <c r="AK31" s="107">
        <v>267758016</v>
      </c>
      <c r="AL31" s="126">
        <v>361075526.99999923</v>
      </c>
      <c r="AM31" s="126">
        <v>90354827</v>
      </c>
      <c r="AN31" s="126">
        <v>188813287.99999979</v>
      </c>
      <c r="AO31" s="126">
        <v>286420937.00000018</v>
      </c>
      <c r="AP31" s="126">
        <v>382682438.99999976</v>
      </c>
      <c r="AQ31" s="126">
        <v>80742164.999999955</v>
      </c>
      <c r="AR31" s="126">
        <v>106037914.00000007</v>
      </c>
      <c r="AS31" s="126">
        <f t="shared" si="8"/>
        <v>186780079.00000003</v>
      </c>
      <c r="AT31" s="126">
        <v>104151844.99999984</v>
      </c>
      <c r="AU31" s="103">
        <f t="shared" si="9"/>
        <v>290931923.99999988</v>
      </c>
      <c r="AV31" s="126">
        <v>103260721.99999982</v>
      </c>
      <c r="AW31" s="103">
        <f t="shared" si="10"/>
        <v>394192645.9999997</v>
      </c>
      <c r="AX31" s="103">
        <v>98959180</v>
      </c>
      <c r="AY31" s="103">
        <v>84621716.00000003</v>
      </c>
      <c r="AZ31" s="103">
        <f t="shared" si="11"/>
        <v>183580896.00000003</v>
      </c>
      <c r="BA31" s="103">
        <v>97038642.999999985</v>
      </c>
      <c r="BB31" s="103">
        <f t="shared" si="12"/>
        <v>280619539</v>
      </c>
      <c r="BC31" s="103">
        <v>104075635.99999987</v>
      </c>
      <c r="BD31" s="103">
        <f t="shared" si="13"/>
        <v>384695174.99999988</v>
      </c>
      <c r="BE31" s="103">
        <v>88279876.00000006</v>
      </c>
      <c r="BF31" s="103">
        <v>117044294</v>
      </c>
      <c r="BG31" s="103">
        <f t="shared" si="14"/>
        <v>205324170.00000006</v>
      </c>
      <c r="BH31" s="113">
        <f t="shared" si="15"/>
        <v>-10.791625395440761</v>
      </c>
      <c r="BI31" s="113">
        <f t="shared" si="16"/>
        <v>11.843974222677318</v>
      </c>
      <c r="BJ31" s="113"/>
      <c r="BK31" s="113"/>
    </row>
    <row r="32" spans="1:63" ht="16.5" customHeight="1" x14ac:dyDescent="0.3">
      <c r="A32" s="184" t="s">
        <v>475</v>
      </c>
      <c r="B32" s="94" t="s">
        <v>380</v>
      </c>
      <c r="C32" s="103">
        <v>5172</v>
      </c>
      <c r="D32" s="103">
        <v>12682</v>
      </c>
      <c r="E32" s="126">
        <v>20753</v>
      </c>
      <c r="F32" s="126">
        <v>25999</v>
      </c>
      <c r="G32" s="126">
        <v>6322</v>
      </c>
      <c r="H32" s="126">
        <v>8909</v>
      </c>
      <c r="I32" s="126">
        <v>56632</v>
      </c>
      <c r="J32" s="126">
        <v>56632</v>
      </c>
      <c r="K32" s="126"/>
      <c r="L32" s="126">
        <v>40</v>
      </c>
      <c r="M32" s="126">
        <f t="shared" si="0"/>
        <v>40</v>
      </c>
      <c r="N32" s="126"/>
      <c r="O32" s="103">
        <f t="shared" si="1"/>
        <v>40</v>
      </c>
      <c r="P32" s="126">
        <v>17</v>
      </c>
      <c r="Q32" s="103">
        <f t="shared" si="1"/>
        <v>57</v>
      </c>
      <c r="R32" s="103"/>
      <c r="S32" s="103"/>
      <c r="T32" s="103">
        <f t="shared" si="2"/>
        <v>0</v>
      </c>
      <c r="U32" s="103">
        <v>7345</v>
      </c>
      <c r="V32" s="103">
        <f t="shared" si="3"/>
        <v>7345</v>
      </c>
      <c r="W32" s="103"/>
      <c r="X32" s="103">
        <f t="shared" si="4"/>
        <v>7345</v>
      </c>
      <c r="Y32" s="103"/>
      <c r="Z32" s="103"/>
      <c r="AA32" s="103">
        <f t="shared" si="5"/>
        <v>0</v>
      </c>
      <c r="AB32" s="113" t="str">
        <f t="shared" si="6"/>
        <v xml:space="preserve"> </v>
      </c>
      <c r="AC32" s="113"/>
      <c r="AD32" s="113"/>
      <c r="AE32" s="113"/>
      <c r="AG32" s="94" t="s">
        <v>475</v>
      </c>
      <c r="AH32" s="184" t="s">
        <v>380</v>
      </c>
      <c r="AI32" s="103">
        <v>2050</v>
      </c>
      <c r="AJ32" s="112">
        <v>2050</v>
      </c>
      <c r="AK32" s="107">
        <v>3825</v>
      </c>
      <c r="AL32" s="126">
        <v>398241.99999999994</v>
      </c>
      <c r="AM32" s="126">
        <v>338808</v>
      </c>
      <c r="AN32" s="126">
        <v>706117</v>
      </c>
      <c r="AO32" s="126">
        <v>1144245</v>
      </c>
      <c r="AP32" s="126">
        <v>1404007</v>
      </c>
      <c r="AQ32" s="126">
        <v>329594</v>
      </c>
      <c r="AR32" s="126">
        <v>410307</v>
      </c>
      <c r="AS32" s="126">
        <f t="shared" si="8"/>
        <v>739901</v>
      </c>
      <c r="AT32" s="126">
        <v>460783</v>
      </c>
      <c r="AU32" s="103">
        <f t="shared" si="9"/>
        <v>1200684</v>
      </c>
      <c r="AV32" s="126">
        <v>337436</v>
      </c>
      <c r="AW32" s="103">
        <f t="shared" si="10"/>
        <v>1538120</v>
      </c>
      <c r="AX32" s="103">
        <v>206725</v>
      </c>
      <c r="AY32" s="103">
        <v>150622</v>
      </c>
      <c r="AZ32" s="103">
        <f t="shared" si="11"/>
        <v>357347</v>
      </c>
      <c r="BA32" s="103">
        <v>264488</v>
      </c>
      <c r="BB32" s="103">
        <f t="shared" si="12"/>
        <v>621835</v>
      </c>
      <c r="BC32" s="103">
        <v>206339</v>
      </c>
      <c r="BD32" s="103">
        <f t="shared" si="13"/>
        <v>828174</v>
      </c>
      <c r="BE32" s="103">
        <v>155234</v>
      </c>
      <c r="BF32" s="103">
        <v>193193.00000000003</v>
      </c>
      <c r="BG32" s="103">
        <f t="shared" si="14"/>
        <v>348427</v>
      </c>
      <c r="BH32" s="113">
        <f t="shared" si="15"/>
        <v>-24.907969524730916</v>
      </c>
      <c r="BI32" s="113">
        <f t="shared" si="16"/>
        <v>-2.496173187406086</v>
      </c>
      <c r="BJ32" s="113"/>
      <c r="BK32" s="113"/>
    </row>
    <row r="33" spans="1:63" ht="16.5" customHeight="1" x14ac:dyDescent="0.3">
      <c r="A33" s="184" t="s">
        <v>476</v>
      </c>
      <c r="B33" s="94" t="s">
        <v>381</v>
      </c>
      <c r="C33" s="103">
        <v>234985</v>
      </c>
      <c r="D33" s="103">
        <v>410417</v>
      </c>
      <c r="E33" s="126">
        <v>626636</v>
      </c>
      <c r="F33" s="126">
        <v>848567.99999999977</v>
      </c>
      <c r="G33" s="126">
        <v>154414</v>
      </c>
      <c r="H33" s="126">
        <v>300212</v>
      </c>
      <c r="I33" s="126">
        <v>422695</v>
      </c>
      <c r="J33" s="126">
        <v>574442.99999999977</v>
      </c>
      <c r="K33" s="126">
        <v>1055597.9999999998</v>
      </c>
      <c r="L33" s="126">
        <v>1041446.0000000002</v>
      </c>
      <c r="M33" s="126">
        <f t="shared" si="0"/>
        <v>2097044</v>
      </c>
      <c r="N33" s="126">
        <v>1048609</v>
      </c>
      <c r="O33" s="103">
        <f t="shared" si="1"/>
        <v>3145653</v>
      </c>
      <c r="P33" s="126">
        <v>1017632</v>
      </c>
      <c r="Q33" s="103">
        <f t="shared" si="1"/>
        <v>4163285</v>
      </c>
      <c r="R33" s="103">
        <v>113682</v>
      </c>
      <c r="S33" s="103">
        <v>87008</v>
      </c>
      <c r="T33" s="103">
        <f t="shared" si="2"/>
        <v>200690</v>
      </c>
      <c r="U33" s="103">
        <v>185635.00000000003</v>
      </c>
      <c r="V33" s="103">
        <f t="shared" si="3"/>
        <v>386325</v>
      </c>
      <c r="W33" s="103">
        <v>349850</v>
      </c>
      <c r="X33" s="103">
        <f t="shared" si="4"/>
        <v>736175</v>
      </c>
      <c r="Y33" s="103">
        <v>148419</v>
      </c>
      <c r="Z33" s="103">
        <v>419179.99999999994</v>
      </c>
      <c r="AA33" s="103">
        <f t="shared" si="5"/>
        <v>567599</v>
      </c>
      <c r="AB33" s="113">
        <f t="shared" si="6"/>
        <v>30.556288594500472</v>
      </c>
      <c r="AC33" s="113">
        <f t="shared" si="7"/>
        <v>182.82375803478004</v>
      </c>
      <c r="AD33" s="113"/>
      <c r="AE33" s="113"/>
      <c r="AG33" s="94" t="s">
        <v>476</v>
      </c>
      <c r="AH33" s="184" t="s">
        <v>381</v>
      </c>
      <c r="AI33" s="103">
        <v>2863785</v>
      </c>
      <c r="AJ33" s="112">
        <v>6181635</v>
      </c>
      <c r="AK33" s="107">
        <v>9297826</v>
      </c>
      <c r="AL33" s="126">
        <v>12121911.999999998</v>
      </c>
      <c r="AM33" s="126">
        <v>3821923</v>
      </c>
      <c r="AN33" s="126">
        <v>7284253.0000000019</v>
      </c>
      <c r="AO33" s="126">
        <v>11339427</v>
      </c>
      <c r="AP33" s="126">
        <v>14837235.999999996</v>
      </c>
      <c r="AQ33" s="126">
        <v>3707711</v>
      </c>
      <c r="AR33" s="126">
        <v>3768204.9999999995</v>
      </c>
      <c r="AS33" s="126">
        <f t="shared" si="8"/>
        <v>7475916</v>
      </c>
      <c r="AT33" s="126">
        <v>3113952.0000000009</v>
      </c>
      <c r="AU33" s="103">
        <f t="shared" si="9"/>
        <v>10589868</v>
      </c>
      <c r="AV33" s="126">
        <v>3117600.0000000019</v>
      </c>
      <c r="AW33" s="103">
        <f t="shared" si="10"/>
        <v>13707468.000000002</v>
      </c>
      <c r="AX33" s="103">
        <v>3508754</v>
      </c>
      <c r="AY33" s="103">
        <v>2303491.0000000014</v>
      </c>
      <c r="AZ33" s="103">
        <f t="shared" si="11"/>
        <v>5812245.0000000019</v>
      </c>
      <c r="BA33" s="103">
        <v>3178604.0000000005</v>
      </c>
      <c r="BB33" s="103">
        <f t="shared" si="12"/>
        <v>8990849.0000000019</v>
      </c>
      <c r="BC33" s="103">
        <v>3402262.0000000005</v>
      </c>
      <c r="BD33" s="103">
        <f t="shared" si="13"/>
        <v>12393111.000000002</v>
      </c>
      <c r="BE33" s="103">
        <v>3514209.0000000028</v>
      </c>
      <c r="BF33" s="103">
        <v>4098654.9999999995</v>
      </c>
      <c r="BG33" s="103">
        <f t="shared" si="14"/>
        <v>7612864.0000000019</v>
      </c>
      <c r="BH33" s="113">
        <f t="shared" si="15"/>
        <v>0.15546829444306809</v>
      </c>
      <c r="BI33" s="113">
        <f t="shared" si="16"/>
        <v>30.979750509484717</v>
      </c>
      <c r="BJ33" s="113"/>
      <c r="BK33" s="113"/>
    </row>
    <row r="34" spans="1:63" ht="16.5" customHeight="1" x14ac:dyDescent="0.3">
      <c r="A34" s="184" t="s">
        <v>477</v>
      </c>
      <c r="B34" s="94" t="s">
        <v>382</v>
      </c>
      <c r="C34" s="103">
        <v>3322142</v>
      </c>
      <c r="D34" s="103">
        <v>6341231</v>
      </c>
      <c r="E34" s="126">
        <v>10085912</v>
      </c>
      <c r="F34" s="126">
        <v>12830989</v>
      </c>
      <c r="G34" s="126">
        <v>3240673</v>
      </c>
      <c r="H34" s="126">
        <v>5841961.9999999953</v>
      </c>
      <c r="I34" s="126">
        <v>8042630</v>
      </c>
      <c r="J34" s="126">
        <v>10414691.999999998</v>
      </c>
      <c r="K34" s="126">
        <v>3066468.9999999991</v>
      </c>
      <c r="L34" s="126">
        <v>2982396</v>
      </c>
      <c r="M34" s="126">
        <f t="shared" si="0"/>
        <v>6048864.9999999991</v>
      </c>
      <c r="N34" s="126">
        <v>2139702</v>
      </c>
      <c r="O34" s="103">
        <f t="shared" si="1"/>
        <v>8188566.9999999991</v>
      </c>
      <c r="P34" s="126">
        <v>2707957.9999999991</v>
      </c>
      <c r="Q34" s="103">
        <f t="shared" si="1"/>
        <v>10896524.999999998</v>
      </c>
      <c r="R34" s="103">
        <v>1568520</v>
      </c>
      <c r="S34" s="103">
        <v>1992942.9999999995</v>
      </c>
      <c r="T34" s="103">
        <f t="shared" si="2"/>
        <v>3561462.9999999995</v>
      </c>
      <c r="U34" s="103">
        <v>3049568</v>
      </c>
      <c r="V34" s="103">
        <f t="shared" si="3"/>
        <v>6611031</v>
      </c>
      <c r="W34" s="103">
        <v>1998988.0000000005</v>
      </c>
      <c r="X34" s="103">
        <f t="shared" si="4"/>
        <v>8610019</v>
      </c>
      <c r="Y34" s="103">
        <v>2667654.9999999995</v>
      </c>
      <c r="Z34" s="103">
        <v>2743296</v>
      </c>
      <c r="AA34" s="103">
        <f t="shared" si="5"/>
        <v>5410951</v>
      </c>
      <c r="AB34" s="113">
        <f t="shared" si="6"/>
        <v>70.074656363960912</v>
      </c>
      <c r="AC34" s="113">
        <f t="shared" si="7"/>
        <v>51.930568982465928</v>
      </c>
      <c r="AD34" s="113"/>
      <c r="AE34" s="113"/>
      <c r="AG34" s="94" t="s">
        <v>477</v>
      </c>
      <c r="AH34" s="184" t="s">
        <v>382</v>
      </c>
      <c r="AI34" s="103">
        <v>9422319</v>
      </c>
      <c r="AJ34" s="112">
        <v>21784613</v>
      </c>
      <c r="AK34" s="107">
        <v>31799436</v>
      </c>
      <c r="AL34" s="126">
        <v>41738277.000000052</v>
      </c>
      <c r="AM34" s="126">
        <v>8743647</v>
      </c>
      <c r="AN34" s="126">
        <v>19794045</v>
      </c>
      <c r="AO34" s="126">
        <v>28201206.000000004</v>
      </c>
      <c r="AP34" s="126">
        <v>37702749.00000003</v>
      </c>
      <c r="AQ34" s="126">
        <v>9692641.9999999963</v>
      </c>
      <c r="AR34" s="126">
        <v>10943958.000000004</v>
      </c>
      <c r="AS34" s="126">
        <f t="shared" si="8"/>
        <v>20636600</v>
      </c>
      <c r="AT34" s="126">
        <v>8738897.0000000019</v>
      </c>
      <c r="AU34" s="103">
        <f t="shared" si="9"/>
        <v>29375497</v>
      </c>
      <c r="AV34" s="126">
        <v>8881502.0000000037</v>
      </c>
      <c r="AW34" s="103">
        <f t="shared" si="10"/>
        <v>38256999</v>
      </c>
      <c r="AX34" s="103">
        <v>7604775</v>
      </c>
      <c r="AY34" s="103">
        <v>7008156.0000000037</v>
      </c>
      <c r="AZ34" s="103">
        <f t="shared" si="11"/>
        <v>14612931.000000004</v>
      </c>
      <c r="BA34" s="103">
        <v>4889929</v>
      </c>
      <c r="BB34" s="103">
        <f t="shared" si="12"/>
        <v>19502860.000000004</v>
      </c>
      <c r="BC34" s="103">
        <v>6411950</v>
      </c>
      <c r="BD34" s="103">
        <f t="shared" si="13"/>
        <v>25914810.000000004</v>
      </c>
      <c r="BE34" s="103">
        <v>7375209.0000000009</v>
      </c>
      <c r="BF34" s="103">
        <v>8424702.9999999963</v>
      </c>
      <c r="BG34" s="103">
        <f t="shared" si="14"/>
        <v>15799911.999999996</v>
      </c>
      <c r="BH34" s="113">
        <f t="shared" si="15"/>
        <v>-3.0187086402950598</v>
      </c>
      <c r="BI34" s="113">
        <f t="shared" si="16"/>
        <v>8.122812596596745</v>
      </c>
      <c r="BJ34" s="113"/>
      <c r="BK34" s="113"/>
    </row>
    <row r="35" spans="1:63" ht="16.5" customHeight="1" x14ac:dyDescent="0.3">
      <c r="A35" s="184" t="s">
        <v>478</v>
      </c>
      <c r="B35" s="94" t="s">
        <v>383</v>
      </c>
      <c r="C35" s="103">
        <v>11790274</v>
      </c>
      <c r="D35" s="103">
        <v>24112420</v>
      </c>
      <c r="E35" s="126">
        <v>37762317</v>
      </c>
      <c r="F35" s="126">
        <v>52099869.000000007</v>
      </c>
      <c r="G35" s="126">
        <v>12347823</v>
      </c>
      <c r="H35" s="126">
        <v>22545353.000000007</v>
      </c>
      <c r="I35" s="126">
        <v>35144709</v>
      </c>
      <c r="J35" s="126">
        <v>48350546.999999985</v>
      </c>
      <c r="K35" s="126">
        <v>12943610.999999991</v>
      </c>
      <c r="L35" s="126">
        <v>10841616.000000004</v>
      </c>
      <c r="M35" s="126">
        <f t="shared" si="0"/>
        <v>23785226.999999993</v>
      </c>
      <c r="N35" s="126">
        <v>13595406.999999993</v>
      </c>
      <c r="O35" s="103">
        <f t="shared" si="1"/>
        <v>37380633.999999985</v>
      </c>
      <c r="P35" s="126">
        <v>12860440.999999987</v>
      </c>
      <c r="Q35" s="103">
        <f t="shared" si="1"/>
        <v>50241074.99999997</v>
      </c>
      <c r="R35" s="103">
        <v>12680520</v>
      </c>
      <c r="S35" s="103">
        <v>15492997.999999993</v>
      </c>
      <c r="T35" s="103">
        <f t="shared" si="2"/>
        <v>28173517.999999993</v>
      </c>
      <c r="U35" s="103">
        <v>12596537.999999987</v>
      </c>
      <c r="V35" s="103">
        <f t="shared" si="3"/>
        <v>40770055.999999978</v>
      </c>
      <c r="W35" s="103">
        <v>15365285.000000004</v>
      </c>
      <c r="X35" s="103">
        <f t="shared" si="4"/>
        <v>56135340.999999985</v>
      </c>
      <c r="Y35" s="103">
        <v>12852599.000000009</v>
      </c>
      <c r="Z35" s="103">
        <v>13972292</v>
      </c>
      <c r="AA35" s="103">
        <f t="shared" si="5"/>
        <v>26824891.000000007</v>
      </c>
      <c r="AB35" s="113">
        <f t="shared" si="6"/>
        <v>1.3570342541158453</v>
      </c>
      <c r="AC35" s="113">
        <f t="shared" si="7"/>
        <v>-4.7868604836640856</v>
      </c>
      <c r="AD35" s="113"/>
      <c r="AE35" s="113"/>
      <c r="AG35" s="94" t="s">
        <v>478</v>
      </c>
      <c r="AH35" s="184" t="s">
        <v>383</v>
      </c>
      <c r="AI35" s="103">
        <v>9552843</v>
      </c>
      <c r="AJ35" s="112">
        <v>23126318</v>
      </c>
      <c r="AK35" s="107">
        <v>34690625</v>
      </c>
      <c r="AL35" s="126">
        <v>46833930.99999997</v>
      </c>
      <c r="AM35" s="126">
        <v>12867749</v>
      </c>
      <c r="AN35" s="126">
        <v>26417716.000000019</v>
      </c>
      <c r="AO35" s="126">
        <v>38000821.000000007</v>
      </c>
      <c r="AP35" s="126">
        <v>44147974.999999955</v>
      </c>
      <c r="AQ35" s="126">
        <v>6688177.9999999981</v>
      </c>
      <c r="AR35" s="126">
        <v>7702175.0000000009</v>
      </c>
      <c r="AS35" s="126">
        <f t="shared" si="8"/>
        <v>14390353</v>
      </c>
      <c r="AT35" s="126">
        <v>6890591.0000000009</v>
      </c>
      <c r="AU35" s="103">
        <f t="shared" si="9"/>
        <v>21280944</v>
      </c>
      <c r="AV35" s="126">
        <v>7138412.9999999991</v>
      </c>
      <c r="AW35" s="103">
        <f t="shared" si="10"/>
        <v>28419357</v>
      </c>
      <c r="AX35" s="103">
        <v>6641441</v>
      </c>
      <c r="AY35" s="103">
        <v>10732601.000000004</v>
      </c>
      <c r="AZ35" s="103">
        <f t="shared" si="11"/>
        <v>17374042.000000004</v>
      </c>
      <c r="BA35" s="103">
        <v>8607798.0000000037</v>
      </c>
      <c r="BB35" s="103">
        <f t="shared" si="12"/>
        <v>25981840.000000007</v>
      </c>
      <c r="BC35" s="103">
        <v>9250893.9999999888</v>
      </c>
      <c r="BD35" s="103">
        <f t="shared" si="13"/>
        <v>35232734</v>
      </c>
      <c r="BE35" s="103">
        <v>8412607.9999999963</v>
      </c>
      <c r="BF35" s="103">
        <v>8304425.9999999935</v>
      </c>
      <c r="BG35" s="103">
        <f t="shared" si="14"/>
        <v>16717033.999999989</v>
      </c>
      <c r="BH35" s="113">
        <f t="shared" si="15"/>
        <v>26.66841427937095</v>
      </c>
      <c r="BI35" s="113">
        <f t="shared" si="16"/>
        <v>-3.7815495093197882</v>
      </c>
      <c r="BJ35" s="113"/>
      <c r="BK35" s="113"/>
    </row>
    <row r="36" spans="1:63" ht="16.5" customHeight="1" x14ac:dyDescent="0.3">
      <c r="A36" s="184" t="s">
        <v>479</v>
      </c>
      <c r="B36" s="94" t="s">
        <v>384</v>
      </c>
      <c r="C36" s="103">
        <v>170053191</v>
      </c>
      <c r="D36" s="103">
        <v>319674644</v>
      </c>
      <c r="E36" s="126">
        <v>525938786</v>
      </c>
      <c r="F36" s="126">
        <v>666278322.00000262</v>
      </c>
      <c r="G36" s="126">
        <v>183733250</v>
      </c>
      <c r="H36" s="126">
        <v>339129890.0000006</v>
      </c>
      <c r="I36" s="126">
        <v>539876400.00000048</v>
      </c>
      <c r="J36" s="126">
        <v>681125607</v>
      </c>
      <c r="K36" s="126">
        <v>192795131.99999997</v>
      </c>
      <c r="L36" s="126">
        <v>123653310.00000004</v>
      </c>
      <c r="M36" s="126">
        <f t="shared" si="0"/>
        <v>316448442</v>
      </c>
      <c r="N36" s="126">
        <v>182842154</v>
      </c>
      <c r="O36" s="103">
        <f t="shared" si="1"/>
        <v>499290596</v>
      </c>
      <c r="P36" s="126">
        <v>131991946.0000001</v>
      </c>
      <c r="Q36" s="103">
        <f t="shared" si="1"/>
        <v>631282542.00000012</v>
      </c>
      <c r="R36" s="103">
        <v>149936913</v>
      </c>
      <c r="S36" s="103">
        <v>71955145.99999997</v>
      </c>
      <c r="T36" s="103">
        <f t="shared" si="2"/>
        <v>221892058.99999997</v>
      </c>
      <c r="U36" s="103">
        <v>152932631.99999976</v>
      </c>
      <c r="V36" s="103">
        <f t="shared" si="3"/>
        <v>374824690.99999976</v>
      </c>
      <c r="W36" s="103">
        <v>99125004.000000015</v>
      </c>
      <c r="X36" s="103">
        <f t="shared" si="4"/>
        <v>473949694.99999976</v>
      </c>
      <c r="Y36" s="103">
        <v>119904399.9999999</v>
      </c>
      <c r="Z36" s="103">
        <v>118178243.99999999</v>
      </c>
      <c r="AA36" s="103">
        <f t="shared" si="5"/>
        <v>238082643.99999988</v>
      </c>
      <c r="AB36" s="113">
        <f t="shared" si="6"/>
        <v>-20.030099592620061</v>
      </c>
      <c r="AC36" s="113">
        <f t="shared" si="7"/>
        <v>7.2966040663942522</v>
      </c>
      <c r="AD36" s="113"/>
      <c r="AE36" s="113"/>
      <c r="AG36" s="94" t="s">
        <v>479</v>
      </c>
      <c r="AH36" s="184" t="s">
        <v>384</v>
      </c>
      <c r="AI36" s="103">
        <v>46176700</v>
      </c>
      <c r="AJ36" s="112">
        <v>79163578</v>
      </c>
      <c r="AK36" s="107">
        <v>157354898</v>
      </c>
      <c r="AL36" s="126">
        <v>200463579.99999967</v>
      </c>
      <c r="AM36" s="126">
        <v>66838479</v>
      </c>
      <c r="AN36" s="126">
        <v>114602485.99999978</v>
      </c>
      <c r="AO36" s="126">
        <v>167159156</v>
      </c>
      <c r="AP36" s="126">
        <v>218401581.99999896</v>
      </c>
      <c r="AQ36" s="126">
        <v>52874756.999999925</v>
      </c>
      <c r="AR36" s="126">
        <v>43041043.999999993</v>
      </c>
      <c r="AS36" s="126">
        <f t="shared" si="8"/>
        <v>95915800.999999911</v>
      </c>
      <c r="AT36" s="126">
        <v>49829739.000000067</v>
      </c>
      <c r="AU36" s="103">
        <f t="shared" si="9"/>
        <v>145745539.99999997</v>
      </c>
      <c r="AV36" s="126">
        <v>42856365.999999948</v>
      </c>
      <c r="AW36" s="103">
        <f t="shared" si="10"/>
        <v>188601905.99999991</v>
      </c>
      <c r="AX36" s="103">
        <v>40745458</v>
      </c>
      <c r="AY36" s="103">
        <v>26790185.000000019</v>
      </c>
      <c r="AZ36" s="103">
        <f t="shared" si="11"/>
        <v>67535643.000000015</v>
      </c>
      <c r="BA36" s="103">
        <v>44170119.000000067</v>
      </c>
      <c r="BB36" s="103">
        <f t="shared" si="12"/>
        <v>111705762.00000009</v>
      </c>
      <c r="BC36" s="103">
        <v>38790296.000000007</v>
      </c>
      <c r="BD36" s="103">
        <f t="shared" si="13"/>
        <v>150496058.00000009</v>
      </c>
      <c r="BE36" s="103">
        <v>46372231.999999903</v>
      </c>
      <c r="BF36" s="103">
        <v>38687123.999999963</v>
      </c>
      <c r="BG36" s="103">
        <f t="shared" si="14"/>
        <v>85059355.999999866</v>
      </c>
      <c r="BH36" s="113">
        <f t="shared" si="15"/>
        <v>13.809573572592797</v>
      </c>
      <c r="BI36" s="113">
        <f t="shared" si="16"/>
        <v>25.947354939672152</v>
      </c>
      <c r="BJ36" s="113"/>
      <c r="BK36" s="113"/>
    </row>
    <row r="37" spans="1:63" ht="16.5" customHeight="1" x14ac:dyDescent="0.3">
      <c r="A37" s="184" t="s">
        <v>480</v>
      </c>
      <c r="B37" s="94" t="s">
        <v>385</v>
      </c>
      <c r="C37" s="103">
        <v>411414</v>
      </c>
      <c r="D37" s="103">
        <v>965455</v>
      </c>
      <c r="E37" s="126">
        <v>2298763</v>
      </c>
      <c r="F37" s="126">
        <v>2663018.0000000005</v>
      </c>
      <c r="G37" s="126">
        <v>273569</v>
      </c>
      <c r="H37" s="126">
        <v>872615.00000000012</v>
      </c>
      <c r="I37" s="126">
        <v>2162425.0000000005</v>
      </c>
      <c r="J37" s="126">
        <v>2612506.0000000005</v>
      </c>
      <c r="K37" s="126">
        <v>200252</v>
      </c>
      <c r="L37" s="126">
        <v>542750.99999999988</v>
      </c>
      <c r="M37" s="126">
        <f t="shared" si="0"/>
        <v>743002.99999999988</v>
      </c>
      <c r="N37" s="126">
        <v>827837</v>
      </c>
      <c r="O37" s="103">
        <f t="shared" si="1"/>
        <v>1570840</v>
      </c>
      <c r="P37" s="126">
        <v>243004.00000000003</v>
      </c>
      <c r="Q37" s="103">
        <f t="shared" si="1"/>
        <v>1813844</v>
      </c>
      <c r="R37" s="103">
        <v>140968</v>
      </c>
      <c r="S37" s="103">
        <v>136786</v>
      </c>
      <c r="T37" s="103">
        <f t="shared" si="2"/>
        <v>277754</v>
      </c>
      <c r="U37" s="103">
        <v>208156.00000000003</v>
      </c>
      <c r="V37" s="103">
        <f t="shared" si="3"/>
        <v>485910</v>
      </c>
      <c r="W37" s="103">
        <v>125553.99999999999</v>
      </c>
      <c r="X37" s="103">
        <f t="shared" si="4"/>
        <v>611464</v>
      </c>
      <c r="Y37" s="103">
        <v>53780</v>
      </c>
      <c r="Z37" s="103">
        <v>112997.99999999999</v>
      </c>
      <c r="AA37" s="103">
        <f t="shared" si="5"/>
        <v>166778</v>
      </c>
      <c r="AB37" s="113">
        <f t="shared" si="6"/>
        <v>-61.849497758356506</v>
      </c>
      <c r="AC37" s="113">
        <f t="shared" si="7"/>
        <v>-39.954780129179056</v>
      </c>
      <c r="AD37" s="113"/>
      <c r="AE37" s="113"/>
      <c r="AG37" s="94" t="s">
        <v>480</v>
      </c>
      <c r="AH37" s="184" t="s">
        <v>385</v>
      </c>
      <c r="AI37" s="103">
        <v>164986</v>
      </c>
      <c r="AJ37" s="112">
        <v>1376244</v>
      </c>
      <c r="AK37" s="107">
        <v>2923781</v>
      </c>
      <c r="AL37" s="126">
        <v>3632131.9999999986</v>
      </c>
      <c r="AM37" s="126">
        <v>185138</v>
      </c>
      <c r="AN37" s="126">
        <v>526257.99999999977</v>
      </c>
      <c r="AO37" s="126">
        <v>1598952.9999999998</v>
      </c>
      <c r="AP37" s="126">
        <v>2426156</v>
      </c>
      <c r="AQ37" s="126">
        <v>1042185.9999999999</v>
      </c>
      <c r="AR37" s="126">
        <v>1018531.0000000002</v>
      </c>
      <c r="AS37" s="126">
        <f t="shared" si="8"/>
        <v>2060717</v>
      </c>
      <c r="AT37" s="126">
        <v>1688664.9999999991</v>
      </c>
      <c r="AU37" s="103">
        <f t="shared" si="9"/>
        <v>3749381.9999999991</v>
      </c>
      <c r="AV37" s="126">
        <v>846883</v>
      </c>
      <c r="AW37" s="103">
        <f t="shared" si="10"/>
        <v>4596264.9999999991</v>
      </c>
      <c r="AX37" s="103">
        <v>87046</v>
      </c>
      <c r="AY37" s="103">
        <v>131640</v>
      </c>
      <c r="AZ37" s="103">
        <f t="shared" si="11"/>
        <v>218686</v>
      </c>
      <c r="BA37" s="103">
        <v>450962.00000000012</v>
      </c>
      <c r="BB37" s="103">
        <f t="shared" si="12"/>
        <v>669648.00000000012</v>
      </c>
      <c r="BC37" s="103">
        <v>422727.99999999994</v>
      </c>
      <c r="BD37" s="103">
        <f t="shared" si="13"/>
        <v>1092376</v>
      </c>
      <c r="BE37" s="103">
        <v>76264</v>
      </c>
      <c r="BF37" s="103">
        <v>175634.99999999997</v>
      </c>
      <c r="BG37" s="103">
        <f t="shared" si="14"/>
        <v>251898.99999999997</v>
      </c>
      <c r="BH37" s="113">
        <f t="shared" si="15"/>
        <v>-12.386554235691477</v>
      </c>
      <c r="BI37" s="113">
        <f t="shared" si="16"/>
        <v>15.187529151385988</v>
      </c>
      <c r="BJ37" s="113"/>
      <c r="BK37" s="113"/>
    </row>
    <row r="38" spans="1:63" ht="16.5" customHeight="1" x14ac:dyDescent="0.3">
      <c r="A38" s="184" t="s">
        <v>481</v>
      </c>
      <c r="B38" s="94" t="s">
        <v>386</v>
      </c>
      <c r="C38" s="103">
        <v>18188545</v>
      </c>
      <c r="D38" s="103">
        <v>29935611</v>
      </c>
      <c r="E38" s="126">
        <v>80902150</v>
      </c>
      <c r="F38" s="126">
        <v>110691275.00000003</v>
      </c>
      <c r="G38" s="126">
        <v>20599779</v>
      </c>
      <c r="H38" s="126">
        <v>32763632</v>
      </c>
      <c r="I38" s="126">
        <v>83336502.99999997</v>
      </c>
      <c r="J38" s="126">
        <v>111281005.00000004</v>
      </c>
      <c r="K38" s="126">
        <v>17603267.000000007</v>
      </c>
      <c r="L38" s="126">
        <v>10866289.999999993</v>
      </c>
      <c r="M38" s="126">
        <f t="shared" si="0"/>
        <v>28469557</v>
      </c>
      <c r="N38" s="126">
        <v>50514038.00000003</v>
      </c>
      <c r="O38" s="103">
        <f t="shared" si="1"/>
        <v>78983595.00000003</v>
      </c>
      <c r="P38" s="126">
        <v>27888733.000000019</v>
      </c>
      <c r="Q38" s="103">
        <f t="shared" si="1"/>
        <v>106872328.00000004</v>
      </c>
      <c r="R38" s="103">
        <v>20744407</v>
      </c>
      <c r="S38" s="103">
        <v>4837904.0000000019</v>
      </c>
      <c r="T38" s="103">
        <f t="shared" si="2"/>
        <v>25582311</v>
      </c>
      <c r="U38" s="103">
        <v>37116819.999999993</v>
      </c>
      <c r="V38" s="103">
        <f t="shared" si="3"/>
        <v>62699130.999999993</v>
      </c>
      <c r="W38" s="103">
        <v>28939228.999999996</v>
      </c>
      <c r="X38" s="103">
        <f t="shared" si="4"/>
        <v>91638359.999999985</v>
      </c>
      <c r="Y38" s="103">
        <v>15490551.999999981</v>
      </c>
      <c r="Z38" s="103">
        <v>10723091.999999998</v>
      </c>
      <c r="AA38" s="103">
        <f t="shared" si="5"/>
        <v>26213643.999999978</v>
      </c>
      <c r="AB38" s="113">
        <f t="shared" si="6"/>
        <v>-25.326609721839816</v>
      </c>
      <c r="AC38" s="113">
        <f t="shared" si="7"/>
        <v>2.4678497575921767</v>
      </c>
      <c r="AD38" s="113"/>
      <c r="AE38" s="113"/>
      <c r="AG38" s="94" t="s">
        <v>481</v>
      </c>
      <c r="AH38" s="184" t="s">
        <v>386</v>
      </c>
      <c r="AI38" s="103">
        <v>3518376</v>
      </c>
      <c r="AJ38" s="112">
        <v>6498965</v>
      </c>
      <c r="AK38" s="107">
        <v>21900166</v>
      </c>
      <c r="AL38" s="126">
        <v>30857276.999999985</v>
      </c>
      <c r="AM38" s="126">
        <v>7558996</v>
      </c>
      <c r="AN38" s="126">
        <v>12167814.000000006</v>
      </c>
      <c r="AO38" s="126">
        <v>19545461.000000004</v>
      </c>
      <c r="AP38" s="126">
        <v>26395865.999999985</v>
      </c>
      <c r="AQ38" s="126">
        <v>4891262</v>
      </c>
      <c r="AR38" s="126">
        <v>4789705.0000000009</v>
      </c>
      <c r="AS38" s="126">
        <f t="shared" si="8"/>
        <v>9680967</v>
      </c>
      <c r="AT38" s="126">
        <v>7104315.9999999981</v>
      </c>
      <c r="AU38" s="103">
        <f t="shared" si="9"/>
        <v>16785283</v>
      </c>
      <c r="AV38" s="126">
        <v>5479826.9999999944</v>
      </c>
      <c r="AW38" s="103">
        <f t="shared" si="10"/>
        <v>22265109.999999993</v>
      </c>
      <c r="AX38" s="103">
        <v>3504278</v>
      </c>
      <c r="AY38" s="103">
        <v>3427612.9999999991</v>
      </c>
      <c r="AZ38" s="103">
        <f t="shared" si="11"/>
        <v>6931890.9999999991</v>
      </c>
      <c r="BA38" s="103">
        <v>5809543.0000000037</v>
      </c>
      <c r="BB38" s="103">
        <f t="shared" si="12"/>
        <v>12741434.000000004</v>
      </c>
      <c r="BC38" s="103">
        <v>6180119.0000000019</v>
      </c>
      <c r="BD38" s="103">
        <f t="shared" si="13"/>
        <v>18921553.000000007</v>
      </c>
      <c r="BE38" s="103">
        <v>5925230.9999999953</v>
      </c>
      <c r="BF38" s="103">
        <v>5176950.0000000037</v>
      </c>
      <c r="BG38" s="103">
        <f t="shared" si="14"/>
        <v>11102181</v>
      </c>
      <c r="BH38" s="113">
        <f t="shared" si="15"/>
        <v>69.085643319394052</v>
      </c>
      <c r="BI38" s="113">
        <f t="shared" si="16"/>
        <v>60.160928670113265</v>
      </c>
      <c r="BJ38" s="113"/>
      <c r="BK38" s="113"/>
    </row>
    <row r="39" spans="1:63" ht="16.5" customHeight="1" x14ac:dyDescent="0.3">
      <c r="A39" s="184" t="s">
        <v>482</v>
      </c>
      <c r="B39" s="94" t="s">
        <v>387</v>
      </c>
      <c r="C39" s="103">
        <v>21171920</v>
      </c>
      <c r="D39" s="103">
        <v>43717163</v>
      </c>
      <c r="E39" s="126">
        <v>67100917</v>
      </c>
      <c r="F39" s="126">
        <v>89900747.000000119</v>
      </c>
      <c r="G39" s="126">
        <v>25171434</v>
      </c>
      <c r="H39" s="126">
        <v>48665504.999999918</v>
      </c>
      <c r="I39" s="126">
        <v>74609363.00000003</v>
      </c>
      <c r="J39" s="126">
        <v>97411907.999999881</v>
      </c>
      <c r="K39" s="126">
        <v>26245568.999999996</v>
      </c>
      <c r="L39" s="126">
        <v>24612607.000000007</v>
      </c>
      <c r="M39" s="126">
        <f t="shared" si="0"/>
        <v>50858176</v>
      </c>
      <c r="N39" s="126">
        <v>22690302.000000007</v>
      </c>
      <c r="O39" s="103">
        <f t="shared" si="1"/>
        <v>73548478</v>
      </c>
      <c r="P39" s="126">
        <v>24138317.999999993</v>
      </c>
      <c r="Q39" s="103">
        <f t="shared" si="1"/>
        <v>97686796</v>
      </c>
      <c r="R39" s="103">
        <v>22071078</v>
      </c>
      <c r="S39" s="103">
        <v>8907398</v>
      </c>
      <c r="T39" s="103">
        <f t="shared" si="2"/>
        <v>30978476</v>
      </c>
      <c r="U39" s="103">
        <v>15125762.000000002</v>
      </c>
      <c r="V39" s="103">
        <f t="shared" si="3"/>
        <v>46104238</v>
      </c>
      <c r="W39" s="103">
        <v>12658126.000000002</v>
      </c>
      <c r="X39" s="103">
        <f t="shared" si="4"/>
        <v>58762364</v>
      </c>
      <c r="Y39" s="103">
        <v>13887952.999999996</v>
      </c>
      <c r="Z39" s="103">
        <v>12406205.999999993</v>
      </c>
      <c r="AA39" s="103">
        <f t="shared" si="5"/>
        <v>26294158.999999989</v>
      </c>
      <c r="AB39" s="113">
        <f t="shared" si="6"/>
        <v>-37.076236149407848</v>
      </c>
      <c r="AC39" s="113">
        <f t="shared" si="7"/>
        <v>-15.121198989905167</v>
      </c>
      <c r="AD39" s="113"/>
      <c r="AE39" s="113"/>
      <c r="AG39" s="94" t="s">
        <v>482</v>
      </c>
      <c r="AH39" s="184" t="s">
        <v>387</v>
      </c>
      <c r="AI39" s="103">
        <v>17132343</v>
      </c>
      <c r="AJ39" s="112">
        <v>32020240</v>
      </c>
      <c r="AK39" s="107">
        <v>45663391</v>
      </c>
      <c r="AL39" s="126">
        <v>61990972.999999978</v>
      </c>
      <c r="AM39" s="126">
        <v>17283990</v>
      </c>
      <c r="AN39" s="126">
        <v>34398394.000000037</v>
      </c>
      <c r="AO39" s="126">
        <v>49819813.000000015</v>
      </c>
      <c r="AP39" s="126">
        <v>65605287.999999948</v>
      </c>
      <c r="AQ39" s="126">
        <v>15653158.999999996</v>
      </c>
      <c r="AR39" s="126">
        <v>19570119.000000007</v>
      </c>
      <c r="AS39" s="126">
        <f t="shared" si="8"/>
        <v>35223278</v>
      </c>
      <c r="AT39" s="126">
        <v>11608510.00000002</v>
      </c>
      <c r="AU39" s="103">
        <f t="shared" si="9"/>
        <v>46831788.000000022</v>
      </c>
      <c r="AV39" s="126">
        <v>17833896.000000004</v>
      </c>
      <c r="AW39" s="103">
        <f t="shared" si="10"/>
        <v>64665684.00000003</v>
      </c>
      <c r="AX39" s="103">
        <v>12046242</v>
      </c>
      <c r="AY39" s="103">
        <v>10562032.999999991</v>
      </c>
      <c r="AZ39" s="103">
        <f t="shared" si="11"/>
        <v>22608274.999999993</v>
      </c>
      <c r="BA39" s="103">
        <v>12561906.999999998</v>
      </c>
      <c r="BB39" s="103">
        <f t="shared" si="12"/>
        <v>35170181.999999993</v>
      </c>
      <c r="BC39" s="103">
        <v>11135869.999999981</v>
      </c>
      <c r="BD39" s="103">
        <f t="shared" si="13"/>
        <v>46306051.99999997</v>
      </c>
      <c r="BE39" s="103">
        <v>12598976.000000007</v>
      </c>
      <c r="BF39" s="103">
        <v>17540817.999999989</v>
      </c>
      <c r="BG39" s="103">
        <f t="shared" si="14"/>
        <v>30139793.999999996</v>
      </c>
      <c r="BH39" s="113">
        <f t="shared" si="15"/>
        <v>4.5884351318860013</v>
      </c>
      <c r="BI39" s="113">
        <f t="shared" si="16"/>
        <v>33.313107700609635</v>
      </c>
      <c r="BJ39" s="113"/>
      <c r="BK39" s="113"/>
    </row>
    <row r="40" spans="1:63" ht="16.5" customHeight="1" x14ac:dyDescent="0.3">
      <c r="A40" s="184" t="s">
        <v>483</v>
      </c>
      <c r="B40" s="94" t="s">
        <v>26</v>
      </c>
      <c r="C40" s="103">
        <v>23358223</v>
      </c>
      <c r="D40" s="103">
        <v>40324706</v>
      </c>
      <c r="E40" s="126">
        <v>62076230</v>
      </c>
      <c r="F40" s="126">
        <v>79092194.999999925</v>
      </c>
      <c r="G40" s="126">
        <v>19183579</v>
      </c>
      <c r="H40" s="126">
        <v>34035242.000000022</v>
      </c>
      <c r="I40" s="126">
        <v>58995540</v>
      </c>
      <c r="J40" s="126">
        <v>75782890.999999925</v>
      </c>
      <c r="K40" s="126">
        <v>21955214.000000004</v>
      </c>
      <c r="L40" s="126">
        <v>15276019.999999993</v>
      </c>
      <c r="M40" s="126">
        <f t="shared" si="0"/>
        <v>37231234</v>
      </c>
      <c r="N40" s="126">
        <v>20480295</v>
      </c>
      <c r="O40" s="103">
        <f t="shared" si="1"/>
        <v>57711529</v>
      </c>
      <c r="P40" s="126">
        <v>15938852.999999996</v>
      </c>
      <c r="Q40" s="103">
        <f t="shared" si="1"/>
        <v>73650382</v>
      </c>
      <c r="R40" s="103">
        <v>19574402</v>
      </c>
      <c r="S40" s="103">
        <v>10265746.999999998</v>
      </c>
      <c r="T40" s="103">
        <f t="shared" si="2"/>
        <v>29840149</v>
      </c>
      <c r="U40" s="103">
        <v>20941381.000000007</v>
      </c>
      <c r="V40" s="103">
        <f t="shared" si="3"/>
        <v>50781530.000000007</v>
      </c>
      <c r="W40" s="103">
        <v>15932654.999999994</v>
      </c>
      <c r="X40" s="103">
        <f t="shared" si="4"/>
        <v>66714185</v>
      </c>
      <c r="Y40" s="103">
        <v>22702526.000000011</v>
      </c>
      <c r="Z40" s="103">
        <v>18441651.999999993</v>
      </c>
      <c r="AA40" s="103">
        <f t="shared" si="5"/>
        <v>41144178</v>
      </c>
      <c r="AB40" s="113">
        <f t="shared" si="6"/>
        <v>15.980687430451312</v>
      </c>
      <c r="AC40" s="113">
        <f t="shared" si="7"/>
        <v>37.881945562671291</v>
      </c>
      <c r="AD40" s="113"/>
      <c r="AE40" s="113"/>
      <c r="AG40" s="94" t="s">
        <v>483</v>
      </c>
      <c r="AH40" s="184" t="s">
        <v>26</v>
      </c>
      <c r="AI40" s="103">
        <v>112501732</v>
      </c>
      <c r="AJ40" s="112">
        <v>229743275</v>
      </c>
      <c r="AK40" s="107">
        <v>363611359</v>
      </c>
      <c r="AL40" s="126">
        <v>478791690.00000006</v>
      </c>
      <c r="AM40" s="126">
        <v>133855183</v>
      </c>
      <c r="AN40" s="126">
        <v>265145940.00000033</v>
      </c>
      <c r="AO40" s="126">
        <v>400662983.00000036</v>
      </c>
      <c r="AP40" s="126">
        <v>540128937.9999994</v>
      </c>
      <c r="AQ40" s="126">
        <v>145751386.00000015</v>
      </c>
      <c r="AR40" s="126">
        <v>139369677.00000003</v>
      </c>
      <c r="AS40" s="126">
        <f t="shared" si="8"/>
        <v>285121063.00000018</v>
      </c>
      <c r="AT40" s="126">
        <v>153424171.99999991</v>
      </c>
      <c r="AU40" s="103">
        <f t="shared" si="9"/>
        <v>438545235.00000012</v>
      </c>
      <c r="AV40" s="126">
        <v>163306611.00000006</v>
      </c>
      <c r="AW40" s="103">
        <f t="shared" si="10"/>
        <v>601851846.00000024</v>
      </c>
      <c r="AX40" s="103">
        <v>122190824</v>
      </c>
      <c r="AY40" s="103">
        <v>67366851.000000134</v>
      </c>
      <c r="AZ40" s="103">
        <f t="shared" si="11"/>
        <v>189557675.00000012</v>
      </c>
      <c r="BA40" s="103">
        <v>119054652.99999993</v>
      </c>
      <c r="BB40" s="103">
        <f t="shared" si="12"/>
        <v>308612328.00000006</v>
      </c>
      <c r="BC40" s="103">
        <v>116007273.99999997</v>
      </c>
      <c r="BD40" s="103">
        <f t="shared" si="13"/>
        <v>424619602</v>
      </c>
      <c r="BE40" s="103">
        <v>118461182.9999999</v>
      </c>
      <c r="BF40" s="103">
        <v>136146676.00000003</v>
      </c>
      <c r="BG40" s="103">
        <f t="shared" si="14"/>
        <v>254607858.99999994</v>
      </c>
      <c r="BH40" s="113">
        <f t="shared" si="15"/>
        <v>-3.0523085759697466</v>
      </c>
      <c r="BI40" s="113">
        <f t="shared" si="16"/>
        <v>34.3168294293543</v>
      </c>
      <c r="BJ40" s="113"/>
      <c r="BK40" s="113"/>
    </row>
    <row r="41" spans="1:63" ht="16.5" customHeight="1" x14ac:dyDescent="0.3">
      <c r="A41" s="184" t="s">
        <v>484</v>
      </c>
      <c r="B41" s="94" t="s">
        <v>388</v>
      </c>
      <c r="C41" s="103">
        <v>3864188</v>
      </c>
      <c r="D41" s="103">
        <v>8065115</v>
      </c>
      <c r="E41" s="126">
        <v>11383804</v>
      </c>
      <c r="F41" s="126">
        <v>15205262.000000015</v>
      </c>
      <c r="G41" s="126">
        <v>4377396</v>
      </c>
      <c r="H41" s="126">
        <v>8689724.9999999963</v>
      </c>
      <c r="I41" s="126">
        <v>12504397</v>
      </c>
      <c r="J41" s="126">
        <v>17429001</v>
      </c>
      <c r="K41" s="126">
        <v>4007356.0000000037</v>
      </c>
      <c r="L41" s="126">
        <v>3932556.0000000009</v>
      </c>
      <c r="M41" s="126">
        <f t="shared" si="0"/>
        <v>7939912.0000000047</v>
      </c>
      <c r="N41" s="126">
        <v>3648081.9999999981</v>
      </c>
      <c r="O41" s="103">
        <f t="shared" si="1"/>
        <v>11587994.000000004</v>
      </c>
      <c r="P41" s="126">
        <v>3839952</v>
      </c>
      <c r="Q41" s="103">
        <f t="shared" si="1"/>
        <v>15427946.000000004</v>
      </c>
      <c r="R41" s="103">
        <v>2866492</v>
      </c>
      <c r="S41" s="103">
        <v>1451494.9999999998</v>
      </c>
      <c r="T41" s="103">
        <f t="shared" si="2"/>
        <v>4317987</v>
      </c>
      <c r="U41" s="103">
        <v>1379115</v>
      </c>
      <c r="V41" s="103">
        <f t="shared" si="3"/>
        <v>5697102</v>
      </c>
      <c r="W41" s="103">
        <v>2134812</v>
      </c>
      <c r="X41" s="103">
        <f t="shared" si="4"/>
        <v>7831914</v>
      </c>
      <c r="Y41" s="103">
        <v>1782789.0000000002</v>
      </c>
      <c r="Z41" s="103">
        <v>2150928.0000000005</v>
      </c>
      <c r="AA41" s="103">
        <f t="shared" si="5"/>
        <v>3933717.0000000009</v>
      </c>
      <c r="AB41" s="113">
        <f t="shared" si="6"/>
        <v>-37.80589654532438</v>
      </c>
      <c r="AC41" s="113">
        <f t="shared" si="7"/>
        <v>-8.8992857088267954</v>
      </c>
      <c r="AD41" s="113"/>
      <c r="AE41" s="113"/>
      <c r="AG41" s="94" t="s">
        <v>484</v>
      </c>
      <c r="AH41" s="184" t="s">
        <v>388</v>
      </c>
      <c r="AI41" s="103">
        <v>1563818</v>
      </c>
      <c r="AJ41" s="112">
        <v>3690025</v>
      </c>
      <c r="AK41" s="107">
        <v>5163354</v>
      </c>
      <c r="AL41" s="126">
        <v>6928980.9999999944</v>
      </c>
      <c r="AM41" s="126">
        <v>1280798</v>
      </c>
      <c r="AN41" s="126">
        <v>4046124.9999999977</v>
      </c>
      <c r="AO41" s="126">
        <v>6302111.9999999991</v>
      </c>
      <c r="AP41" s="126">
        <v>9232434.0000000019</v>
      </c>
      <c r="AQ41" s="126">
        <v>2896968.9999999986</v>
      </c>
      <c r="AR41" s="126">
        <v>3430418.0000000014</v>
      </c>
      <c r="AS41" s="126">
        <f t="shared" si="8"/>
        <v>6327387</v>
      </c>
      <c r="AT41" s="126">
        <v>3362903</v>
      </c>
      <c r="AU41" s="103">
        <f t="shared" si="9"/>
        <v>9690290</v>
      </c>
      <c r="AV41" s="126">
        <v>3018449.0000000005</v>
      </c>
      <c r="AW41" s="103">
        <f t="shared" si="10"/>
        <v>12708739</v>
      </c>
      <c r="AX41" s="103">
        <v>3054650</v>
      </c>
      <c r="AY41" s="103">
        <v>1747550</v>
      </c>
      <c r="AZ41" s="103">
        <f t="shared" si="11"/>
        <v>4802200</v>
      </c>
      <c r="BA41" s="103">
        <v>1601805</v>
      </c>
      <c r="BB41" s="103">
        <f t="shared" si="12"/>
        <v>6404005</v>
      </c>
      <c r="BC41" s="103">
        <v>2527010.0000000009</v>
      </c>
      <c r="BD41" s="103">
        <f t="shared" si="13"/>
        <v>8931015</v>
      </c>
      <c r="BE41" s="103">
        <v>1851969.0000000009</v>
      </c>
      <c r="BF41" s="103">
        <v>2780330.0000000005</v>
      </c>
      <c r="BG41" s="103">
        <f t="shared" si="14"/>
        <v>4632299.0000000019</v>
      </c>
      <c r="BH41" s="113">
        <f t="shared" si="15"/>
        <v>-39.372137560767982</v>
      </c>
      <c r="BI41" s="113">
        <f t="shared" si="16"/>
        <v>-3.5379825913122716</v>
      </c>
      <c r="BJ41" s="113"/>
      <c r="BK41" s="113"/>
    </row>
    <row r="42" spans="1:63" ht="16.5" customHeight="1" x14ac:dyDescent="0.3">
      <c r="A42" s="184" t="s">
        <v>485</v>
      </c>
      <c r="B42" s="94" t="s">
        <v>389</v>
      </c>
      <c r="C42" s="103">
        <v>6307271</v>
      </c>
      <c r="D42" s="103">
        <v>13091551</v>
      </c>
      <c r="E42" s="126">
        <v>18524392</v>
      </c>
      <c r="F42" s="126">
        <v>24612014.000000015</v>
      </c>
      <c r="G42" s="126">
        <v>7422150</v>
      </c>
      <c r="H42" s="126">
        <v>13621678.000000011</v>
      </c>
      <c r="I42" s="126">
        <v>21243828.000000007</v>
      </c>
      <c r="J42" s="126">
        <v>28746924.999999981</v>
      </c>
      <c r="K42" s="126">
        <v>6336678.9999999972</v>
      </c>
      <c r="L42" s="126">
        <v>5849117.0000000056</v>
      </c>
      <c r="M42" s="126">
        <f t="shared" si="0"/>
        <v>12185796.000000004</v>
      </c>
      <c r="N42" s="126">
        <v>5190490.9999999972</v>
      </c>
      <c r="O42" s="103">
        <f t="shared" si="1"/>
        <v>17376287</v>
      </c>
      <c r="P42" s="126">
        <v>5862397.0000000093</v>
      </c>
      <c r="Q42" s="103">
        <f t="shared" si="1"/>
        <v>23238684.000000007</v>
      </c>
      <c r="R42" s="103">
        <v>7537564</v>
      </c>
      <c r="S42" s="103">
        <v>4466554.0000000019</v>
      </c>
      <c r="T42" s="103">
        <f t="shared" si="2"/>
        <v>12004118.000000002</v>
      </c>
      <c r="U42" s="103">
        <v>8598804.9999999981</v>
      </c>
      <c r="V42" s="103">
        <f t="shared" si="3"/>
        <v>20602923</v>
      </c>
      <c r="W42" s="103">
        <v>6652511.0000000009</v>
      </c>
      <c r="X42" s="103">
        <f t="shared" si="4"/>
        <v>27255434</v>
      </c>
      <c r="Y42" s="103">
        <v>7064941.0000000028</v>
      </c>
      <c r="Z42" s="103">
        <v>10198542</v>
      </c>
      <c r="AA42" s="103">
        <f t="shared" si="5"/>
        <v>17263483.000000004</v>
      </c>
      <c r="AB42" s="113">
        <f t="shared" si="6"/>
        <v>-6.2702353174048966</v>
      </c>
      <c r="AC42" s="113">
        <f t="shared" si="7"/>
        <v>43.813006503268326</v>
      </c>
      <c r="AD42" s="113"/>
      <c r="AE42" s="113"/>
      <c r="AG42" s="94" t="s">
        <v>485</v>
      </c>
      <c r="AH42" s="184" t="s">
        <v>389</v>
      </c>
      <c r="AI42" s="103">
        <v>5464283</v>
      </c>
      <c r="AJ42" s="112">
        <v>10637785</v>
      </c>
      <c r="AK42" s="107">
        <v>15602224</v>
      </c>
      <c r="AL42" s="126">
        <v>20310256.99999997</v>
      </c>
      <c r="AM42" s="126">
        <v>5520504</v>
      </c>
      <c r="AN42" s="126">
        <v>11383787.000000015</v>
      </c>
      <c r="AO42" s="126">
        <v>16391311.000000004</v>
      </c>
      <c r="AP42" s="126">
        <v>22091887.000000004</v>
      </c>
      <c r="AQ42" s="126">
        <v>5147813.9999999953</v>
      </c>
      <c r="AR42" s="126">
        <v>5958293.9999999879</v>
      </c>
      <c r="AS42" s="126">
        <f t="shared" si="8"/>
        <v>11106107.999999983</v>
      </c>
      <c r="AT42" s="126">
        <v>5143773.9999999991</v>
      </c>
      <c r="AU42" s="103">
        <f t="shared" si="9"/>
        <v>16249881.999999981</v>
      </c>
      <c r="AV42" s="126">
        <v>4838965.9999999963</v>
      </c>
      <c r="AW42" s="103">
        <f t="shared" si="10"/>
        <v>21088847.999999978</v>
      </c>
      <c r="AX42" s="103">
        <v>4276205</v>
      </c>
      <c r="AY42" s="103">
        <v>1940052</v>
      </c>
      <c r="AZ42" s="103">
        <f t="shared" si="11"/>
        <v>6216257</v>
      </c>
      <c r="BA42" s="103">
        <v>1822796.9999999995</v>
      </c>
      <c r="BB42" s="103">
        <f t="shared" si="12"/>
        <v>8039054</v>
      </c>
      <c r="BC42" s="103">
        <v>2391523.0000000009</v>
      </c>
      <c r="BD42" s="103">
        <f t="shared" si="13"/>
        <v>10430577</v>
      </c>
      <c r="BE42" s="103">
        <v>2014228.0000000007</v>
      </c>
      <c r="BF42" s="103">
        <v>3024667.9999999939</v>
      </c>
      <c r="BG42" s="103">
        <f t="shared" si="14"/>
        <v>5038895.9999999944</v>
      </c>
      <c r="BH42" s="113">
        <f t="shared" si="15"/>
        <v>-52.896832588708897</v>
      </c>
      <c r="BI42" s="113">
        <f t="shared" si="16"/>
        <v>-18.940030954318743</v>
      </c>
      <c r="BJ42" s="113"/>
      <c r="BK42" s="113"/>
    </row>
    <row r="43" spans="1:63" ht="16.5" customHeight="1" x14ac:dyDescent="0.3">
      <c r="A43" s="184" t="s">
        <v>486</v>
      </c>
      <c r="B43" s="94" t="s">
        <v>390</v>
      </c>
      <c r="C43" s="103">
        <v>22429022</v>
      </c>
      <c r="D43" s="103">
        <v>45378698</v>
      </c>
      <c r="E43" s="126">
        <v>68907750</v>
      </c>
      <c r="F43" s="126">
        <v>94001065.00000003</v>
      </c>
      <c r="G43" s="126">
        <v>24990644</v>
      </c>
      <c r="H43" s="126">
        <v>52066952.999999948</v>
      </c>
      <c r="I43" s="126">
        <v>75405716.999999955</v>
      </c>
      <c r="J43" s="126">
        <v>100990009.99999996</v>
      </c>
      <c r="K43" s="126">
        <v>22172962.000000015</v>
      </c>
      <c r="L43" s="126">
        <v>23822580</v>
      </c>
      <c r="M43" s="126">
        <f t="shared" si="0"/>
        <v>45995542.000000015</v>
      </c>
      <c r="N43" s="126">
        <v>21446097.999999989</v>
      </c>
      <c r="O43" s="103">
        <f t="shared" si="1"/>
        <v>67441640</v>
      </c>
      <c r="P43" s="126">
        <v>23643528.000000007</v>
      </c>
      <c r="Q43" s="103">
        <f t="shared" si="1"/>
        <v>91085168</v>
      </c>
      <c r="R43" s="103">
        <v>46662340</v>
      </c>
      <c r="S43" s="103">
        <v>30420063.999999989</v>
      </c>
      <c r="T43" s="103">
        <f t="shared" si="2"/>
        <v>77082403.999999985</v>
      </c>
      <c r="U43" s="103">
        <v>36836349</v>
      </c>
      <c r="V43" s="103">
        <f t="shared" si="3"/>
        <v>113918752.99999999</v>
      </c>
      <c r="W43" s="103">
        <v>50236702</v>
      </c>
      <c r="X43" s="103">
        <f t="shared" si="4"/>
        <v>164155455</v>
      </c>
      <c r="Y43" s="103">
        <v>45382814.999999993</v>
      </c>
      <c r="Z43" s="103">
        <v>50229999</v>
      </c>
      <c r="AA43" s="103">
        <f t="shared" si="5"/>
        <v>95612814</v>
      </c>
      <c r="AB43" s="113">
        <f t="shared" si="6"/>
        <v>-2.7420935169560892</v>
      </c>
      <c r="AC43" s="113">
        <f t="shared" si="7"/>
        <v>24.03974063912176</v>
      </c>
      <c r="AD43" s="113"/>
      <c r="AE43" s="113"/>
      <c r="AG43" s="94" t="s">
        <v>486</v>
      </c>
      <c r="AH43" s="184" t="s">
        <v>390</v>
      </c>
      <c r="AI43" s="103">
        <v>1075760</v>
      </c>
      <c r="AJ43" s="112">
        <v>2210873</v>
      </c>
      <c r="AK43" s="107">
        <v>3793108</v>
      </c>
      <c r="AL43" s="126">
        <v>5102350.0000000019</v>
      </c>
      <c r="AM43" s="126">
        <v>1089648</v>
      </c>
      <c r="AN43" s="126">
        <v>2188393.9999999995</v>
      </c>
      <c r="AO43" s="126">
        <v>3004277.0000000005</v>
      </c>
      <c r="AP43" s="126">
        <v>4074343.9999999991</v>
      </c>
      <c r="AQ43" s="126">
        <v>1256028</v>
      </c>
      <c r="AR43" s="126">
        <v>943352.00000000023</v>
      </c>
      <c r="AS43" s="126">
        <f t="shared" si="8"/>
        <v>2199380</v>
      </c>
      <c r="AT43" s="126">
        <v>959249.00000000023</v>
      </c>
      <c r="AU43" s="103">
        <f t="shared" si="9"/>
        <v>3158629</v>
      </c>
      <c r="AV43" s="126">
        <v>995630.99999999988</v>
      </c>
      <c r="AW43" s="103">
        <f t="shared" si="10"/>
        <v>4154260</v>
      </c>
      <c r="AX43" s="103">
        <v>1109351</v>
      </c>
      <c r="AY43" s="103">
        <v>933990.00000000012</v>
      </c>
      <c r="AZ43" s="103">
        <f t="shared" si="11"/>
        <v>2043341</v>
      </c>
      <c r="BA43" s="103">
        <v>1241179.0000000002</v>
      </c>
      <c r="BB43" s="103">
        <f t="shared" si="12"/>
        <v>3284520</v>
      </c>
      <c r="BC43" s="103">
        <v>862960.99999999988</v>
      </c>
      <c r="BD43" s="103">
        <f t="shared" si="13"/>
        <v>4147481</v>
      </c>
      <c r="BE43" s="103">
        <v>1620768.9999999995</v>
      </c>
      <c r="BF43" s="103">
        <v>2576363.9999999986</v>
      </c>
      <c r="BG43" s="103">
        <f t="shared" si="14"/>
        <v>4197132.9999999981</v>
      </c>
      <c r="BH43" s="113">
        <f t="shared" si="15"/>
        <v>46.100648036554674</v>
      </c>
      <c r="BI43" s="113">
        <f t="shared" si="16"/>
        <v>105.40541201884551</v>
      </c>
      <c r="BJ43" s="113"/>
      <c r="BK43" s="113"/>
    </row>
    <row r="44" spans="1:63" ht="16.5" customHeight="1" x14ac:dyDescent="0.3">
      <c r="A44" s="184" t="s">
        <v>487</v>
      </c>
      <c r="B44" s="94" t="s">
        <v>391</v>
      </c>
      <c r="C44" s="103">
        <v>3115895</v>
      </c>
      <c r="D44" s="103">
        <v>7055190</v>
      </c>
      <c r="E44" s="126">
        <v>10656614</v>
      </c>
      <c r="F44" s="126">
        <v>14373659.000000015</v>
      </c>
      <c r="G44" s="126">
        <v>3188663</v>
      </c>
      <c r="H44" s="126">
        <v>6278550.0000000047</v>
      </c>
      <c r="I44" s="126">
        <v>9728157</v>
      </c>
      <c r="J44" s="126">
        <v>13161747.999999987</v>
      </c>
      <c r="K44" s="126">
        <v>2826239.0000000014</v>
      </c>
      <c r="L44" s="126">
        <v>2552204.9999999986</v>
      </c>
      <c r="M44" s="126">
        <f t="shared" si="0"/>
        <v>5378444</v>
      </c>
      <c r="N44" s="126">
        <v>3234825.0000000019</v>
      </c>
      <c r="O44" s="103">
        <f t="shared" si="1"/>
        <v>8613269.0000000019</v>
      </c>
      <c r="P44" s="126">
        <v>2580463.0000000005</v>
      </c>
      <c r="Q44" s="103">
        <f t="shared" si="1"/>
        <v>11193732.000000002</v>
      </c>
      <c r="R44" s="103">
        <v>2386898</v>
      </c>
      <c r="S44" s="103">
        <v>1940745.0000000019</v>
      </c>
      <c r="T44" s="103">
        <f t="shared" si="2"/>
        <v>4327643.0000000019</v>
      </c>
      <c r="U44" s="103">
        <v>2930850.9999999986</v>
      </c>
      <c r="V44" s="103">
        <f t="shared" si="3"/>
        <v>7258494</v>
      </c>
      <c r="W44" s="103">
        <v>1722207.0000000002</v>
      </c>
      <c r="X44" s="103">
        <f t="shared" si="4"/>
        <v>8980701</v>
      </c>
      <c r="Y44" s="103">
        <v>2404758.9999999991</v>
      </c>
      <c r="Z44" s="103">
        <v>1809782</v>
      </c>
      <c r="AA44" s="103">
        <f t="shared" si="5"/>
        <v>4214540.9999999991</v>
      </c>
      <c r="AB44" s="113">
        <f t="shared" si="6"/>
        <v>0.74829339167401088</v>
      </c>
      <c r="AC44" s="113">
        <f t="shared" si="7"/>
        <v>-2.6134780526028294</v>
      </c>
      <c r="AD44" s="113"/>
      <c r="AE44" s="113"/>
      <c r="AG44" s="94" t="s">
        <v>487</v>
      </c>
      <c r="AH44" s="184" t="s">
        <v>391</v>
      </c>
      <c r="AI44" s="103">
        <v>12212685</v>
      </c>
      <c r="AJ44" s="112">
        <v>25059976</v>
      </c>
      <c r="AK44" s="107">
        <v>37532021</v>
      </c>
      <c r="AL44" s="126">
        <v>51635850.99999997</v>
      </c>
      <c r="AM44" s="126">
        <v>12284881</v>
      </c>
      <c r="AN44" s="126">
        <v>24571447</v>
      </c>
      <c r="AO44" s="126">
        <v>38278431.999999993</v>
      </c>
      <c r="AP44" s="126">
        <v>53048199.000000097</v>
      </c>
      <c r="AQ44" s="126">
        <v>13483142.000000007</v>
      </c>
      <c r="AR44" s="126">
        <v>16583091.999999993</v>
      </c>
      <c r="AS44" s="126">
        <f t="shared" si="8"/>
        <v>30066234</v>
      </c>
      <c r="AT44" s="126">
        <v>12464710.000000004</v>
      </c>
      <c r="AU44" s="103">
        <f t="shared" si="9"/>
        <v>42530944</v>
      </c>
      <c r="AV44" s="126">
        <v>13290964.999999991</v>
      </c>
      <c r="AW44" s="103">
        <f t="shared" si="10"/>
        <v>55821908.999999993</v>
      </c>
      <c r="AX44" s="103">
        <v>12155208</v>
      </c>
      <c r="AY44" s="103">
        <v>11100162.000000007</v>
      </c>
      <c r="AZ44" s="103">
        <f t="shared" si="11"/>
        <v>23255370.000000007</v>
      </c>
      <c r="BA44" s="103">
        <v>14000973.000000006</v>
      </c>
      <c r="BB44" s="103">
        <f t="shared" si="12"/>
        <v>37256343.000000015</v>
      </c>
      <c r="BC44" s="103">
        <v>15057275.999999985</v>
      </c>
      <c r="BD44" s="103">
        <f t="shared" si="13"/>
        <v>52313619</v>
      </c>
      <c r="BE44" s="103">
        <v>13154329.000000007</v>
      </c>
      <c r="BF44" s="103">
        <v>15341979.999999987</v>
      </c>
      <c r="BG44" s="103">
        <f t="shared" si="14"/>
        <v>28496308.999999993</v>
      </c>
      <c r="BH44" s="113">
        <f t="shared" si="15"/>
        <v>8.2196948007801041</v>
      </c>
      <c r="BI44" s="113">
        <f t="shared" si="16"/>
        <v>22.536467921172544</v>
      </c>
      <c r="BJ44" s="113"/>
      <c r="BK44" s="113"/>
    </row>
    <row r="45" spans="1:63" ht="16.5" customHeight="1" x14ac:dyDescent="0.3">
      <c r="A45" s="184" t="s">
        <v>488</v>
      </c>
      <c r="B45" s="94" t="s">
        <v>392</v>
      </c>
      <c r="C45" s="103">
        <v>3430</v>
      </c>
      <c r="D45" s="103">
        <v>14052</v>
      </c>
      <c r="E45" s="126">
        <v>22365</v>
      </c>
      <c r="F45" s="126">
        <v>29749</v>
      </c>
      <c r="G45" s="126">
        <v>2941</v>
      </c>
      <c r="H45" s="126">
        <v>3453</v>
      </c>
      <c r="I45" s="126">
        <v>3453</v>
      </c>
      <c r="J45" s="126">
        <v>3453</v>
      </c>
      <c r="K45" s="126">
        <v>11616</v>
      </c>
      <c r="L45" s="126">
        <v>3026</v>
      </c>
      <c r="M45" s="126">
        <f t="shared" si="0"/>
        <v>14642</v>
      </c>
      <c r="N45" s="126">
        <v>2608</v>
      </c>
      <c r="O45" s="103">
        <f t="shared" si="1"/>
        <v>17250</v>
      </c>
      <c r="P45" s="126">
        <v>3845</v>
      </c>
      <c r="Q45" s="103">
        <f t="shared" si="1"/>
        <v>21095</v>
      </c>
      <c r="R45" s="103">
        <v>1338</v>
      </c>
      <c r="S45" s="103"/>
      <c r="T45" s="103">
        <f t="shared" si="2"/>
        <v>1338</v>
      </c>
      <c r="U45" s="103">
        <v>981</v>
      </c>
      <c r="V45" s="103">
        <f t="shared" si="3"/>
        <v>2319</v>
      </c>
      <c r="W45" s="103"/>
      <c r="X45" s="103">
        <f t="shared" si="4"/>
        <v>2319</v>
      </c>
      <c r="Y45" s="103">
        <v>9764</v>
      </c>
      <c r="Z45" s="103">
        <v>1399</v>
      </c>
      <c r="AA45" s="103">
        <f t="shared" si="5"/>
        <v>11163</v>
      </c>
      <c r="AB45" s="113">
        <f t="shared" si="6"/>
        <v>629.74588938714498</v>
      </c>
      <c r="AC45" s="113">
        <f t="shared" si="7"/>
        <v>734.30493273542595</v>
      </c>
      <c r="AD45" s="113"/>
      <c r="AE45" s="113"/>
      <c r="AG45" s="94" t="s">
        <v>488</v>
      </c>
      <c r="AH45" s="184" t="s">
        <v>392</v>
      </c>
      <c r="AI45" s="103">
        <v>366</v>
      </c>
      <c r="AJ45" s="112">
        <v>553</v>
      </c>
      <c r="AK45" s="107">
        <v>553</v>
      </c>
      <c r="AL45" s="126">
        <v>921</v>
      </c>
      <c r="AM45" s="126" t="s">
        <v>338</v>
      </c>
      <c r="AN45" s="126">
        <v>41364</v>
      </c>
      <c r="AO45" s="126">
        <v>72836</v>
      </c>
      <c r="AP45" s="126">
        <v>72836</v>
      </c>
      <c r="AQ45" s="126">
        <v>108</v>
      </c>
      <c r="AR45" s="126"/>
      <c r="AS45" s="126">
        <f t="shared" si="8"/>
        <v>108</v>
      </c>
      <c r="AT45" s="126">
        <v>1727</v>
      </c>
      <c r="AU45" s="103">
        <f t="shared" si="9"/>
        <v>1835</v>
      </c>
      <c r="AV45" s="126">
        <v>1171</v>
      </c>
      <c r="AW45" s="103">
        <f t="shared" si="10"/>
        <v>3006</v>
      </c>
      <c r="AX45" s="103"/>
      <c r="AY45" s="103">
        <v>210</v>
      </c>
      <c r="AZ45" s="103">
        <f t="shared" si="11"/>
        <v>210</v>
      </c>
      <c r="BA45" s="103">
        <v>462</v>
      </c>
      <c r="BB45" s="103">
        <f t="shared" si="12"/>
        <v>672</v>
      </c>
      <c r="BC45" s="103"/>
      <c r="BD45" s="103">
        <f t="shared" si="13"/>
        <v>672</v>
      </c>
      <c r="BE45" s="103"/>
      <c r="BF45" s="103">
        <v>16350</v>
      </c>
      <c r="BG45" s="103">
        <f t="shared" si="14"/>
        <v>16350</v>
      </c>
      <c r="BH45" s="113" t="str">
        <f t="shared" si="15"/>
        <v xml:space="preserve"> </v>
      </c>
      <c r="BI45" s="113">
        <f t="shared" si="16"/>
        <v>7685.7142857142862</v>
      </c>
      <c r="BJ45" s="113"/>
      <c r="BK45" s="113"/>
    </row>
    <row r="46" spans="1:63" ht="16.5" customHeight="1" x14ac:dyDescent="0.3">
      <c r="A46" s="184" t="s">
        <v>489</v>
      </c>
      <c r="B46" s="94" t="s">
        <v>393</v>
      </c>
      <c r="C46" s="103">
        <v>8249</v>
      </c>
      <c r="D46" s="103">
        <v>8249</v>
      </c>
      <c r="E46" s="126">
        <v>16724</v>
      </c>
      <c r="F46" s="126">
        <v>24192</v>
      </c>
      <c r="G46" s="126" t="s">
        <v>338</v>
      </c>
      <c r="H46" s="126">
        <v>7468</v>
      </c>
      <c r="I46" s="126">
        <v>7468</v>
      </c>
      <c r="J46" s="126">
        <v>16639</v>
      </c>
      <c r="K46" s="126">
        <v>18719</v>
      </c>
      <c r="L46" s="126">
        <v>19363</v>
      </c>
      <c r="M46" s="126">
        <f t="shared" si="0"/>
        <v>38082</v>
      </c>
      <c r="N46" s="126">
        <v>9422</v>
      </c>
      <c r="O46" s="103">
        <f t="shared" si="1"/>
        <v>47504</v>
      </c>
      <c r="P46" s="126">
        <v>56599</v>
      </c>
      <c r="Q46" s="103">
        <f t="shared" si="1"/>
        <v>104103</v>
      </c>
      <c r="R46" s="103">
        <v>27315</v>
      </c>
      <c r="S46" s="103">
        <v>18417</v>
      </c>
      <c r="T46" s="103">
        <f t="shared" si="2"/>
        <v>45732</v>
      </c>
      <c r="U46" s="103">
        <v>27937</v>
      </c>
      <c r="V46" s="103">
        <f t="shared" si="3"/>
        <v>73669</v>
      </c>
      <c r="W46" s="103">
        <v>27962</v>
      </c>
      <c r="X46" s="103">
        <f t="shared" si="4"/>
        <v>101631</v>
      </c>
      <c r="Y46" s="103">
        <v>17967</v>
      </c>
      <c r="Z46" s="103">
        <v>36870</v>
      </c>
      <c r="AA46" s="103">
        <f t="shared" si="5"/>
        <v>54837</v>
      </c>
      <c r="AB46" s="113">
        <f t="shared" si="6"/>
        <v>-34.222954420647994</v>
      </c>
      <c r="AC46" s="113">
        <f t="shared" si="7"/>
        <v>19.909472579375503</v>
      </c>
      <c r="AD46" s="113"/>
      <c r="AE46" s="113"/>
      <c r="AG46" s="94" t="s">
        <v>489</v>
      </c>
      <c r="AH46" s="184" t="s">
        <v>393</v>
      </c>
      <c r="AI46" s="103">
        <v>0</v>
      </c>
      <c r="AJ46" s="112">
        <v>525</v>
      </c>
      <c r="AK46" s="107">
        <v>525</v>
      </c>
      <c r="AL46" s="126">
        <v>525</v>
      </c>
      <c r="AM46" s="126" t="s">
        <v>338</v>
      </c>
      <c r="AN46" s="126">
        <v>25382</v>
      </c>
      <c r="AO46" s="126">
        <v>25382</v>
      </c>
      <c r="AP46" s="126">
        <v>25382</v>
      </c>
      <c r="AQ46" s="126">
        <v>1929</v>
      </c>
      <c r="AR46" s="126">
        <v>2121</v>
      </c>
      <c r="AS46" s="126">
        <f t="shared" si="8"/>
        <v>4050</v>
      </c>
      <c r="AT46" s="126">
        <v>15611</v>
      </c>
      <c r="AU46" s="103">
        <f t="shared" si="9"/>
        <v>19661</v>
      </c>
      <c r="AV46" s="126">
        <v>5513</v>
      </c>
      <c r="AW46" s="103">
        <f t="shared" si="10"/>
        <v>25174</v>
      </c>
      <c r="AX46" s="103"/>
      <c r="AY46" s="103"/>
      <c r="AZ46" s="103">
        <f t="shared" si="11"/>
        <v>0</v>
      </c>
      <c r="BA46" s="103"/>
      <c r="BB46" s="103">
        <f t="shared" si="12"/>
        <v>0</v>
      </c>
      <c r="BC46" s="103"/>
      <c r="BD46" s="103">
        <f t="shared" si="13"/>
        <v>0</v>
      </c>
      <c r="BE46" s="103"/>
      <c r="BF46" s="103"/>
      <c r="BG46" s="103">
        <f t="shared" si="14"/>
        <v>0</v>
      </c>
      <c r="BH46" s="113" t="str">
        <f t="shared" si="15"/>
        <v xml:space="preserve"> </v>
      </c>
      <c r="BI46" s="113"/>
      <c r="BJ46" s="113"/>
      <c r="BK46" s="113"/>
    </row>
    <row r="47" spans="1:63" ht="16.5" customHeight="1" x14ac:dyDescent="0.3">
      <c r="A47" s="184" t="s">
        <v>490</v>
      </c>
      <c r="B47" s="94" t="s">
        <v>394</v>
      </c>
      <c r="C47" s="103">
        <v>266935885</v>
      </c>
      <c r="D47" s="103">
        <v>567105732</v>
      </c>
      <c r="E47" s="126">
        <v>906979317</v>
      </c>
      <c r="F47" s="126">
        <v>1124890842.000001</v>
      </c>
      <c r="G47" s="126">
        <v>309299984</v>
      </c>
      <c r="H47" s="126">
        <v>614552367.99999976</v>
      </c>
      <c r="I47" s="126">
        <v>885410117</v>
      </c>
      <c r="J47" s="126">
        <v>1155532822.0000007</v>
      </c>
      <c r="K47" s="126">
        <v>260590066.99999997</v>
      </c>
      <c r="L47" s="126">
        <v>169009299</v>
      </c>
      <c r="M47" s="126">
        <f t="shared" si="0"/>
        <v>429599366</v>
      </c>
      <c r="N47" s="126">
        <v>235832378.00000006</v>
      </c>
      <c r="O47" s="103">
        <f t="shared" si="1"/>
        <v>665431744</v>
      </c>
      <c r="P47" s="126">
        <v>195089641.00000027</v>
      </c>
      <c r="Q47" s="103">
        <f t="shared" si="1"/>
        <v>860521385.00000024</v>
      </c>
      <c r="R47" s="103">
        <v>75312884</v>
      </c>
      <c r="S47" s="103">
        <v>35149023.000000007</v>
      </c>
      <c r="T47" s="103">
        <f t="shared" si="2"/>
        <v>110461907</v>
      </c>
      <c r="U47" s="103">
        <v>120449002</v>
      </c>
      <c r="V47" s="103">
        <f t="shared" si="3"/>
        <v>230910909</v>
      </c>
      <c r="W47" s="103">
        <v>177868290</v>
      </c>
      <c r="X47" s="103">
        <f t="shared" si="4"/>
        <v>408779199</v>
      </c>
      <c r="Y47" s="103">
        <v>271590808.99999994</v>
      </c>
      <c r="Z47" s="103">
        <v>305706744</v>
      </c>
      <c r="AA47" s="103">
        <f t="shared" si="5"/>
        <v>577297553</v>
      </c>
      <c r="AB47" s="113">
        <f t="shared" si="6"/>
        <v>260.61666288068312</v>
      </c>
      <c r="AC47" s="113">
        <f t="shared" si="7"/>
        <v>422.62138929033699</v>
      </c>
      <c r="AD47" s="113"/>
      <c r="AE47" s="113"/>
      <c r="AG47" s="94" t="s">
        <v>490</v>
      </c>
      <c r="AH47" s="184" t="s">
        <v>394</v>
      </c>
      <c r="AI47" s="103">
        <v>31996165</v>
      </c>
      <c r="AJ47" s="112">
        <v>71936983</v>
      </c>
      <c r="AK47" s="107">
        <v>127939783</v>
      </c>
      <c r="AL47" s="126">
        <v>178721048.00000003</v>
      </c>
      <c r="AM47" s="126">
        <v>31095999</v>
      </c>
      <c r="AN47" s="126">
        <v>86013623.000000015</v>
      </c>
      <c r="AO47" s="126">
        <v>154409507</v>
      </c>
      <c r="AP47" s="126">
        <v>229497855.00000009</v>
      </c>
      <c r="AQ47" s="126">
        <v>40973254.99999997</v>
      </c>
      <c r="AR47" s="126">
        <v>59478683.999999985</v>
      </c>
      <c r="AS47" s="126">
        <f t="shared" si="8"/>
        <v>100451938.99999996</v>
      </c>
      <c r="AT47" s="126">
        <v>57254529</v>
      </c>
      <c r="AU47" s="103">
        <f t="shared" si="9"/>
        <v>157706467.99999994</v>
      </c>
      <c r="AV47" s="126">
        <v>50411993.999999963</v>
      </c>
      <c r="AW47" s="103">
        <f t="shared" si="10"/>
        <v>208118461.99999991</v>
      </c>
      <c r="AX47" s="103">
        <v>34355448</v>
      </c>
      <c r="AY47" s="103">
        <v>33417851.000000007</v>
      </c>
      <c r="AZ47" s="103">
        <f t="shared" si="11"/>
        <v>67773299</v>
      </c>
      <c r="BA47" s="103">
        <v>66885063</v>
      </c>
      <c r="BB47" s="103">
        <f t="shared" si="12"/>
        <v>134658362</v>
      </c>
      <c r="BC47" s="103">
        <v>55121123.999999985</v>
      </c>
      <c r="BD47" s="103">
        <f t="shared" si="13"/>
        <v>189779486</v>
      </c>
      <c r="BE47" s="103">
        <v>19987328.999999996</v>
      </c>
      <c r="BF47" s="103">
        <v>43455156.000000007</v>
      </c>
      <c r="BG47" s="103">
        <f t="shared" si="14"/>
        <v>63442485</v>
      </c>
      <c r="BH47" s="113">
        <f t="shared" si="15"/>
        <v>-41.821952081661117</v>
      </c>
      <c r="BI47" s="113">
        <f t="shared" si="16"/>
        <v>-6.3901478368346858</v>
      </c>
      <c r="BJ47" s="113"/>
      <c r="BK47" s="113"/>
    </row>
    <row r="48" spans="1:63" ht="16.5" customHeight="1" x14ac:dyDescent="0.3">
      <c r="A48" s="184" t="s">
        <v>491</v>
      </c>
      <c r="B48" s="94" t="s">
        <v>395</v>
      </c>
      <c r="C48" s="103">
        <v>119472351</v>
      </c>
      <c r="D48" s="103">
        <v>258051861</v>
      </c>
      <c r="E48" s="126">
        <v>352804824</v>
      </c>
      <c r="F48" s="126">
        <v>443004037.99999994</v>
      </c>
      <c r="G48" s="126">
        <v>121093229</v>
      </c>
      <c r="H48" s="126">
        <v>261679341.99999943</v>
      </c>
      <c r="I48" s="126">
        <v>394276802.99999994</v>
      </c>
      <c r="J48" s="126">
        <v>522247771.00000072</v>
      </c>
      <c r="K48" s="126">
        <v>135542794.00000009</v>
      </c>
      <c r="L48" s="126">
        <v>137154915.99999988</v>
      </c>
      <c r="M48" s="126">
        <f t="shared" si="0"/>
        <v>272697710</v>
      </c>
      <c r="N48" s="126">
        <v>120272249.00000013</v>
      </c>
      <c r="O48" s="103">
        <f t="shared" si="1"/>
        <v>392969959.00000012</v>
      </c>
      <c r="P48" s="126">
        <v>102812001.00000003</v>
      </c>
      <c r="Q48" s="103">
        <f t="shared" si="1"/>
        <v>495781960.00000012</v>
      </c>
      <c r="R48" s="103">
        <v>167094749</v>
      </c>
      <c r="S48" s="103">
        <v>102089759.99999994</v>
      </c>
      <c r="T48" s="103">
        <f t="shared" si="2"/>
        <v>269184508.99999994</v>
      </c>
      <c r="U48" s="103">
        <v>82665690</v>
      </c>
      <c r="V48" s="103">
        <f t="shared" si="3"/>
        <v>351850198.99999994</v>
      </c>
      <c r="W48" s="103">
        <v>80885997.000000075</v>
      </c>
      <c r="X48" s="103">
        <f t="shared" si="4"/>
        <v>432736196</v>
      </c>
      <c r="Y48" s="103">
        <v>118591682.00000001</v>
      </c>
      <c r="Z48" s="103">
        <v>141455066.00000015</v>
      </c>
      <c r="AA48" s="103">
        <f t="shared" si="5"/>
        <v>260046748.00000018</v>
      </c>
      <c r="AB48" s="113">
        <f t="shared" si="6"/>
        <v>-29.027283795734348</v>
      </c>
      <c r="AC48" s="113">
        <f t="shared" si="7"/>
        <v>-3.3946087885762211</v>
      </c>
      <c r="AD48" s="113"/>
      <c r="AE48" s="113"/>
      <c r="AG48" s="94" t="s">
        <v>491</v>
      </c>
      <c r="AH48" s="184" t="s">
        <v>395</v>
      </c>
      <c r="AI48" s="103">
        <v>29123113</v>
      </c>
      <c r="AJ48" s="112">
        <v>61297945</v>
      </c>
      <c r="AK48" s="107">
        <v>85939237</v>
      </c>
      <c r="AL48" s="126">
        <v>123362284.99999988</v>
      </c>
      <c r="AM48" s="126">
        <v>24662474</v>
      </c>
      <c r="AN48" s="126">
        <v>67837536.99999997</v>
      </c>
      <c r="AO48" s="126">
        <v>116173216.99999997</v>
      </c>
      <c r="AP48" s="126">
        <v>155140333</v>
      </c>
      <c r="AQ48" s="126">
        <v>22382145.999999996</v>
      </c>
      <c r="AR48" s="126">
        <v>21691266.999999989</v>
      </c>
      <c r="AS48" s="126">
        <f t="shared" si="8"/>
        <v>44073412.999999985</v>
      </c>
      <c r="AT48" s="126">
        <v>23797730.999999985</v>
      </c>
      <c r="AU48" s="103">
        <f t="shared" si="9"/>
        <v>67871143.99999997</v>
      </c>
      <c r="AV48" s="126">
        <v>42570178</v>
      </c>
      <c r="AW48" s="103">
        <f t="shared" si="10"/>
        <v>110441321.99999997</v>
      </c>
      <c r="AX48" s="103">
        <v>40095569</v>
      </c>
      <c r="AY48" s="103">
        <v>29452379.000000004</v>
      </c>
      <c r="AZ48" s="103">
        <f t="shared" si="11"/>
        <v>69547948</v>
      </c>
      <c r="BA48" s="103">
        <v>31121408.999999989</v>
      </c>
      <c r="BB48" s="103">
        <f t="shared" si="12"/>
        <v>100669356.99999999</v>
      </c>
      <c r="BC48" s="103">
        <v>35450115.000000007</v>
      </c>
      <c r="BD48" s="103">
        <f t="shared" si="13"/>
        <v>136119472</v>
      </c>
      <c r="BE48" s="103">
        <v>27335870.000000026</v>
      </c>
      <c r="BF48" s="103">
        <v>24756973.000000015</v>
      </c>
      <c r="BG48" s="103">
        <f t="shared" si="14"/>
        <v>52092843.000000045</v>
      </c>
      <c r="BH48" s="113">
        <f t="shared" si="15"/>
        <v>-31.823214679906329</v>
      </c>
      <c r="BI48" s="113">
        <f t="shared" si="16"/>
        <v>-25.097943939338023</v>
      </c>
      <c r="BJ48" s="113"/>
      <c r="BK48" s="113"/>
    </row>
    <row r="49" spans="1:63" ht="16.5" customHeight="1" x14ac:dyDescent="0.3">
      <c r="A49" s="184" t="s">
        <v>492</v>
      </c>
      <c r="B49" s="94" t="s">
        <v>396</v>
      </c>
      <c r="C49" s="103">
        <v>1161041</v>
      </c>
      <c r="D49" s="103">
        <v>2339068</v>
      </c>
      <c r="E49" s="126">
        <v>2669748</v>
      </c>
      <c r="F49" s="126">
        <v>3037751</v>
      </c>
      <c r="G49" s="126">
        <v>988472</v>
      </c>
      <c r="H49" s="126">
        <v>1786635.9999999993</v>
      </c>
      <c r="I49" s="126">
        <v>2260959.9999999995</v>
      </c>
      <c r="J49" s="126">
        <v>2698121.0000000005</v>
      </c>
      <c r="K49" s="126">
        <v>1005290</v>
      </c>
      <c r="L49" s="126">
        <v>871809</v>
      </c>
      <c r="M49" s="126">
        <f t="shared" si="0"/>
        <v>1877099</v>
      </c>
      <c r="N49" s="126">
        <v>255153.99999999994</v>
      </c>
      <c r="O49" s="103">
        <f t="shared" si="1"/>
        <v>2132253</v>
      </c>
      <c r="P49" s="126">
        <v>240156.00000000003</v>
      </c>
      <c r="Q49" s="103">
        <f t="shared" si="1"/>
        <v>2372409</v>
      </c>
      <c r="R49" s="103">
        <v>551532</v>
      </c>
      <c r="S49" s="103">
        <v>477532.99999999994</v>
      </c>
      <c r="T49" s="103">
        <f t="shared" si="2"/>
        <v>1029065</v>
      </c>
      <c r="U49" s="103">
        <v>487199.99999999994</v>
      </c>
      <c r="V49" s="103">
        <f t="shared" si="3"/>
        <v>1516265</v>
      </c>
      <c r="W49" s="103">
        <v>698248.99999999988</v>
      </c>
      <c r="X49" s="103">
        <f t="shared" si="4"/>
        <v>2214514</v>
      </c>
      <c r="Y49" s="103">
        <v>1905820</v>
      </c>
      <c r="Z49" s="103">
        <v>1951874.0000000005</v>
      </c>
      <c r="AA49" s="103">
        <f t="shared" si="5"/>
        <v>3857694.0000000005</v>
      </c>
      <c r="AB49" s="113">
        <f t="shared" si="6"/>
        <v>245.55021286162906</v>
      </c>
      <c r="AC49" s="113">
        <f t="shared" si="7"/>
        <v>274.87369602503247</v>
      </c>
      <c r="AD49" s="113"/>
      <c r="AE49" s="113"/>
      <c r="AG49" s="94" t="s">
        <v>492</v>
      </c>
      <c r="AH49" s="184" t="s">
        <v>396</v>
      </c>
      <c r="AI49" s="103">
        <v>1243050</v>
      </c>
      <c r="AJ49" s="112">
        <v>6736613</v>
      </c>
      <c r="AK49" s="107">
        <v>10530393</v>
      </c>
      <c r="AL49" s="126">
        <v>10879560.000000002</v>
      </c>
      <c r="AM49" s="126">
        <v>129826</v>
      </c>
      <c r="AN49" s="126">
        <v>711632.99999999977</v>
      </c>
      <c r="AO49" s="126">
        <v>892765.99999999988</v>
      </c>
      <c r="AP49" s="126">
        <v>1174615.9999999995</v>
      </c>
      <c r="AQ49" s="126">
        <v>206904.99999999997</v>
      </c>
      <c r="AR49" s="126">
        <v>326876</v>
      </c>
      <c r="AS49" s="126">
        <f t="shared" si="8"/>
        <v>533781</v>
      </c>
      <c r="AT49" s="126">
        <v>231910</v>
      </c>
      <c r="AU49" s="103">
        <f t="shared" si="9"/>
        <v>765691</v>
      </c>
      <c r="AV49" s="126">
        <v>350394.99999999988</v>
      </c>
      <c r="AW49" s="103">
        <f t="shared" si="10"/>
        <v>1116086</v>
      </c>
      <c r="AX49" s="103">
        <v>406625</v>
      </c>
      <c r="AY49" s="103">
        <v>401754</v>
      </c>
      <c r="AZ49" s="103">
        <f t="shared" si="11"/>
        <v>808379</v>
      </c>
      <c r="BA49" s="103">
        <v>1017458.0000000001</v>
      </c>
      <c r="BB49" s="103">
        <f t="shared" si="12"/>
        <v>1825837</v>
      </c>
      <c r="BC49" s="103">
        <v>346011.00000000006</v>
      </c>
      <c r="BD49" s="103">
        <f t="shared" si="13"/>
        <v>2171848</v>
      </c>
      <c r="BE49" s="103">
        <v>689122</v>
      </c>
      <c r="BF49" s="103">
        <v>381012</v>
      </c>
      <c r="BG49" s="103">
        <f t="shared" si="14"/>
        <v>1070134</v>
      </c>
      <c r="BH49" s="113">
        <f t="shared" si="15"/>
        <v>69.473593605902238</v>
      </c>
      <c r="BI49" s="113">
        <f t="shared" si="16"/>
        <v>32.380232539440044</v>
      </c>
      <c r="BJ49" s="113"/>
      <c r="BK49" s="113"/>
    </row>
    <row r="50" spans="1:63" ht="16.5" customHeight="1" x14ac:dyDescent="0.3">
      <c r="A50" s="184" t="s">
        <v>493</v>
      </c>
      <c r="B50" s="254" t="s">
        <v>397</v>
      </c>
      <c r="C50" s="103">
        <v>2440651</v>
      </c>
      <c r="D50" s="103">
        <v>5677556</v>
      </c>
      <c r="E50" s="126">
        <v>8338100</v>
      </c>
      <c r="F50" s="126">
        <v>11567022</v>
      </c>
      <c r="G50" s="126">
        <v>2373256</v>
      </c>
      <c r="H50" s="126">
        <v>5458750.9999999953</v>
      </c>
      <c r="I50" s="126">
        <v>7657282.0000000019</v>
      </c>
      <c r="J50" s="126">
        <v>9918454.9999999981</v>
      </c>
      <c r="K50" s="126">
        <v>2561742.9999999986</v>
      </c>
      <c r="L50" s="126">
        <v>2500655.9999999995</v>
      </c>
      <c r="M50" s="126">
        <f t="shared" si="0"/>
        <v>5062398.9999999981</v>
      </c>
      <c r="N50" s="126">
        <v>2138499.0000000009</v>
      </c>
      <c r="O50" s="103">
        <f t="shared" si="1"/>
        <v>7200897.9999999991</v>
      </c>
      <c r="P50" s="126">
        <v>1881347.0000000002</v>
      </c>
      <c r="Q50" s="103">
        <f t="shared" si="1"/>
        <v>9082245</v>
      </c>
      <c r="R50" s="103">
        <v>2517305</v>
      </c>
      <c r="S50" s="103">
        <v>2763426.9999999995</v>
      </c>
      <c r="T50" s="103">
        <f t="shared" si="2"/>
        <v>5280732</v>
      </c>
      <c r="U50" s="103">
        <v>2641039.0000000005</v>
      </c>
      <c r="V50" s="103">
        <f t="shared" si="3"/>
        <v>7921771</v>
      </c>
      <c r="W50" s="103">
        <v>2448407.9999999991</v>
      </c>
      <c r="X50" s="103">
        <f t="shared" si="4"/>
        <v>10370179</v>
      </c>
      <c r="Y50" s="103">
        <v>2822067.9999999995</v>
      </c>
      <c r="Z50" s="103">
        <v>3163560.9999999986</v>
      </c>
      <c r="AA50" s="103">
        <f t="shared" si="5"/>
        <v>5985628.9999999981</v>
      </c>
      <c r="AB50" s="113">
        <f t="shared" si="6"/>
        <v>12.106717302829793</v>
      </c>
      <c r="AC50" s="113">
        <f t="shared" si="7"/>
        <v>13.348471386163865</v>
      </c>
      <c r="AD50" s="113"/>
      <c r="AE50" s="113"/>
      <c r="AG50" s="94" t="s">
        <v>493</v>
      </c>
      <c r="AH50" s="255" t="s">
        <v>397</v>
      </c>
      <c r="AI50" s="103">
        <v>8002597</v>
      </c>
      <c r="AJ50" s="112">
        <v>18468901</v>
      </c>
      <c r="AK50" s="107">
        <v>27462860</v>
      </c>
      <c r="AL50" s="126">
        <v>38168259.00000006</v>
      </c>
      <c r="AM50" s="126">
        <v>7771356</v>
      </c>
      <c r="AN50" s="126">
        <v>17921912</v>
      </c>
      <c r="AO50" s="126">
        <v>26896077</v>
      </c>
      <c r="AP50" s="126">
        <v>35276789</v>
      </c>
      <c r="AQ50" s="126">
        <v>8283256.9999999981</v>
      </c>
      <c r="AR50" s="126">
        <v>10772019.999999996</v>
      </c>
      <c r="AS50" s="126">
        <f t="shared" si="8"/>
        <v>19055276.999999993</v>
      </c>
      <c r="AT50" s="126">
        <v>9301891</v>
      </c>
      <c r="AU50" s="103">
        <f t="shared" si="9"/>
        <v>28357167.999999993</v>
      </c>
      <c r="AV50" s="126">
        <v>9639610.9999999981</v>
      </c>
      <c r="AW50" s="103">
        <f t="shared" si="10"/>
        <v>37996778.999999993</v>
      </c>
      <c r="AX50" s="103">
        <v>8828696</v>
      </c>
      <c r="AY50" s="103">
        <v>8533507</v>
      </c>
      <c r="AZ50" s="103">
        <f t="shared" si="11"/>
        <v>17362203</v>
      </c>
      <c r="BA50" s="103">
        <v>10216847.999999996</v>
      </c>
      <c r="BB50" s="103">
        <f t="shared" si="12"/>
        <v>27579050.999999996</v>
      </c>
      <c r="BC50" s="103">
        <v>8866400.9999999981</v>
      </c>
      <c r="BD50" s="103">
        <f t="shared" si="13"/>
        <v>36445451.999999993</v>
      </c>
      <c r="BE50" s="103">
        <v>11754967.999999998</v>
      </c>
      <c r="BF50" s="103">
        <v>15307624.000000015</v>
      </c>
      <c r="BG50" s="103">
        <f t="shared" si="14"/>
        <v>27062592.000000015</v>
      </c>
      <c r="BH50" s="113">
        <f t="shared" si="15"/>
        <v>33.14500805101909</v>
      </c>
      <c r="BI50" s="113">
        <f t="shared" si="16"/>
        <v>55.870726773555276</v>
      </c>
      <c r="BJ50" s="113"/>
      <c r="BK50" s="113"/>
    </row>
    <row r="51" spans="1:63" ht="16.5" customHeight="1" x14ac:dyDescent="0.3">
      <c r="A51" s="184" t="s">
        <v>494</v>
      </c>
      <c r="B51" s="94" t="s">
        <v>398</v>
      </c>
      <c r="C51" s="103">
        <v>22925359</v>
      </c>
      <c r="D51" s="103">
        <v>45784012</v>
      </c>
      <c r="E51" s="126">
        <v>72584855</v>
      </c>
      <c r="F51" s="126">
        <v>91012474.000000075</v>
      </c>
      <c r="G51" s="126">
        <v>27298310</v>
      </c>
      <c r="H51" s="126">
        <v>54075709.99999997</v>
      </c>
      <c r="I51" s="126">
        <v>78590880</v>
      </c>
      <c r="J51" s="126">
        <v>106715050.00000001</v>
      </c>
      <c r="K51" s="126">
        <v>25502914.999999993</v>
      </c>
      <c r="L51" s="126">
        <v>25122102</v>
      </c>
      <c r="M51" s="126">
        <f t="shared" si="0"/>
        <v>50625016.999999993</v>
      </c>
      <c r="N51" s="126">
        <v>21676932</v>
      </c>
      <c r="O51" s="103">
        <f t="shared" si="1"/>
        <v>72301949</v>
      </c>
      <c r="P51" s="126">
        <v>25719913.999999978</v>
      </c>
      <c r="Q51" s="103">
        <f t="shared" si="1"/>
        <v>98021862.99999997</v>
      </c>
      <c r="R51" s="103">
        <v>22627206</v>
      </c>
      <c r="S51" s="103">
        <v>20381661.000000007</v>
      </c>
      <c r="T51" s="103">
        <f t="shared" si="2"/>
        <v>43008867.000000007</v>
      </c>
      <c r="U51" s="103">
        <v>20924795.999999989</v>
      </c>
      <c r="V51" s="103">
        <f t="shared" si="3"/>
        <v>63933663</v>
      </c>
      <c r="W51" s="103">
        <v>19704680</v>
      </c>
      <c r="X51" s="103">
        <f t="shared" si="4"/>
        <v>83638343</v>
      </c>
      <c r="Y51" s="103">
        <v>21002108.999999996</v>
      </c>
      <c r="Z51" s="103">
        <v>17761643</v>
      </c>
      <c r="AA51" s="103">
        <f t="shared" si="5"/>
        <v>38763752</v>
      </c>
      <c r="AB51" s="113">
        <f t="shared" si="6"/>
        <v>-7.1820489016629097</v>
      </c>
      <c r="AC51" s="113">
        <f t="shared" si="7"/>
        <v>-9.8703251122611704</v>
      </c>
      <c r="AD51" s="113"/>
      <c r="AE51" s="113"/>
      <c r="AG51" s="94" t="s">
        <v>494</v>
      </c>
      <c r="AH51" s="184" t="s">
        <v>398</v>
      </c>
      <c r="AI51" s="103">
        <v>19116908</v>
      </c>
      <c r="AJ51" s="112">
        <v>39109690</v>
      </c>
      <c r="AK51" s="107">
        <v>61345331</v>
      </c>
      <c r="AL51" s="126">
        <v>82011166.999999925</v>
      </c>
      <c r="AM51" s="126">
        <v>18443525</v>
      </c>
      <c r="AN51" s="126">
        <v>38459010.999999978</v>
      </c>
      <c r="AO51" s="126">
        <v>60802962.999999978</v>
      </c>
      <c r="AP51" s="126">
        <v>82433006.000000134</v>
      </c>
      <c r="AQ51" s="126">
        <v>20252597.000000011</v>
      </c>
      <c r="AR51" s="126">
        <v>20027526.000000022</v>
      </c>
      <c r="AS51" s="126">
        <f t="shared" si="8"/>
        <v>40280123.00000003</v>
      </c>
      <c r="AT51" s="126">
        <v>22965711.000000011</v>
      </c>
      <c r="AU51" s="103">
        <f t="shared" si="9"/>
        <v>63245834.000000045</v>
      </c>
      <c r="AV51" s="126">
        <v>22360216.999999996</v>
      </c>
      <c r="AW51" s="103">
        <f t="shared" si="10"/>
        <v>85606051.000000045</v>
      </c>
      <c r="AX51" s="103">
        <v>21147595</v>
      </c>
      <c r="AY51" s="103">
        <v>23380947.000000026</v>
      </c>
      <c r="AZ51" s="103">
        <f t="shared" si="11"/>
        <v>44528542.00000003</v>
      </c>
      <c r="BA51" s="103">
        <v>22352418.999999993</v>
      </c>
      <c r="BB51" s="103">
        <f t="shared" si="12"/>
        <v>66880961.000000022</v>
      </c>
      <c r="BC51" s="103">
        <v>25250570.999999989</v>
      </c>
      <c r="BD51" s="103">
        <f t="shared" si="13"/>
        <v>92131532.000000015</v>
      </c>
      <c r="BE51" s="103">
        <v>21119381</v>
      </c>
      <c r="BF51" s="103">
        <v>20115189.000000004</v>
      </c>
      <c r="BG51" s="103">
        <f t="shared" si="14"/>
        <v>41234570</v>
      </c>
      <c r="BH51" s="113">
        <f t="shared" si="15"/>
        <v>-0.13341469798339745</v>
      </c>
      <c r="BI51" s="113">
        <f t="shared" si="16"/>
        <v>-7.3974396017727884</v>
      </c>
      <c r="BJ51" s="113"/>
      <c r="BK51" s="113"/>
    </row>
    <row r="52" spans="1:63" ht="16.5" customHeight="1" x14ac:dyDescent="0.3">
      <c r="A52" s="184" t="s">
        <v>495</v>
      </c>
      <c r="B52" s="94" t="s">
        <v>399</v>
      </c>
      <c r="C52" s="103">
        <v>14519990</v>
      </c>
      <c r="D52" s="103">
        <v>49974491</v>
      </c>
      <c r="E52" s="126">
        <v>72622782</v>
      </c>
      <c r="F52" s="126">
        <v>86847480.999999836</v>
      </c>
      <c r="G52" s="126">
        <v>17321462</v>
      </c>
      <c r="H52" s="126">
        <v>47553318</v>
      </c>
      <c r="I52" s="126">
        <v>73351344.000000015</v>
      </c>
      <c r="J52" s="126">
        <v>88479314.000000179</v>
      </c>
      <c r="K52" s="126">
        <v>19384298.999999989</v>
      </c>
      <c r="L52" s="126">
        <v>40731336.999999993</v>
      </c>
      <c r="M52" s="126">
        <f t="shared" si="0"/>
        <v>60115635.999999985</v>
      </c>
      <c r="N52" s="126">
        <v>23437766.999999993</v>
      </c>
      <c r="O52" s="103">
        <f t="shared" si="1"/>
        <v>83553402.99999997</v>
      </c>
      <c r="P52" s="126">
        <v>31169738.999999996</v>
      </c>
      <c r="Q52" s="103">
        <f t="shared" si="1"/>
        <v>114723141.99999997</v>
      </c>
      <c r="R52" s="103">
        <v>23312515</v>
      </c>
      <c r="S52" s="103">
        <v>21342981.000000004</v>
      </c>
      <c r="T52" s="103">
        <f t="shared" si="2"/>
        <v>44655496</v>
      </c>
      <c r="U52" s="103">
        <v>28692629.000000011</v>
      </c>
      <c r="V52" s="103">
        <f t="shared" si="3"/>
        <v>73348125.000000015</v>
      </c>
      <c r="W52" s="103">
        <v>59340897.999999993</v>
      </c>
      <c r="X52" s="103">
        <f t="shared" si="4"/>
        <v>132689023</v>
      </c>
      <c r="Y52" s="103">
        <v>51003933.000000022</v>
      </c>
      <c r="Z52" s="103">
        <v>56157769.99999994</v>
      </c>
      <c r="AA52" s="103">
        <f t="shared" si="5"/>
        <v>107161702.99999997</v>
      </c>
      <c r="AB52" s="113">
        <f t="shared" si="6"/>
        <v>118.78348603743535</v>
      </c>
      <c r="AC52" s="113">
        <f t="shared" si="7"/>
        <v>139.97427550687149</v>
      </c>
      <c r="AD52" s="113"/>
      <c r="AE52" s="113"/>
      <c r="AG52" s="94" t="s">
        <v>495</v>
      </c>
      <c r="AH52" s="184" t="s">
        <v>399</v>
      </c>
      <c r="AI52" s="103">
        <v>2416411</v>
      </c>
      <c r="AJ52" s="112">
        <v>4952040</v>
      </c>
      <c r="AK52" s="107">
        <v>7509351</v>
      </c>
      <c r="AL52" s="126">
        <v>9794104.9999999981</v>
      </c>
      <c r="AM52" s="126">
        <v>2052798</v>
      </c>
      <c r="AN52" s="126">
        <v>3944282.9999999991</v>
      </c>
      <c r="AO52" s="126">
        <v>6540928</v>
      </c>
      <c r="AP52" s="126">
        <v>8466556.0000000019</v>
      </c>
      <c r="AQ52" s="126">
        <v>2315603.9999999995</v>
      </c>
      <c r="AR52" s="126">
        <v>2668379.0000000009</v>
      </c>
      <c r="AS52" s="126">
        <f t="shared" si="8"/>
        <v>4983983</v>
      </c>
      <c r="AT52" s="126">
        <v>2477258.0000000005</v>
      </c>
      <c r="AU52" s="103">
        <f t="shared" si="9"/>
        <v>7461241</v>
      </c>
      <c r="AV52" s="126">
        <v>2376440</v>
      </c>
      <c r="AW52" s="103">
        <f t="shared" si="10"/>
        <v>9837681</v>
      </c>
      <c r="AX52" s="103">
        <v>2747650</v>
      </c>
      <c r="AY52" s="103">
        <v>2059381.0000000002</v>
      </c>
      <c r="AZ52" s="103">
        <f t="shared" si="11"/>
        <v>4807031</v>
      </c>
      <c r="BA52" s="103">
        <v>2491923.9999999977</v>
      </c>
      <c r="BB52" s="103">
        <f t="shared" si="12"/>
        <v>7298954.9999999981</v>
      </c>
      <c r="BC52" s="103">
        <v>2251697.0000000005</v>
      </c>
      <c r="BD52" s="103">
        <f t="shared" si="13"/>
        <v>9550651.9999999981</v>
      </c>
      <c r="BE52" s="103">
        <v>2426494.9999999986</v>
      </c>
      <c r="BF52" s="103">
        <v>4504404</v>
      </c>
      <c r="BG52" s="103">
        <f t="shared" si="14"/>
        <v>6930898.9999999981</v>
      </c>
      <c r="BH52" s="113">
        <f t="shared" si="15"/>
        <v>-11.688351864320467</v>
      </c>
      <c r="BI52" s="113">
        <f t="shared" si="16"/>
        <v>44.1825317956135</v>
      </c>
      <c r="BJ52" s="113"/>
      <c r="BK52" s="113"/>
    </row>
    <row r="53" spans="1:63" ht="16.5" customHeight="1" x14ac:dyDescent="0.3">
      <c r="A53" s="184" t="s">
        <v>496</v>
      </c>
      <c r="B53" s="94" t="s">
        <v>400</v>
      </c>
      <c r="C53" s="103">
        <v>1705440</v>
      </c>
      <c r="D53" s="103">
        <v>3390486</v>
      </c>
      <c r="E53" s="126">
        <v>5168452</v>
      </c>
      <c r="F53" s="126">
        <v>6733886.9999999991</v>
      </c>
      <c r="G53" s="126">
        <v>2477780</v>
      </c>
      <c r="H53" s="126">
        <v>4982479</v>
      </c>
      <c r="I53" s="126">
        <v>6883580</v>
      </c>
      <c r="J53" s="126">
        <v>8395366</v>
      </c>
      <c r="K53" s="126">
        <v>1976567.0000000005</v>
      </c>
      <c r="L53" s="126">
        <v>2101318.9999999991</v>
      </c>
      <c r="M53" s="126">
        <f t="shared" si="0"/>
        <v>4077885.9999999995</v>
      </c>
      <c r="N53" s="126">
        <v>1523122</v>
      </c>
      <c r="O53" s="103">
        <f t="shared" si="1"/>
        <v>5601008</v>
      </c>
      <c r="P53" s="126">
        <v>1371585.9999999998</v>
      </c>
      <c r="Q53" s="103">
        <f t="shared" si="1"/>
        <v>6972594</v>
      </c>
      <c r="R53" s="103">
        <v>1709074</v>
      </c>
      <c r="S53" s="103">
        <v>1557345.0000000002</v>
      </c>
      <c r="T53" s="103">
        <f t="shared" si="2"/>
        <v>3266419</v>
      </c>
      <c r="U53" s="103">
        <v>1467222</v>
      </c>
      <c r="V53" s="103">
        <f t="shared" si="3"/>
        <v>4733641</v>
      </c>
      <c r="W53" s="103">
        <v>1125475</v>
      </c>
      <c r="X53" s="103">
        <f t="shared" si="4"/>
        <v>5859116</v>
      </c>
      <c r="Y53" s="103">
        <v>1642024.9999999998</v>
      </c>
      <c r="Z53" s="103">
        <v>2058396</v>
      </c>
      <c r="AA53" s="103">
        <f t="shared" si="5"/>
        <v>3700421</v>
      </c>
      <c r="AB53" s="113">
        <f t="shared" si="6"/>
        <v>-3.9231186010670172</v>
      </c>
      <c r="AC53" s="113">
        <f t="shared" si="7"/>
        <v>13.286782865272343</v>
      </c>
      <c r="AD53" s="113"/>
      <c r="AE53" s="113"/>
      <c r="AG53" s="94" t="s">
        <v>496</v>
      </c>
      <c r="AH53" s="184" t="s">
        <v>400</v>
      </c>
      <c r="AI53" s="103">
        <v>57159</v>
      </c>
      <c r="AJ53" s="112">
        <v>85889</v>
      </c>
      <c r="AK53" s="107">
        <v>130105</v>
      </c>
      <c r="AL53" s="126">
        <v>146363</v>
      </c>
      <c r="AM53" s="126">
        <v>29047</v>
      </c>
      <c r="AN53" s="126">
        <v>256158.99999999994</v>
      </c>
      <c r="AO53" s="126">
        <v>363737</v>
      </c>
      <c r="AP53" s="126">
        <v>421868.99999999983</v>
      </c>
      <c r="AQ53" s="126">
        <v>171498</v>
      </c>
      <c r="AR53" s="126">
        <v>100622.00000000004</v>
      </c>
      <c r="AS53" s="126">
        <f t="shared" si="8"/>
        <v>272120.00000000006</v>
      </c>
      <c r="AT53" s="126">
        <v>111260.99999999999</v>
      </c>
      <c r="AU53" s="103">
        <f t="shared" si="9"/>
        <v>383381.00000000006</v>
      </c>
      <c r="AV53" s="126">
        <v>112361.99999999999</v>
      </c>
      <c r="AW53" s="103">
        <f t="shared" si="10"/>
        <v>495743.00000000006</v>
      </c>
      <c r="AX53" s="103">
        <v>103098</v>
      </c>
      <c r="AY53" s="103">
        <v>212581</v>
      </c>
      <c r="AZ53" s="103">
        <f t="shared" si="11"/>
        <v>315679</v>
      </c>
      <c r="BA53" s="103">
        <v>206429</v>
      </c>
      <c r="BB53" s="103">
        <f t="shared" si="12"/>
        <v>522108</v>
      </c>
      <c r="BC53" s="103">
        <v>156921.00000000003</v>
      </c>
      <c r="BD53" s="103">
        <f t="shared" si="13"/>
        <v>679029</v>
      </c>
      <c r="BE53" s="103">
        <v>382116.99999999994</v>
      </c>
      <c r="BF53" s="103">
        <v>139379.00000000003</v>
      </c>
      <c r="BG53" s="103">
        <f t="shared" si="14"/>
        <v>521496</v>
      </c>
      <c r="BH53" s="113">
        <f t="shared" si="15"/>
        <v>270.63473588236428</v>
      </c>
      <c r="BI53" s="113">
        <f t="shared" si="16"/>
        <v>65.198191834109963</v>
      </c>
      <c r="BJ53" s="113"/>
      <c r="BK53" s="113"/>
    </row>
    <row r="54" spans="1:63" ht="16.5" customHeight="1" x14ac:dyDescent="0.3">
      <c r="A54" s="184" t="s">
        <v>497</v>
      </c>
      <c r="B54" s="94" t="s">
        <v>401</v>
      </c>
      <c r="C54" s="103">
        <v>2161283</v>
      </c>
      <c r="D54" s="103">
        <v>5154895</v>
      </c>
      <c r="E54" s="126">
        <v>6625532</v>
      </c>
      <c r="F54" s="126">
        <v>8144705.9999999991</v>
      </c>
      <c r="G54" s="126">
        <v>1715959</v>
      </c>
      <c r="H54" s="126">
        <v>3117732.0000000005</v>
      </c>
      <c r="I54" s="126">
        <v>4185550</v>
      </c>
      <c r="J54" s="126">
        <v>4975398.0000000009</v>
      </c>
      <c r="K54" s="126">
        <v>1190531.0000000002</v>
      </c>
      <c r="L54" s="126">
        <v>1565085.0000000002</v>
      </c>
      <c r="M54" s="126">
        <f t="shared" si="0"/>
        <v>2755616.0000000005</v>
      </c>
      <c r="N54" s="126">
        <v>2327148</v>
      </c>
      <c r="O54" s="103">
        <f t="shared" si="1"/>
        <v>5082764</v>
      </c>
      <c r="P54" s="126">
        <v>1941470.9999999998</v>
      </c>
      <c r="Q54" s="103">
        <f t="shared" si="1"/>
        <v>7024235</v>
      </c>
      <c r="R54" s="103">
        <v>2434102</v>
      </c>
      <c r="S54" s="103">
        <v>1995370.9999999998</v>
      </c>
      <c r="T54" s="103">
        <f t="shared" si="2"/>
        <v>4429473</v>
      </c>
      <c r="U54" s="103">
        <v>2175373.9999999995</v>
      </c>
      <c r="V54" s="103">
        <f t="shared" si="3"/>
        <v>6604847</v>
      </c>
      <c r="W54" s="103">
        <v>1914541.9999999998</v>
      </c>
      <c r="X54" s="103">
        <f t="shared" si="4"/>
        <v>8519389</v>
      </c>
      <c r="Y54" s="103">
        <v>1833113.9999999995</v>
      </c>
      <c r="Z54" s="103">
        <v>2359055</v>
      </c>
      <c r="AA54" s="103">
        <f t="shared" si="5"/>
        <v>4192168.9999999995</v>
      </c>
      <c r="AB54" s="113">
        <f t="shared" si="6"/>
        <v>-24.690337545427454</v>
      </c>
      <c r="AC54" s="113">
        <f t="shared" si="7"/>
        <v>-5.3573867591020559</v>
      </c>
      <c r="AD54" s="113"/>
      <c r="AE54" s="113"/>
      <c r="AG54" s="94" t="s">
        <v>497</v>
      </c>
      <c r="AH54" s="184" t="s">
        <v>401</v>
      </c>
      <c r="AI54" s="103">
        <v>398760</v>
      </c>
      <c r="AJ54" s="112">
        <v>705457</v>
      </c>
      <c r="AK54" s="107">
        <v>1117881</v>
      </c>
      <c r="AL54" s="126">
        <v>1748030.0000000002</v>
      </c>
      <c r="AM54" s="126">
        <v>370163</v>
      </c>
      <c r="AN54" s="126">
        <v>1104448</v>
      </c>
      <c r="AO54" s="126">
        <v>1599861</v>
      </c>
      <c r="AP54" s="126">
        <v>2129240.0000000009</v>
      </c>
      <c r="AQ54" s="126">
        <v>662047.00000000012</v>
      </c>
      <c r="AR54" s="126">
        <v>740363.99999999988</v>
      </c>
      <c r="AS54" s="126">
        <f t="shared" si="8"/>
        <v>1402411</v>
      </c>
      <c r="AT54" s="126">
        <v>653789</v>
      </c>
      <c r="AU54" s="103">
        <f t="shared" si="9"/>
        <v>2056200</v>
      </c>
      <c r="AV54" s="126">
        <v>624600</v>
      </c>
      <c r="AW54" s="103">
        <f t="shared" si="10"/>
        <v>2680800</v>
      </c>
      <c r="AX54" s="103">
        <v>874763</v>
      </c>
      <c r="AY54" s="103">
        <v>456673</v>
      </c>
      <c r="AZ54" s="103">
        <f t="shared" si="11"/>
        <v>1331436</v>
      </c>
      <c r="BA54" s="103">
        <v>472708.99999999994</v>
      </c>
      <c r="BB54" s="103">
        <f t="shared" si="12"/>
        <v>1804145</v>
      </c>
      <c r="BC54" s="103">
        <v>631081</v>
      </c>
      <c r="BD54" s="103">
        <f t="shared" si="13"/>
        <v>2435226</v>
      </c>
      <c r="BE54" s="103">
        <v>910646.99999999977</v>
      </c>
      <c r="BF54" s="103">
        <v>1204599.0000000002</v>
      </c>
      <c r="BG54" s="103">
        <f t="shared" si="14"/>
        <v>2115246</v>
      </c>
      <c r="BH54" s="113">
        <f t="shared" si="15"/>
        <v>4.1021396652578801</v>
      </c>
      <c r="BI54" s="113">
        <f t="shared" si="16"/>
        <v>58.869521328850936</v>
      </c>
      <c r="BJ54" s="113"/>
      <c r="BK54" s="113"/>
    </row>
    <row r="55" spans="1:63" ht="16.5" customHeight="1" x14ac:dyDescent="0.3">
      <c r="A55" s="184" t="s">
        <v>498</v>
      </c>
      <c r="B55" s="94" t="s">
        <v>402</v>
      </c>
      <c r="C55" s="103">
        <v>1940884</v>
      </c>
      <c r="D55" s="103">
        <v>3823411</v>
      </c>
      <c r="E55" s="126">
        <v>5593954</v>
      </c>
      <c r="F55" s="126">
        <v>7247155</v>
      </c>
      <c r="G55" s="126">
        <v>1518877</v>
      </c>
      <c r="H55" s="126">
        <v>3231196.9999999995</v>
      </c>
      <c r="I55" s="126">
        <v>4785669.9999999991</v>
      </c>
      <c r="J55" s="126">
        <v>6646119</v>
      </c>
      <c r="K55" s="126">
        <v>1546767.9999999998</v>
      </c>
      <c r="L55" s="126">
        <v>1992510.0000000005</v>
      </c>
      <c r="M55" s="126">
        <f t="shared" si="0"/>
        <v>3539278</v>
      </c>
      <c r="N55" s="126">
        <v>1736112.0000000002</v>
      </c>
      <c r="O55" s="103">
        <f t="shared" si="1"/>
        <v>5275390</v>
      </c>
      <c r="P55" s="126">
        <v>1693932.9999999998</v>
      </c>
      <c r="Q55" s="103">
        <f t="shared" si="1"/>
        <v>6969323</v>
      </c>
      <c r="R55" s="103">
        <v>1932857</v>
      </c>
      <c r="S55" s="103">
        <v>1625530</v>
      </c>
      <c r="T55" s="103">
        <f t="shared" si="2"/>
        <v>3558387</v>
      </c>
      <c r="U55" s="103">
        <v>7406537.9999999991</v>
      </c>
      <c r="V55" s="103">
        <f t="shared" si="3"/>
        <v>10964925</v>
      </c>
      <c r="W55" s="103">
        <v>24261006.000000007</v>
      </c>
      <c r="X55" s="103">
        <f t="shared" si="4"/>
        <v>35225931.000000007</v>
      </c>
      <c r="Y55" s="103">
        <v>3145446.9999999995</v>
      </c>
      <c r="Z55" s="103">
        <v>12763367.999999998</v>
      </c>
      <c r="AA55" s="103">
        <f t="shared" si="5"/>
        <v>15908814.999999998</v>
      </c>
      <c r="AB55" s="113">
        <f t="shared" si="6"/>
        <v>62.73562917484324</v>
      </c>
      <c r="AC55" s="113">
        <f t="shared" si="7"/>
        <v>347.07939299463487</v>
      </c>
      <c r="AD55" s="113"/>
      <c r="AE55" s="113"/>
      <c r="AG55" s="94" t="s">
        <v>498</v>
      </c>
      <c r="AH55" s="184" t="s">
        <v>402</v>
      </c>
      <c r="AI55" s="103">
        <v>3635771</v>
      </c>
      <c r="AJ55" s="112">
        <v>7605254</v>
      </c>
      <c r="AK55" s="107">
        <v>11146622</v>
      </c>
      <c r="AL55" s="126">
        <v>14075621.999999998</v>
      </c>
      <c r="AM55" s="126">
        <v>2722780</v>
      </c>
      <c r="AN55" s="126">
        <v>5249793</v>
      </c>
      <c r="AO55" s="126">
        <v>8244301</v>
      </c>
      <c r="AP55" s="126">
        <v>10877499.999999998</v>
      </c>
      <c r="AQ55" s="126">
        <v>2302042</v>
      </c>
      <c r="AR55" s="126">
        <v>1732784</v>
      </c>
      <c r="AS55" s="126">
        <f t="shared" si="8"/>
        <v>4034826</v>
      </c>
      <c r="AT55" s="126">
        <v>2208179.0000000009</v>
      </c>
      <c r="AU55" s="103">
        <f t="shared" si="9"/>
        <v>6243005.0000000009</v>
      </c>
      <c r="AV55" s="126">
        <v>2235327.0000000009</v>
      </c>
      <c r="AW55" s="103">
        <f t="shared" si="10"/>
        <v>8478332.0000000019</v>
      </c>
      <c r="AX55" s="103">
        <v>1625702</v>
      </c>
      <c r="AY55" s="103">
        <v>4185082.9999999995</v>
      </c>
      <c r="AZ55" s="103">
        <f t="shared" si="11"/>
        <v>5810785</v>
      </c>
      <c r="BA55" s="103">
        <v>2260404</v>
      </c>
      <c r="BB55" s="103">
        <f t="shared" si="12"/>
        <v>8071189</v>
      </c>
      <c r="BC55" s="103">
        <v>2546838.0000000005</v>
      </c>
      <c r="BD55" s="103">
        <f t="shared" si="13"/>
        <v>10618027</v>
      </c>
      <c r="BE55" s="103">
        <v>1566504</v>
      </c>
      <c r="BF55" s="103">
        <v>2285810.9999999991</v>
      </c>
      <c r="BG55" s="103">
        <f t="shared" si="14"/>
        <v>3852314.9999999991</v>
      </c>
      <c r="BH55" s="113">
        <f t="shared" si="15"/>
        <v>-3.6413807696613532</v>
      </c>
      <c r="BI55" s="113">
        <f t="shared" si="16"/>
        <v>-33.704052034277652</v>
      </c>
      <c r="BJ55" s="113"/>
      <c r="BK55" s="113"/>
    </row>
    <row r="56" spans="1:63" ht="16.5" customHeight="1" x14ac:dyDescent="0.3">
      <c r="A56" s="184" t="s">
        <v>499</v>
      </c>
      <c r="B56" s="94" t="s">
        <v>403</v>
      </c>
      <c r="C56" s="103">
        <v>5211727</v>
      </c>
      <c r="D56" s="103">
        <v>12198739</v>
      </c>
      <c r="E56" s="126">
        <v>17420282</v>
      </c>
      <c r="F56" s="126">
        <v>22737519.000000007</v>
      </c>
      <c r="G56" s="126">
        <v>5585458</v>
      </c>
      <c r="H56" s="126">
        <v>12002766</v>
      </c>
      <c r="I56" s="126">
        <v>18714819.999999993</v>
      </c>
      <c r="J56" s="126">
        <v>26464583.000000022</v>
      </c>
      <c r="K56" s="126">
        <v>5463048.0000000019</v>
      </c>
      <c r="L56" s="126">
        <v>6439627.0000000009</v>
      </c>
      <c r="M56" s="126">
        <f t="shared" si="0"/>
        <v>11902675.000000004</v>
      </c>
      <c r="N56" s="126">
        <v>7111271.0000000019</v>
      </c>
      <c r="O56" s="103">
        <f t="shared" si="1"/>
        <v>19013946.000000007</v>
      </c>
      <c r="P56" s="126">
        <v>6767571.0000000065</v>
      </c>
      <c r="Q56" s="103">
        <f t="shared" si="1"/>
        <v>25781517.000000015</v>
      </c>
      <c r="R56" s="103">
        <v>6121131</v>
      </c>
      <c r="S56" s="103">
        <v>6697183.9999999944</v>
      </c>
      <c r="T56" s="103">
        <f t="shared" si="2"/>
        <v>12818314.999999994</v>
      </c>
      <c r="U56" s="103">
        <v>9423166.9999999963</v>
      </c>
      <c r="V56" s="103">
        <f t="shared" si="3"/>
        <v>22241481.999999993</v>
      </c>
      <c r="W56" s="103">
        <v>13560171.000000009</v>
      </c>
      <c r="X56" s="103">
        <f t="shared" si="4"/>
        <v>35801653</v>
      </c>
      <c r="Y56" s="103">
        <v>17274089.000000019</v>
      </c>
      <c r="Z56" s="103">
        <v>14668363.000000004</v>
      </c>
      <c r="AA56" s="103">
        <f t="shared" si="5"/>
        <v>31942452.000000022</v>
      </c>
      <c r="AB56" s="113">
        <f t="shared" si="6"/>
        <v>182.20420376561157</v>
      </c>
      <c r="AC56" s="113">
        <f t="shared" si="7"/>
        <v>149.19384490083166</v>
      </c>
      <c r="AD56" s="113"/>
      <c r="AE56" s="113"/>
      <c r="AG56" s="94" t="s">
        <v>499</v>
      </c>
      <c r="AH56" s="184" t="s">
        <v>403</v>
      </c>
      <c r="AI56" s="103">
        <v>2789242</v>
      </c>
      <c r="AJ56" s="112">
        <v>6414586</v>
      </c>
      <c r="AK56" s="107">
        <v>9132317</v>
      </c>
      <c r="AL56" s="126">
        <v>11964910.000000004</v>
      </c>
      <c r="AM56" s="126">
        <v>2625835</v>
      </c>
      <c r="AN56" s="126">
        <v>6244733.9999999935</v>
      </c>
      <c r="AO56" s="126">
        <v>8515643.9999999981</v>
      </c>
      <c r="AP56" s="126">
        <v>11313205.000000004</v>
      </c>
      <c r="AQ56" s="126">
        <v>2161408.9999999986</v>
      </c>
      <c r="AR56" s="126">
        <v>2509871.0000000005</v>
      </c>
      <c r="AS56" s="126">
        <f t="shared" si="8"/>
        <v>4671279.9999999991</v>
      </c>
      <c r="AT56" s="126">
        <v>2045495.9999999998</v>
      </c>
      <c r="AU56" s="103">
        <f t="shared" si="9"/>
        <v>6716775.9999999991</v>
      </c>
      <c r="AV56" s="126">
        <v>2352665.0000000005</v>
      </c>
      <c r="AW56" s="103">
        <f t="shared" si="10"/>
        <v>9069441</v>
      </c>
      <c r="AX56" s="103">
        <v>2454583</v>
      </c>
      <c r="AY56" s="103">
        <v>2338196.9999999991</v>
      </c>
      <c r="AZ56" s="103">
        <f t="shared" si="11"/>
        <v>4792779.9999999991</v>
      </c>
      <c r="BA56" s="103">
        <v>6212979.9999999963</v>
      </c>
      <c r="BB56" s="103">
        <f t="shared" si="12"/>
        <v>11005759.999999996</v>
      </c>
      <c r="BC56" s="103">
        <v>5496913.9999999963</v>
      </c>
      <c r="BD56" s="103">
        <f t="shared" si="13"/>
        <v>16502673.999999993</v>
      </c>
      <c r="BE56" s="103">
        <v>6201089.0000000037</v>
      </c>
      <c r="BF56" s="103">
        <v>8392832.0000000056</v>
      </c>
      <c r="BG56" s="103">
        <f t="shared" si="14"/>
        <v>14593921.000000009</v>
      </c>
      <c r="BH56" s="113">
        <f t="shared" si="15"/>
        <v>152.63309490858546</v>
      </c>
      <c r="BI56" s="113">
        <f t="shared" si="16"/>
        <v>204.49803663009806</v>
      </c>
      <c r="BJ56" s="113"/>
      <c r="BK56" s="113"/>
    </row>
    <row r="57" spans="1:63" ht="16.5" customHeight="1" x14ac:dyDescent="0.3">
      <c r="A57" s="184" t="s">
        <v>500</v>
      </c>
      <c r="B57" s="94" t="s">
        <v>404</v>
      </c>
      <c r="C57" s="103">
        <v>20339763</v>
      </c>
      <c r="D57" s="103">
        <v>42343442</v>
      </c>
      <c r="E57" s="126">
        <v>61447274</v>
      </c>
      <c r="F57" s="126">
        <v>82307195.999999925</v>
      </c>
      <c r="G57" s="126">
        <v>23610946</v>
      </c>
      <c r="H57" s="126">
        <v>45297298.999999993</v>
      </c>
      <c r="I57" s="126">
        <v>65283698.999999985</v>
      </c>
      <c r="J57" s="126">
        <v>87055566.000000045</v>
      </c>
      <c r="K57" s="126">
        <v>23267489.00000003</v>
      </c>
      <c r="L57" s="126">
        <v>23777970.000000011</v>
      </c>
      <c r="M57" s="126">
        <f t="shared" si="0"/>
        <v>47045459.000000045</v>
      </c>
      <c r="N57" s="126">
        <v>21838911.999999981</v>
      </c>
      <c r="O57" s="103">
        <f t="shared" si="1"/>
        <v>68884371.00000003</v>
      </c>
      <c r="P57" s="126">
        <v>20683827.999999978</v>
      </c>
      <c r="Q57" s="103">
        <f t="shared" si="1"/>
        <v>89568199</v>
      </c>
      <c r="R57" s="103">
        <v>24800889</v>
      </c>
      <c r="S57" s="103">
        <v>18815992.999999981</v>
      </c>
      <c r="T57" s="103">
        <f t="shared" si="2"/>
        <v>43616881.999999985</v>
      </c>
      <c r="U57" s="103">
        <v>23131482.000000019</v>
      </c>
      <c r="V57" s="103">
        <f t="shared" si="3"/>
        <v>66748364</v>
      </c>
      <c r="W57" s="103">
        <v>23263798.000000004</v>
      </c>
      <c r="X57" s="103">
        <f t="shared" si="4"/>
        <v>90012162</v>
      </c>
      <c r="Y57" s="103">
        <v>25834066.999999974</v>
      </c>
      <c r="Z57" s="103">
        <v>26635136.000000004</v>
      </c>
      <c r="AA57" s="103">
        <f t="shared" si="5"/>
        <v>52469202.999999978</v>
      </c>
      <c r="AB57" s="113">
        <f t="shared" si="6"/>
        <v>4.1658909888269591</v>
      </c>
      <c r="AC57" s="113">
        <f t="shared" si="7"/>
        <v>20.295630026923959</v>
      </c>
      <c r="AD57" s="113"/>
      <c r="AE57" s="113"/>
      <c r="AG57" s="94" t="s">
        <v>500</v>
      </c>
      <c r="AH57" s="184" t="s">
        <v>404</v>
      </c>
      <c r="AI57" s="103">
        <v>32970923</v>
      </c>
      <c r="AJ57" s="112">
        <v>70690423</v>
      </c>
      <c r="AK57" s="107">
        <v>105784208</v>
      </c>
      <c r="AL57" s="126">
        <v>139667342.99999964</v>
      </c>
      <c r="AM57" s="126">
        <v>36876339</v>
      </c>
      <c r="AN57" s="126">
        <v>74370106.999999717</v>
      </c>
      <c r="AO57" s="126">
        <v>107278917.99999994</v>
      </c>
      <c r="AP57" s="126">
        <v>138341048.00000009</v>
      </c>
      <c r="AQ57" s="126">
        <v>31718369.999999974</v>
      </c>
      <c r="AR57" s="126">
        <v>33589422.000000015</v>
      </c>
      <c r="AS57" s="126">
        <f t="shared" si="8"/>
        <v>65307791.999999985</v>
      </c>
      <c r="AT57" s="126">
        <v>31165580.00000003</v>
      </c>
      <c r="AU57" s="103">
        <f t="shared" si="9"/>
        <v>96473372.000000015</v>
      </c>
      <c r="AV57" s="126">
        <v>31902190</v>
      </c>
      <c r="AW57" s="103">
        <f t="shared" si="10"/>
        <v>128375562.00000001</v>
      </c>
      <c r="AX57" s="103">
        <v>34540589</v>
      </c>
      <c r="AY57" s="103">
        <v>31311366.99999997</v>
      </c>
      <c r="AZ57" s="103">
        <f t="shared" si="11"/>
        <v>65851955.99999997</v>
      </c>
      <c r="BA57" s="103">
        <v>34304202.999999993</v>
      </c>
      <c r="BB57" s="103">
        <f t="shared" si="12"/>
        <v>100156158.99999997</v>
      </c>
      <c r="BC57" s="103">
        <v>36280788.000000007</v>
      </c>
      <c r="BD57" s="103">
        <f t="shared" si="13"/>
        <v>136436946.99999997</v>
      </c>
      <c r="BE57" s="103">
        <v>37070161.000000045</v>
      </c>
      <c r="BF57" s="103">
        <v>44328496.00000003</v>
      </c>
      <c r="BG57" s="103">
        <f t="shared" si="14"/>
        <v>81398657.000000075</v>
      </c>
      <c r="BH57" s="113">
        <f t="shared" si="15"/>
        <v>7.3234767363117328</v>
      </c>
      <c r="BI57" s="113">
        <f t="shared" si="16"/>
        <v>23.608563730438178</v>
      </c>
      <c r="BJ57" s="113"/>
      <c r="BK57" s="113"/>
    </row>
    <row r="58" spans="1:63" ht="16.5" customHeight="1" x14ac:dyDescent="0.3">
      <c r="A58" s="184" t="s">
        <v>501</v>
      </c>
      <c r="B58" s="94" t="s">
        <v>34</v>
      </c>
      <c r="C58" s="103">
        <v>12160665</v>
      </c>
      <c r="D58" s="103">
        <v>26580123</v>
      </c>
      <c r="E58" s="126">
        <v>38478999</v>
      </c>
      <c r="F58" s="126">
        <v>47903008.999999985</v>
      </c>
      <c r="G58" s="126">
        <v>9295359</v>
      </c>
      <c r="H58" s="126">
        <v>20327691.000000004</v>
      </c>
      <c r="I58" s="126">
        <v>30051681.000000007</v>
      </c>
      <c r="J58" s="126">
        <v>39438119.000000075</v>
      </c>
      <c r="K58" s="126">
        <v>8704187.0000000019</v>
      </c>
      <c r="L58" s="126">
        <v>8780592</v>
      </c>
      <c r="M58" s="126">
        <f t="shared" si="0"/>
        <v>17484779</v>
      </c>
      <c r="N58" s="126">
        <v>9106768.0000000019</v>
      </c>
      <c r="O58" s="103">
        <f t="shared" si="1"/>
        <v>26591547</v>
      </c>
      <c r="P58" s="126">
        <v>7657361.9999999981</v>
      </c>
      <c r="Q58" s="103">
        <f t="shared" si="1"/>
        <v>34248909</v>
      </c>
      <c r="R58" s="103">
        <v>7913367</v>
      </c>
      <c r="S58" s="103">
        <v>5587550.9999999991</v>
      </c>
      <c r="T58" s="103">
        <f t="shared" si="2"/>
        <v>13500918</v>
      </c>
      <c r="U58" s="103">
        <v>9633951.0000000037</v>
      </c>
      <c r="V58" s="103">
        <f t="shared" si="3"/>
        <v>23134869.000000004</v>
      </c>
      <c r="W58" s="103">
        <v>6682322.0000000065</v>
      </c>
      <c r="X58" s="103">
        <f t="shared" si="4"/>
        <v>29817191.000000011</v>
      </c>
      <c r="Y58" s="103">
        <v>8478725.0000000019</v>
      </c>
      <c r="Z58" s="103">
        <v>10386491.000000002</v>
      </c>
      <c r="AA58" s="103">
        <f t="shared" si="5"/>
        <v>18865216.000000004</v>
      </c>
      <c r="AB58" s="113">
        <f t="shared" si="6"/>
        <v>7.1443419722603778</v>
      </c>
      <c r="AC58" s="113">
        <f t="shared" si="7"/>
        <v>39.732838907695054</v>
      </c>
      <c r="AD58" s="113"/>
      <c r="AE58" s="113"/>
      <c r="AG58" s="94" t="s">
        <v>501</v>
      </c>
      <c r="AH58" s="184" t="s">
        <v>34</v>
      </c>
      <c r="AI58" s="103">
        <v>20908593</v>
      </c>
      <c r="AJ58" s="112">
        <v>47673719</v>
      </c>
      <c r="AK58" s="107">
        <v>77503138</v>
      </c>
      <c r="AL58" s="126">
        <v>108220901.99999967</v>
      </c>
      <c r="AM58" s="126">
        <v>26443589</v>
      </c>
      <c r="AN58" s="126">
        <v>59656750.000000052</v>
      </c>
      <c r="AO58" s="126">
        <v>96451371.99999994</v>
      </c>
      <c r="AP58" s="126">
        <v>134316451.99999985</v>
      </c>
      <c r="AQ58" s="126">
        <v>24791794.999999981</v>
      </c>
      <c r="AR58" s="126">
        <v>29850659.999999978</v>
      </c>
      <c r="AS58" s="126">
        <f t="shared" si="8"/>
        <v>54642454.999999955</v>
      </c>
      <c r="AT58" s="126">
        <v>35543391.99999994</v>
      </c>
      <c r="AU58" s="103">
        <f t="shared" si="9"/>
        <v>90185846.999999896</v>
      </c>
      <c r="AV58" s="126">
        <v>33960737.999999978</v>
      </c>
      <c r="AW58" s="103">
        <f t="shared" si="10"/>
        <v>124146584.99999988</v>
      </c>
      <c r="AX58" s="103">
        <v>21983222</v>
      </c>
      <c r="AY58" s="103">
        <v>13082719.999999993</v>
      </c>
      <c r="AZ58" s="103">
        <f t="shared" si="11"/>
        <v>35065941.999999993</v>
      </c>
      <c r="BA58" s="103">
        <v>17985758.000000011</v>
      </c>
      <c r="BB58" s="103">
        <f t="shared" si="12"/>
        <v>53051700</v>
      </c>
      <c r="BC58" s="103">
        <v>19917083.000000034</v>
      </c>
      <c r="BD58" s="103">
        <f t="shared" si="13"/>
        <v>72968783.00000003</v>
      </c>
      <c r="BE58" s="103">
        <v>19202129.00000003</v>
      </c>
      <c r="BF58" s="103">
        <v>21336665.00000003</v>
      </c>
      <c r="BG58" s="103">
        <f t="shared" si="14"/>
        <v>40538794.00000006</v>
      </c>
      <c r="BH58" s="113">
        <f t="shared" si="15"/>
        <v>-12.650979915500884</v>
      </c>
      <c r="BI58" s="113">
        <f t="shared" si="16"/>
        <v>15.607314926831478</v>
      </c>
      <c r="BJ58" s="113"/>
      <c r="BK58" s="113"/>
    </row>
    <row r="59" spans="1:63" ht="16.5" customHeight="1" x14ac:dyDescent="0.3">
      <c r="A59" s="184" t="s">
        <v>502</v>
      </c>
      <c r="B59" s="94" t="s">
        <v>405</v>
      </c>
      <c r="C59" s="103">
        <v>302478</v>
      </c>
      <c r="D59" s="103">
        <v>1164179</v>
      </c>
      <c r="E59" s="126">
        <v>4062286</v>
      </c>
      <c r="F59" s="126">
        <v>4651636.9999999991</v>
      </c>
      <c r="G59" s="126">
        <v>511062</v>
      </c>
      <c r="H59" s="126">
        <v>815947.99999999977</v>
      </c>
      <c r="I59" s="126">
        <v>4349154</v>
      </c>
      <c r="J59" s="126">
        <v>4860046.0000000009</v>
      </c>
      <c r="K59" s="126">
        <v>274597</v>
      </c>
      <c r="L59" s="126">
        <v>248376.99999999997</v>
      </c>
      <c r="M59" s="126">
        <f t="shared" si="0"/>
        <v>522974</v>
      </c>
      <c r="N59" s="126">
        <v>453552.99999999994</v>
      </c>
      <c r="O59" s="103">
        <f t="shared" si="1"/>
        <v>976527</v>
      </c>
      <c r="P59" s="126">
        <v>294494</v>
      </c>
      <c r="Q59" s="103">
        <f t="shared" si="1"/>
        <v>1271021</v>
      </c>
      <c r="R59" s="103">
        <v>219857</v>
      </c>
      <c r="S59" s="103">
        <v>184717</v>
      </c>
      <c r="T59" s="103">
        <f t="shared" si="2"/>
        <v>404574</v>
      </c>
      <c r="U59" s="103">
        <v>323520</v>
      </c>
      <c r="V59" s="103">
        <f t="shared" si="3"/>
        <v>728094</v>
      </c>
      <c r="W59" s="103">
        <v>173731</v>
      </c>
      <c r="X59" s="103">
        <f t="shared" si="4"/>
        <v>901825</v>
      </c>
      <c r="Y59" s="103">
        <v>205114</v>
      </c>
      <c r="Z59" s="103">
        <v>292447</v>
      </c>
      <c r="AA59" s="103">
        <f t="shared" si="5"/>
        <v>497561</v>
      </c>
      <c r="AB59" s="113">
        <f t="shared" si="6"/>
        <v>-6.7057223558949772</v>
      </c>
      <c r="AC59" s="113">
        <f t="shared" si="7"/>
        <v>22.983928774464005</v>
      </c>
      <c r="AD59" s="113"/>
      <c r="AE59" s="113"/>
      <c r="AG59" s="94" t="s">
        <v>502</v>
      </c>
      <c r="AH59" s="184" t="s">
        <v>405</v>
      </c>
      <c r="AI59" s="103">
        <v>49130</v>
      </c>
      <c r="AJ59" s="112">
        <v>480416</v>
      </c>
      <c r="AK59" s="107">
        <v>563006</v>
      </c>
      <c r="AL59" s="126">
        <v>2367396.9999999995</v>
      </c>
      <c r="AM59" s="126">
        <v>104983</v>
      </c>
      <c r="AN59" s="126">
        <v>243986</v>
      </c>
      <c r="AO59" s="126">
        <v>316800.00000000006</v>
      </c>
      <c r="AP59" s="126">
        <v>412504.99999999971</v>
      </c>
      <c r="AQ59" s="126">
        <v>85576</v>
      </c>
      <c r="AR59" s="126">
        <v>226968.00000000006</v>
      </c>
      <c r="AS59" s="126">
        <f t="shared" si="8"/>
        <v>312544.00000000006</v>
      </c>
      <c r="AT59" s="126">
        <v>69949.000000000015</v>
      </c>
      <c r="AU59" s="103">
        <f t="shared" si="9"/>
        <v>382493.00000000006</v>
      </c>
      <c r="AV59" s="126">
        <v>74675</v>
      </c>
      <c r="AW59" s="103">
        <f t="shared" si="10"/>
        <v>457168.00000000006</v>
      </c>
      <c r="AX59" s="103">
        <v>281999</v>
      </c>
      <c r="AY59" s="103">
        <v>573958</v>
      </c>
      <c r="AZ59" s="103">
        <f t="shared" si="11"/>
        <v>855957</v>
      </c>
      <c r="BA59" s="103">
        <v>110434.99999999999</v>
      </c>
      <c r="BB59" s="103">
        <f t="shared" si="12"/>
        <v>966392</v>
      </c>
      <c r="BC59" s="103">
        <v>161378.00000000003</v>
      </c>
      <c r="BD59" s="103">
        <f t="shared" si="13"/>
        <v>1127770</v>
      </c>
      <c r="BE59" s="103">
        <v>145682</v>
      </c>
      <c r="BF59" s="103">
        <v>267240.99999999988</v>
      </c>
      <c r="BG59" s="103">
        <f t="shared" si="14"/>
        <v>412922.99999999988</v>
      </c>
      <c r="BH59" s="113">
        <f t="shared" si="15"/>
        <v>-48.339533118911774</v>
      </c>
      <c r="BI59" s="113">
        <f t="shared" si="16"/>
        <v>-51.758908449840369</v>
      </c>
      <c r="BJ59" s="113"/>
      <c r="BK59" s="113"/>
    </row>
    <row r="60" spans="1:63" ht="16.5" customHeight="1" x14ac:dyDescent="0.3">
      <c r="A60" s="184" t="s">
        <v>503</v>
      </c>
      <c r="B60" s="94" t="s">
        <v>406</v>
      </c>
      <c r="C60" s="103">
        <v>339924</v>
      </c>
      <c r="D60" s="103">
        <v>713434</v>
      </c>
      <c r="E60" s="126">
        <v>933605</v>
      </c>
      <c r="F60" s="126">
        <v>958541.00000000012</v>
      </c>
      <c r="G60" s="126">
        <v>28408</v>
      </c>
      <c r="H60" s="126">
        <v>74734</v>
      </c>
      <c r="I60" s="126">
        <v>121657</v>
      </c>
      <c r="J60" s="126">
        <v>204654.00000000003</v>
      </c>
      <c r="K60" s="126">
        <v>81967</v>
      </c>
      <c r="L60" s="126">
        <v>124481.99999999999</v>
      </c>
      <c r="M60" s="126">
        <f t="shared" si="0"/>
        <v>206449</v>
      </c>
      <c r="N60" s="126">
        <v>92720.000000000015</v>
      </c>
      <c r="O60" s="103">
        <f t="shared" si="1"/>
        <v>299169</v>
      </c>
      <c r="P60" s="126">
        <v>66188</v>
      </c>
      <c r="Q60" s="103">
        <f t="shared" si="1"/>
        <v>365357</v>
      </c>
      <c r="R60" s="103">
        <v>28899</v>
      </c>
      <c r="S60" s="103">
        <v>11696</v>
      </c>
      <c r="T60" s="103">
        <f t="shared" si="2"/>
        <v>40595</v>
      </c>
      <c r="U60" s="103">
        <v>39519</v>
      </c>
      <c r="V60" s="103">
        <f t="shared" si="3"/>
        <v>80114</v>
      </c>
      <c r="W60" s="103">
        <v>20189</v>
      </c>
      <c r="X60" s="103">
        <f t="shared" si="4"/>
        <v>100303</v>
      </c>
      <c r="Y60" s="103">
        <v>24231</v>
      </c>
      <c r="Z60" s="103">
        <v>17514</v>
      </c>
      <c r="AA60" s="103">
        <f t="shared" si="5"/>
        <v>41745</v>
      </c>
      <c r="AB60" s="113">
        <f t="shared" si="6"/>
        <v>-16.152808055642069</v>
      </c>
      <c r="AC60" s="113">
        <f t="shared" si="7"/>
        <v>2.8328611898017044</v>
      </c>
      <c r="AD60" s="113"/>
      <c r="AE60" s="113"/>
      <c r="AG60" s="94" t="s">
        <v>503</v>
      </c>
      <c r="AH60" s="184" t="s">
        <v>406</v>
      </c>
      <c r="AI60" s="103">
        <v>133398</v>
      </c>
      <c r="AJ60" s="112">
        <v>408756</v>
      </c>
      <c r="AK60" s="107">
        <v>751259</v>
      </c>
      <c r="AL60" s="126">
        <v>1034092</v>
      </c>
      <c r="AM60" s="126">
        <v>444067</v>
      </c>
      <c r="AN60" s="126">
        <v>863332</v>
      </c>
      <c r="AO60" s="126">
        <v>1337496</v>
      </c>
      <c r="AP60" s="126">
        <v>1637766.9999999998</v>
      </c>
      <c r="AQ60" s="126">
        <v>288046</v>
      </c>
      <c r="AR60" s="126">
        <v>505629.00000000012</v>
      </c>
      <c r="AS60" s="126">
        <f t="shared" si="8"/>
        <v>793675.00000000012</v>
      </c>
      <c r="AT60" s="126">
        <v>597332</v>
      </c>
      <c r="AU60" s="103">
        <f t="shared" si="9"/>
        <v>1391007</v>
      </c>
      <c r="AV60" s="126">
        <v>400844.00000000006</v>
      </c>
      <c r="AW60" s="103">
        <f t="shared" si="10"/>
        <v>1791851</v>
      </c>
      <c r="AX60" s="103">
        <v>480135</v>
      </c>
      <c r="AY60" s="103">
        <v>377107</v>
      </c>
      <c r="AZ60" s="103">
        <f t="shared" si="11"/>
        <v>857242</v>
      </c>
      <c r="BA60" s="103">
        <v>480763.99999999994</v>
      </c>
      <c r="BB60" s="103">
        <f t="shared" si="12"/>
        <v>1338006</v>
      </c>
      <c r="BC60" s="103">
        <v>506860.99999999994</v>
      </c>
      <c r="BD60" s="103">
        <f t="shared" si="13"/>
        <v>1844867</v>
      </c>
      <c r="BE60" s="103">
        <v>601987.00000000012</v>
      </c>
      <c r="BF60" s="103">
        <v>436066</v>
      </c>
      <c r="BG60" s="103">
        <f t="shared" si="14"/>
        <v>1038053.0000000001</v>
      </c>
      <c r="BH60" s="113">
        <f t="shared" si="15"/>
        <v>25.378695575202826</v>
      </c>
      <c r="BI60" s="113">
        <f t="shared" si="16"/>
        <v>21.092177004859792</v>
      </c>
      <c r="BJ60" s="113"/>
      <c r="BK60" s="113"/>
    </row>
    <row r="61" spans="1:63" ht="16.5" customHeight="1" x14ac:dyDescent="0.3">
      <c r="A61" s="184" t="s">
        <v>504</v>
      </c>
      <c r="B61" s="94" t="s">
        <v>407</v>
      </c>
      <c r="C61" s="103">
        <v>5128409</v>
      </c>
      <c r="D61" s="103">
        <v>8885851</v>
      </c>
      <c r="E61" s="126">
        <v>12435218</v>
      </c>
      <c r="F61" s="126">
        <v>18621598.000000015</v>
      </c>
      <c r="G61" s="126">
        <v>4770935</v>
      </c>
      <c r="H61" s="126">
        <v>13873577.999999996</v>
      </c>
      <c r="I61" s="126">
        <v>18968770.999999996</v>
      </c>
      <c r="J61" s="126">
        <v>24642225.000000011</v>
      </c>
      <c r="K61" s="126">
        <v>5412677.9999999981</v>
      </c>
      <c r="L61" s="126">
        <v>4763773.9999999981</v>
      </c>
      <c r="M61" s="126">
        <f t="shared" si="0"/>
        <v>10176451.999999996</v>
      </c>
      <c r="N61" s="126">
        <v>4827088.0000000009</v>
      </c>
      <c r="O61" s="103">
        <f t="shared" si="1"/>
        <v>15003539.999999996</v>
      </c>
      <c r="P61" s="126">
        <v>5605266.0000000009</v>
      </c>
      <c r="Q61" s="103">
        <f t="shared" si="1"/>
        <v>20608805.999999996</v>
      </c>
      <c r="R61" s="103">
        <v>4402839</v>
      </c>
      <c r="S61" s="103">
        <v>4809925.0000000009</v>
      </c>
      <c r="T61" s="103">
        <f t="shared" si="2"/>
        <v>9212764</v>
      </c>
      <c r="U61" s="103">
        <v>4404475</v>
      </c>
      <c r="V61" s="103">
        <f t="shared" si="3"/>
        <v>13617239</v>
      </c>
      <c r="W61" s="103">
        <v>4340596</v>
      </c>
      <c r="X61" s="103">
        <f t="shared" si="4"/>
        <v>17957835</v>
      </c>
      <c r="Y61" s="103">
        <v>4912637.9999999991</v>
      </c>
      <c r="Z61" s="103">
        <v>4492722.9999999991</v>
      </c>
      <c r="AA61" s="103">
        <f t="shared" si="5"/>
        <v>9405360.9999999981</v>
      </c>
      <c r="AB61" s="113">
        <f t="shared" si="6"/>
        <v>11.578869906439877</v>
      </c>
      <c r="AC61" s="113">
        <f t="shared" si="7"/>
        <v>2.0905452478756388</v>
      </c>
      <c r="AD61" s="113"/>
      <c r="AE61" s="113"/>
      <c r="AG61" s="94" t="s">
        <v>504</v>
      </c>
      <c r="AH61" s="184" t="s">
        <v>407</v>
      </c>
      <c r="AI61" s="103">
        <v>1457156</v>
      </c>
      <c r="AJ61" s="112">
        <v>2522023</v>
      </c>
      <c r="AK61" s="107">
        <v>3296787</v>
      </c>
      <c r="AL61" s="126">
        <v>4349338.9999999981</v>
      </c>
      <c r="AM61" s="126">
        <v>1095798</v>
      </c>
      <c r="AN61" s="126">
        <v>2342642.9999999981</v>
      </c>
      <c r="AO61" s="126">
        <v>3585021.0000000005</v>
      </c>
      <c r="AP61" s="126">
        <v>4729539.0000000019</v>
      </c>
      <c r="AQ61" s="126">
        <v>1099070.0000000002</v>
      </c>
      <c r="AR61" s="126">
        <v>1404359</v>
      </c>
      <c r="AS61" s="126">
        <f t="shared" si="8"/>
        <v>2503429</v>
      </c>
      <c r="AT61" s="126">
        <v>1041282.9999999995</v>
      </c>
      <c r="AU61" s="103">
        <f t="shared" si="9"/>
        <v>3544711.9999999995</v>
      </c>
      <c r="AV61" s="126">
        <v>1272776.9999999995</v>
      </c>
      <c r="AW61" s="103">
        <f t="shared" si="10"/>
        <v>4817488.9999999991</v>
      </c>
      <c r="AX61" s="103">
        <v>1040601</v>
      </c>
      <c r="AY61" s="103">
        <v>1599602.9999999998</v>
      </c>
      <c r="AZ61" s="103">
        <f t="shared" si="11"/>
        <v>2640204</v>
      </c>
      <c r="BA61" s="103">
        <v>5386975.0000000028</v>
      </c>
      <c r="BB61" s="103">
        <f t="shared" si="12"/>
        <v>8027179.0000000028</v>
      </c>
      <c r="BC61" s="103">
        <v>3315665.9999999991</v>
      </c>
      <c r="BD61" s="103">
        <f t="shared" si="13"/>
        <v>11342845.000000002</v>
      </c>
      <c r="BE61" s="103">
        <v>4634093.9999999981</v>
      </c>
      <c r="BF61" s="103">
        <v>3158885.0000000009</v>
      </c>
      <c r="BG61" s="103">
        <f t="shared" si="14"/>
        <v>7792978.9999999991</v>
      </c>
      <c r="BH61" s="113">
        <f t="shared" si="15"/>
        <v>345.32861298422722</v>
      </c>
      <c r="BI61" s="113">
        <f t="shared" si="16"/>
        <v>195.16579021924059</v>
      </c>
      <c r="BJ61" s="113"/>
      <c r="BK61" s="113"/>
    </row>
    <row r="62" spans="1:63" ht="16.5" customHeight="1" x14ac:dyDescent="0.3">
      <c r="A62" s="184" t="s">
        <v>505</v>
      </c>
      <c r="B62" s="94" t="s">
        <v>408</v>
      </c>
      <c r="C62" s="103">
        <v>3911372</v>
      </c>
      <c r="D62" s="103">
        <v>8089342</v>
      </c>
      <c r="E62" s="126">
        <v>11883358</v>
      </c>
      <c r="F62" s="126">
        <v>15030746.999999998</v>
      </c>
      <c r="G62" s="126">
        <v>4273439</v>
      </c>
      <c r="H62" s="126">
        <v>9237717</v>
      </c>
      <c r="I62" s="126">
        <v>13749956</v>
      </c>
      <c r="J62" s="126">
        <v>18260888.000000004</v>
      </c>
      <c r="K62" s="126">
        <v>4878303</v>
      </c>
      <c r="L62" s="126">
        <v>4160439.9999999995</v>
      </c>
      <c r="M62" s="126">
        <f t="shared" si="0"/>
        <v>9038743</v>
      </c>
      <c r="N62" s="126">
        <v>4253773</v>
      </c>
      <c r="O62" s="103">
        <f t="shared" si="1"/>
        <v>13292516</v>
      </c>
      <c r="P62" s="126">
        <v>4282096.0000000009</v>
      </c>
      <c r="Q62" s="103">
        <f t="shared" si="1"/>
        <v>17574612</v>
      </c>
      <c r="R62" s="103">
        <v>4092986</v>
      </c>
      <c r="S62" s="103">
        <v>4509308</v>
      </c>
      <c r="T62" s="103">
        <f t="shared" si="2"/>
        <v>8602294</v>
      </c>
      <c r="U62" s="103">
        <v>5422936</v>
      </c>
      <c r="V62" s="103">
        <f t="shared" si="3"/>
        <v>14025230</v>
      </c>
      <c r="W62" s="103">
        <v>4595879</v>
      </c>
      <c r="X62" s="103">
        <f t="shared" si="4"/>
        <v>18621109</v>
      </c>
      <c r="Y62" s="103">
        <v>5293933</v>
      </c>
      <c r="Z62" s="103">
        <v>6684473.9999999991</v>
      </c>
      <c r="AA62" s="103">
        <f t="shared" si="5"/>
        <v>11978407</v>
      </c>
      <c r="AB62" s="113">
        <f t="shared" si="6"/>
        <v>29.341585825116425</v>
      </c>
      <c r="AC62" s="113">
        <f t="shared" si="7"/>
        <v>39.246659088843046</v>
      </c>
      <c r="AD62" s="113"/>
      <c r="AE62" s="113"/>
      <c r="AG62" s="94" t="s">
        <v>505</v>
      </c>
      <c r="AH62" s="184" t="s">
        <v>408</v>
      </c>
      <c r="AI62" s="103">
        <v>6545</v>
      </c>
      <c r="AJ62" s="112">
        <v>21152</v>
      </c>
      <c r="AK62" s="107">
        <v>44693</v>
      </c>
      <c r="AL62" s="126">
        <v>47690</v>
      </c>
      <c r="AM62" s="126">
        <v>1204</v>
      </c>
      <c r="AN62" s="126">
        <v>1204</v>
      </c>
      <c r="AO62" s="126">
        <v>4709</v>
      </c>
      <c r="AP62" s="126">
        <v>4710</v>
      </c>
      <c r="AQ62" s="126">
        <v>18938</v>
      </c>
      <c r="AR62" s="126">
        <v>22150</v>
      </c>
      <c r="AS62" s="126">
        <f t="shared" si="8"/>
        <v>41088</v>
      </c>
      <c r="AT62" s="126">
        <v>8963</v>
      </c>
      <c r="AU62" s="103">
        <f t="shared" si="9"/>
        <v>50051</v>
      </c>
      <c r="AV62" s="126">
        <v>8974</v>
      </c>
      <c r="AW62" s="103">
        <f t="shared" si="10"/>
        <v>59025</v>
      </c>
      <c r="AX62" s="103">
        <v>5904</v>
      </c>
      <c r="AY62" s="103">
        <v>26285</v>
      </c>
      <c r="AZ62" s="103">
        <f t="shared" si="11"/>
        <v>32189</v>
      </c>
      <c r="BA62" s="103">
        <v>9699</v>
      </c>
      <c r="BB62" s="103">
        <f t="shared" si="12"/>
        <v>41888</v>
      </c>
      <c r="BC62" s="103">
        <v>15989</v>
      </c>
      <c r="BD62" s="103">
        <f t="shared" si="13"/>
        <v>57877</v>
      </c>
      <c r="BE62" s="103">
        <v>9325</v>
      </c>
      <c r="BF62" s="103">
        <v>14634</v>
      </c>
      <c r="BG62" s="103">
        <f t="shared" si="14"/>
        <v>23959</v>
      </c>
      <c r="BH62" s="113">
        <f t="shared" si="15"/>
        <v>57.94376693766938</v>
      </c>
      <c r="BI62" s="113">
        <f t="shared" si="16"/>
        <v>-25.567740532480045</v>
      </c>
      <c r="BJ62" s="113"/>
      <c r="BK62" s="113"/>
    </row>
    <row r="63" spans="1:63" ht="16.5" customHeight="1" x14ac:dyDescent="0.3">
      <c r="A63" s="184" t="s">
        <v>506</v>
      </c>
      <c r="B63" s="94" t="s">
        <v>409</v>
      </c>
      <c r="C63" s="103">
        <v>2400588</v>
      </c>
      <c r="D63" s="103">
        <v>5199367</v>
      </c>
      <c r="E63" s="126">
        <v>6772131</v>
      </c>
      <c r="F63" s="126">
        <v>9016999.9999999925</v>
      </c>
      <c r="G63" s="126">
        <v>1831387</v>
      </c>
      <c r="H63" s="126">
        <v>3621550.9999999991</v>
      </c>
      <c r="I63" s="126">
        <v>4440327</v>
      </c>
      <c r="J63" s="126">
        <v>5539371</v>
      </c>
      <c r="K63" s="126">
        <v>1529527.9999999998</v>
      </c>
      <c r="L63" s="126">
        <v>879285.00000000012</v>
      </c>
      <c r="M63" s="126">
        <f t="shared" si="0"/>
        <v>2408813</v>
      </c>
      <c r="N63" s="126">
        <v>1294624</v>
      </c>
      <c r="O63" s="103">
        <f t="shared" si="1"/>
        <v>3703437</v>
      </c>
      <c r="P63" s="126">
        <v>934161</v>
      </c>
      <c r="Q63" s="103">
        <f t="shared" si="1"/>
        <v>4637598</v>
      </c>
      <c r="R63" s="103">
        <v>851221</v>
      </c>
      <c r="S63" s="103">
        <v>1483311</v>
      </c>
      <c r="T63" s="103">
        <f t="shared" si="2"/>
        <v>2334532</v>
      </c>
      <c r="U63" s="103">
        <v>715230</v>
      </c>
      <c r="V63" s="103">
        <f t="shared" si="3"/>
        <v>3049762</v>
      </c>
      <c r="W63" s="103">
        <v>788160.99999999977</v>
      </c>
      <c r="X63" s="103">
        <f t="shared" si="4"/>
        <v>3837923</v>
      </c>
      <c r="Y63" s="103">
        <v>726113</v>
      </c>
      <c r="Z63" s="103">
        <v>899631.00000000035</v>
      </c>
      <c r="AA63" s="103">
        <f t="shared" si="5"/>
        <v>1625744.0000000005</v>
      </c>
      <c r="AB63" s="113">
        <f t="shared" si="6"/>
        <v>-14.697475743667042</v>
      </c>
      <c r="AC63" s="113">
        <f t="shared" si="7"/>
        <v>-30.361031675727702</v>
      </c>
      <c r="AD63" s="113"/>
      <c r="AE63" s="113"/>
      <c r="AG63" s="94" t="s">
        <v>506</v>
      </c>
      <c r="AH63" s="184" t="s">
        <v>409</v>
      </c>
      <c r="AI63" s="103">
        <v>349921</v>
      </c>
      <c r="AJ63" s="112">
        <v>642907</v>
      </c>
      <c r="AK63" s="107">
        <v>1197154</v>
      </c>
      <c r="AL63" s="126">
        <v>1706412.0000000012</v>
      </c>
      <c r="AM63" s="126">
        <v>895458</v>
      </c>
      <c r="AN63" s="126">
        <v>2080978.9999999995</v>
      </c>
      <c r="AO63" s="126">
        <v>2343352</v>
      </c>
      <c r="AP63" s="126">
        <v>2957069.0000000014</v>
      </c>
      <c r="AQ63" s="126">
        <v>485454.99999999994</v>
      </c>
      <c r="AR63" s="126">
        <v>628985.99999999988</v>
      </c>
      <c r="AS63" s="126">
        <f t="shared" si="8"/>
        <v>1114440.9999999998</v>
      </c>
      <c r="AT63" s="126">
        <v>621651.99999999988</v>
      </c>
      <c r="AU63" s="103">
        <f t="shared" si="9"/>
        <v>1736092.9999999995</v>
      </c>
      <c r="AV63" s="126">
        <v>403490.99999999994</v>
      </c>
      <c r="AW63" s="103">
        <f t="shared" si="10"/>
        <v>2139583.9999999995</v>
      </c>
      <c r="AX63" s="103">
        <v>474914</v>
      </c>
      <c r="AY63" s="103">
        <v>1745665.0000000002</v>
      </c>
      <c r="AZ63" s="103">
        <f t="shared" si="11"/>
        <v>2220579</v>
      </c>
      <c r="BA63" s="103">
        <v>952371.00000000023</v>
      </c>
      <c r="BB63" s="103">
        <f t="shared" si="12"/>
        <v>3172950</v>
      </c>
      <c r="BC63" s="103">
        <v>1534987.0000000002</v>
      </c>
      <c r="BD63" s="103">
        <f t="shared" si="13"/>
        <v>4707937</v>
      </c>
      <c r="BE63" s="103">
        <v>999984.00000000035</v>
      </c>
      <c r="BF63" s="103">
        <v>1301854.0000000002</v>
      </c>
      <c r="BG63" s="103">
        <f t="shared" si="14"/>
        <v>2301838.0000000005</v>
      </c>
      <c r="BH63" s="113">
        <f t="shared" si="15"/>
        <v>110.56107000425345</v>
      </c>
      <c r="BI63" s="113">
        <f t="shared" si="16"/>
        <v>3.6593609144282055</v>
      </c>
      <c r="BJ63" s="113"/>
      <c r="BK63" s="113"/>
    </row>
    <row r="64" spans="1:63" ht="16.5" customHeight="1" x14ac:dyDescent="0.3">
      <c r="A64" s="184" t="s">
        <v>507</v>
      </c>
      <c r="B64" s="94" t="s">
        <v>35</v>
      </c>
      <c r="C64" s="103">
        <v>144977</v>
      </c>
      <c r="D64" s="103">
        <v>407709</v>
      </c>
      <c r="E64" s="126">
        <v>601718</v>
      </c>
      <c r="F64" s="126">
        <v>823549.00000000012</v>
      </c>
      <c r="G64" s="126">
        <v>224543</v>
      </c>
      <c r="H64" s="126">
        <v>387272.99999999988</v>
      </c>
      <c r="I64" s="126">
        <v>501088</v>
      </c>
      <c r="J64" s="126">
        <v>821642.99999999953</v>
      </c>
      <c r="K64" s="126">
        <v>226728.00000000003</v>
      </c>
      <c r="L64" s="126">
        <v>168761</v>
      </c>
      <c r="M64" s="126">
        <f t="shared" si="0"/>
        <v>395489</v>
      </c>
      <c r="N64" s="126">
        <v>188296</v>
      </c>
      <c r="O64" s="103">
        <f t="shared" si="1"/>
        <v>583785</v>
      </c>
      <c r="P64" s="126">
        <v>210135.99999999994</v>
      </c>
      <c r="Q64" s="103">
        <f t="shared" si="1"/>
        <v>793921</v>
      </c>
      <c r="R64" s="103">
        <v>108129</v>
      </c>
      <c r="S64" s="103">
        <v>106312.99999999999</v>
      </c>
      <c r="T64" s="103">
        <f t="shared" si="2"/>
        <v>214442</v>
      </c>
      <c r="U64" s="103">
        <v>162721</v>
      </c>
      <c r="V64" s="103">
        <f t="shared" si="3"/>
        <v>377163</v>
      </c>
      <c r="W64" s="103">
        <v>211991</v>
      </c>
      <c r="X64" s="103">
        <f t="shared" si="4"/>
        <v>589154</v>
      </c>
      <c r="Y64" s="103">
        <v>149140</v>
      </c>
      <c r="Z64" s="103">
        <v>106296</v>
      </c>
      <c r="AA64" s="103">
        <f t="shared" si="5"/>
        <v>255436</v>
      </c>
      <c r="AB64" s="113">
        <f t="shared" si="6"/>
        <v>37.927845443867966</v>
      </c>
      <c r="AC64" s="113">
        <f t="shared" si="7"/>
        <v>19.116590966321894</v>
      </c>
      <c r="AD64" s="113"/>
      <c r="AE64" s="113"/>
      <c r="AG64" s="94" t="s">
        <v>507</v>
      </c>
      <c r="AH64" s="184" t="s">
        <v>35</v>
      </c>
      <c r="AI64" s="103">
        <v>372564</v>
      </c>
      <c r="AJ64" s="112">
        <v>1343302</v>
      </c>
      <c r="AK64" s="107">
        <v>1928088</v>
      </c>
      <c r="AL64" s="126">
        <v>2850727.9999999995</v>
      </c>
      <c r="AM64" s="126">
        <v>516443</v>
      </c>
      <c r="AN64" s="126">
        <v>1180210</v>
      </c>
      <c r="AO64" s="126">
        <v>1789198.0000000002</v>
      </c>
      <c r="AP64" s="126">
        <v>2616974.0000000005</v>
      </c>
      <c r="AQ64" s="126">
        <v>319214.00000000006</v>
      </c>
      <c r="AR64" s="126">
        <v>840752.99999999977</v>
      </c>
      <c r="AS64" s="126">
        <f t="shared" si="8"/>
        <v>1159966.9999999998</v>
      </c>
      <c r="AT64" s="126">
        <v>690523.99999999965</v>
      </c>
      <c r="AU64" s="103">
        <f t="shared" si="9"/>
        <v>1850490.9999999995</v>
      </c>
      <c r="AV64" s="126">
        <v>1065150.9999999998</v>
      </c>
      <c r="AW64" s="103">
        <f t="shared" si="10"/>
        <v>2915641.9999999991</v>
      </c>
      <c r="AX64" s="103">
        <v>474543</v>
      </c>
      <c r="AY64" s="103">
        <v>475510.00000000017</v>
      </c>
      <c r="AZ64" s="103">
        <f t="shared" si="11"/>
        <v>950053.00000000023</v>
      </c>
      <c r="BA64" s="103">
        <v>472353.00000000006</v>
      </c>
      <c r="BB64" s="103">
        <f t="shared" si="12"/>
        <v>1422406.0000000002</v>
      </c>
      <c r="BC64" s="103">
        <v>429047</v>
      </c>
      <c r="BD64" s="103">
        <f t="shared" si="13"/>
        <v>1851453.0000000002</v>
      </c>
      <c r="BE64" s="103">
        <v>254801.99999999997</v>
      </c>
      <c r="BF64" s="103">
        <v>769616</v>
      </c>
      <c r="BG64" s="103">
        <f t="shared" si="14"/>
        <v>1024418</v>
      </c>
      <c r="BH64" s="113">
        <f t="shared" si="15"/>
        <v>-46.305814225475885</v>
      </c>
      <c r="BI64" s="113">
        <f t="shared" si="16"/>
        <v>7.8274580470773429</v>
      </c>
      <c r="BJ64" s="113"/>
      <c r="BK64" s="113"/>
    </row>
    <row r="65" spans="1:63" ht="16.5" customHeight="1" x14ac:dyDescent="0.3">
      <c r="A65" s="184" t="s">
        <v>508</v>
      </c>
      <c r="B65" s="94" t="s">
        <v>410</v>
      </c>
      <c r="C65" s="103">
        <v>5081964</v>
      </c>
      <c r="D65" s="103">
        <v>9573291</v>
      </c>
      <c r="E65" s="126">
        <v>13819866</v>
      </c>
      <c r="F65" s="126">
        <v>18213263.999999985</v>
      </c>
      <c r="G65" s="126">
        <v>4729709</v>
      </c>
      <c r="H65" s="126">
        <v>9567540.0000000019</v>
      </c>
      <c r="I65" s="126">
        <v>13258582.000000004</v>
      </c>
      <c r="J65" s="126">
        <v>17613153.999999996</v>
      </c>
      <c r="K65" s="126">
        <v>4934790.0000000009</v>
      </c>
      <c r="L65" s="126">
        <v>4708871.0000000009</v>
      </c>
      <c r="M65" s="126">
        <f t="shared" si="0"/>
        <v>9643661.0000000019</v>
      </c>
      <c r="N65" s="126">
        <v>4453625</v>
      </c>
      <c r="O65" s="103">
        <f t="shared" si="1"/>
        <v>14097286.000000002</v>
      </c>
      <c r="P65" s="126">
        <v>4771467.9999999981</v>
      </c>
      <c r="Q65" s="103">
        <f t="shared" si="1"/>
        <v>18868754</v>
      </c>
      <c r="R65" s="103">
        <v>4835118</v>
      </c>
      <c r="S65" s="103">
        <v>4991569.0000000009</v>
      </c>
      <c r="T65" s="103">
        <f t="shared" si="2"/>
        <v>9826687</v>
      </c>
      <c r="U65" s="103">
        <v>3628459.0000000005</v>
      </c>
      <c r="V65" s="103">
        <f t="shared" si="3"/>
        <v>13455146</v>
      </c>
      <c r="W65" s="103">
        <v>5220262</v>
      </c>
      <c r="X65" s="103">
        <f t="shared" si="4"/>
        <v>18675408</v>
      </c>
      <c r="Y65" s="103">
        <v>2670207.9999999995</v>
      </c>
      <c r="Z65" s="103">
        <v>2688495.0000000009</v>
      </c>
      <c r="AA65" s="103">
        <f t="shared" si="5"/>
        <v>5358703</v>
      </c>
      <c r="AB65" s="113">
        <f t="shared" si="6"/>
        <v>-44.774708704110232</v>
      </c>
      <c r="AC65" s="113">
        <f t="shared" si="7"/>
        <v>-45.467857071259111</v>
      </c>
      <c r="AD65" s="113"/>
      <c r="AE65" s="113"/>
      <c r="AG65" s="94" t="s">
        <v>508</v>
      </c>
      <c r="AH65" s="184" t="s">
        <v>410</v>
      </c>
      <c r="AI65" s="103">
        <v>6499707</v>
      </c>
      <c r="AJ65" s="112">
        <v>13827879</v>
      </c>
      <c r="AK65" s="107">
        <v>19480336</v>
      </c>
      <c r="AL65" s="126">
        <v>25810608.999999978</v>
      </c>
      <c r="AM65" s="126">
        <v>6445279</v>
      </c>
      <c r="AN65" s="126">
        <v>14634118.999999996</v>
      </c>
      <c r="AO65" s="126">
        <v>21119333</v>
      </c>
      <c r="AP65" s="126">
        <v>28050502.99999997</v>
      </c>
      <c r="AQ65" s="126">
        <v>5803753.9999999981</v>
      </c>
      <c r="AR65" s="126">
        <v>6940621.9999999953</v>
      </c>
      <c r="AS65" s="126">
        <f t="shared" si="8"/>
        <v>12744375.999999993</v>
      </c>
      <c r="AT65" s="126">
        <v>6519374.9999999991</v>
      </c>
      <c r="AU65" s="103">
        <f t="shared" si="9"/>
        <v>19263750.999999993</v>
      </c>
      <c r="AV65" s="126">
        <v>6647068.9999999953</v>
      </c>
      <c r="AW65" s="103">
        <f t="shared" si="10"/>
        <v>25910819.999999989</v>
      </c>
      <c r="AX65" s="103">
        <v>6382077</v>
      </c>
      <c r="AY65" s="103">
        <v>7012483.0000000009</v>
      </c>
      <c r="AZ65" s="103">
        <f t="shared" si="11"/>
        <v>13394560</v>
      </c>
      <c r="BA65" s="103">
        <v>5556905</v>
      </c>
      <c r="BB65" s="103">
        <f t="shared" si="12"/>
        <v>18951465</v>
      </c>
      <c r="BC65" s="103">
        <v>6496672.9999999981</v>
      </c>
      <c r="BD65" s="103">
        <f t="shared" si="13"/>
        <v>25448138</v>
      </c>
      <c r="BE65" s="103">
        <v>6257076.9999999991</v>
      </c>
      <c r="BF65" s="103">
        <v>7386963.0000000028</v>
      </c>
      <c r="BG65" s="103">
        <f t="shared" si="14"/>
        <v>13644040.000000002</v>
      </c>
      <c r="BH65" s="113">
        <f t="shared" si="15"/>
        <v>-1.9586100261717547</v>
      </c>
      <c r="BI65" s="113">
        <f t="shared" si="16"/>
        <v>1.8625471833341436</v>
      </c>
      <c r="BJ65" s="113"/>
      <c r="BK65" s="113"/>
    </row>
    <row r="66" spans="1:63" ht="16.5" customHeight="1" x14ac:dyDescent="0.3">
      <c r="A66" s="184" t="s">
        <v>509</v>
      </c>
      <c r="B66" s="94" t="s">
        <v>411</v>
      </c>
      <c r="C66" s="103">
        <v>55713146</v>
      </c>
      <c r="D66" s="103">
        <v>95324846</v>
      </c>
      <c r="E66" s="126">
        <v>167230489</v>
      </c>
      <c r="F66" s="126">
        <v>210351965.00000003</v>
      </c>
      <c r="G66" s="126">
        <v>65723332</v>
      </c>
      <c r="H66" s="126">
        <v>118886833.00000009</v>
      </c>
      <c r="I66" s="126">
        <v>192909339.99999994</v>
      </c>
      <c r="J66" s="126">
        <v>239930705.00000003</v>
      </c>
      <c r="K66" s="126">
        <v>59043215.999999978</v>
      </c>
      <c r="L66" s="126">
        <v>37142227.000000007</v>
      </c>
      <c r="M66" s="126">
        <f t="shared" si="0"/>
        <v>96185442.999999985</v>
      </c>
      <c r="N66" s="126">
        <v>53488044.999999985</v>
      </c>
      <c r="O66" s="103">
        <f t="shared" si="1"/>
        <v>149673487.99999997</v>
      </c>
      <c r="P66" s="126">
        <v>42463801.000000015</v>
      </c>
      <c r="Q66" s="103">
        <f t="shared" si="1"/>
        <v>192137289</v>
      </c>
      <c r="R66" s="103">
        <v>36747481</v>
      </c>
      <c r="S66" s="103">
        <v>36039436.999999993</v>
      </c>
      <c r="T66" s="103">
        <f t="shared" si="2"/>
        <v>72786918</v>
      </c>
      <c r="U66" s="103">
        <v>17460389.000000007</v>
      </c>
      <c r="V66" s="103">
        <f t="shared" si="3"/>
        <v>90247307</v>
      </c>
      <c r="W66" s="103">
        <v>21673138.000000004</v>
      </c>
      <c r="X66" s="103">
        <f t="shared" si="4"/>
        <v>111920445</v>
      </c>
      <c r="Y66" s="103">
        <v>21286394.999999993</v>
      </c>
      <c r="Z66" s="103">
        <v>46628306.999999993</v>
      </c>
      <c r="AA66" s="103">
        <f t="shared" si="5"/>
        <v>67914701.999999985</v>
      </c>
      <c r="AB66" s="113">
        <f t="shared" si="6"/>
        <v>-42.073866233171209</v>
      </c>
      <c r="AC66" s="113">
        <f t="shared" si="7"/>
        <v>-6.6938072580570207</v>
      </c>
      <c r="AD66" s="113"/>
      <c r="AE66" s="113"/>
      <c r="AG66" s="94" t="s">
        <v>509</v>
      </c>
      <c r="AH66" s="184" t="s">
        <v>411</v>
      </c>
      <c r="AI66" s="103">
        <v>9221280</v>
      </c>
      <c r="AJ66" s="112">
        <v>19820861</v>
      </c>
      <c r="AK66" s="107">
        <v>31939571</v>
      </c>
      <c r="AL66" s="126">
        <v>44601056.00000003</v>
      </c>
      <c r="AM66" s="126">
        <v>13615648</v>
      </c>
      <c r="AN66" s="126">
        <v>28765893.999999996</v>
      </c>
      <c r="AO66" s="126">
        <v>49556258</v>
      </c>
      <c r="AP66" s="126">
        <v>64025485.99999994</v>
      </c>
      <c r="AQ66" s="126">
        <v>13026332.999999996</v>
      </c>
      <c r="AR66" s="126">
        <v>15212613.000000002</v>
      </c>
      <c r="AS66" s="126">
        <f t="shared" si="8"/>
        <v>28238946</v>
      </c>
      <c r="AT66" s="126">
        <v>13452298.999999998</v>
      </c>
      <c r="AU66" s="103">
        <f t="shared" si="9"/>
        <v>41691245</v>
      </c>
      <c r="AV66" s="126">
        <v>12294024.000000007</v>
      </c>
      <c r="AW66" s="103">
        <f t="shared" si="10"/>
        <v>53985269.000000007</v>
      </c>
      <c r="AX66" s="103">
        <v>14421209</v>
      </c>
      <c r="AY66" s="103">
        <v>10555204</v>
      </c>
      <c r="AZ66" s="103">
        <f t="shared" si="11"/>
        <v>24976413</v>
      </c>
      <c r="BA66" s="103">
        <v>11408867.000000002</v>
      </c>
      <c r="BB66" s="103">
        <f t="shared" si="12"/>
        <v>36385280</v>
      </c>
      <c r="BC66" s="103">
        <v>14313411.999999996</v>
      </c>
      <c r="BD66" s="103">
        <f t="shared" si="13"/>
        <v>50698692</v>
      </c>
      <c r="BE66" s="103">
        <v>18048033.000000004</v>
      </c>
      <c r="BF66" s="103">
        <v>18372689.999999996</v>
      </c>
      <c r="BG66" s="103">
        <f t="shared" si="14"/>
        <v>36420723</v>
      </c>
      <c r="BH66" s="113">
        <f t="shared" si="15"/>
        <v>25.149236794224421</v>
      </c>
      <c r="BI66" s="113">
        <f t="shared" si="16"/>
        <v>45.82047069769385</v>
      </c>
      <c r="BJ66" s="113"/>
      <c r="BK66" s="113"/>
    </row>
    <row r="67" spans="1:63" ht="16.5" customHeight="1" x14ac:dyDescent="0.3">
      <c r="A67" s="184" t="s">
        <v>510</v>
      </c>
      <c r="B67" s="254" t="s">
        <v>412</v>
      </c>
      <c r="C67" s="103">
        <v>4776240</v>
      </c>
      <c r="D67" s="103">
        <v>8559963</v>
      </c>
      <c r="E67" s="126">
        <v>11858764</v>
      </c>
      <c r="F67" s="126">
        <v>17469084.000000007</v>
      </c>
      <c r="G67" s="126">
        <v>6116886</v>
      </c>
      <c r="H67" s="126">
        <v>10876527.999999993</v>
      </c>
      <c r="I67" s="126">
        <v>15862081</v>
      </c>
      <c r="J67" s="126">
        <v>21773521.999999989</v>
      </c>
      <c r="K67" s="126">
        <v>4293632.0000000009</v>
      </c>
      <c r="L67" s="126">
        <v>2631219.9999999995</v>
      </c>
      <c r="M67" s="126">
        <f t="shared" si="0"/>
        <v>6924852</v>
      </c>
      <c r="N67" s="126">
        <v>3975829.9999999995</v>
      </c>
      <c r="O67" s="103">
        <f t="shared" si="1"/>
        <v>10900682</v>
      </c>
      <c r="P67" s="126">
        <v>2618144.0000000009</v>
      </c>
      <c r="Q67" s="103">
        <f t="shared" si="1"/>
        <v>13518826</v>
      </c>
      <c r="R67" s="103">
        <v>2266482</v>
      </c>
      <c r="S67" s="103">
        <v>1371841.9999999998</v>
      </c>
      <c r="T67" s="103">
        <f t="shared" si="2"/>
        <v>3638324</v>
      </c>
      <c r="U67" s="103">
        <v>3739445.9999999991</v>
      </c>
      <c r="V67" s="103">
        <f t="shared" si="3"/>
        <v>7377769.9999999991</v>
      </c>
      <c r="W67" s="103">
        <v>2075583.9999999998</v>
      </c>
      <c r="X67" s="103">
        <f t="shared" si="4"/>
        <v>9453353.9999999981</v>
      </c>
      <c r="Y67" s="103">
        <v>3529219.0000000014</v>
      </c>
      <c r="Z67" s="103">
        <v>3738561.0000000014</v>
      </c>
      <c r="AA67" s="103">
        <f t="shared" si="5"/>
        <v>7267780.0000000028</v>
      </c>
      <c r="AB67" s="113">
        <f t="shared" si="6"/>
        <v>55.713524307715716</v>
      </c>
      <c r="AC67" s="113">
        <f t="shared" si="7"/>
        <v>99.756261399479627</v>
      </c>
      <c r="AD67" s="113"/>
      <c r="AE67" s="113"/>
      <c r="AG67" s="94" t="s">
        <v>510</v>
      </c>
      <c r="AH67" s="255" t="s">
        <v>412</v>
      </c>
      <c r="AI67" s="103">
        <v>583412</v>
      </c>
      <c r="AJ67" s="112">
        <v>2306787</v>
      </c>
      <c r="AK67" s="107">
        <v>3699606</v>
      </c>
      <c r="AL67" s="126">
        <v>5528625.0000000028</v>
      </c>
      <c r="AM67" s="126">
        <v>725999</v>
      </c>
      <c r="AN67" s="126">
        <v>1429374.9999999991</v>
      </c>
      <c r="AO67" s="126">
        <v>2181938</v>
      </c>
      <c r="AP67" s="126">
        <v>2791623</v>
      </c>
      <c r="AQ67" s="126">
        <v>1098392.0000000002</v>
      </c>
      <c r="AR67" s="126">
        <v>2074015.9999999995</v>
      </c>
      <c r="AS67" s="126">
        <f t="shared" si="8"/>
        <v>3172408</v>
      </c>
      <c r="AT67" s="126">
        <v>1047088.0000000001</v>
      </c>
      <c r="AU67" s="103">
        <f t="shared" si="9"/>
        <v>4219496</v>
      </c>
      <c r="AV67" s="126">
        <v>1589354.9999999998</v>
      </c>
      <c r="AW67" s="103">
        <f t="shared" si="10"/>
        <v>5808851</v>
      </c>
      <c r="AX67" s="103">
        <v>8475428</v>
      </c>
      <c r="AY67" s="103">
        <v>5388331.0000000047</v>
      </c>
      <c r="AZ67" s="103">
        <f t="shared" si="11"/>
        <v>13863759.000000004</v>
      </c>
      <c r="BA67" s="103">
        <v>2194998.0000000005</v>
      </c>
      <c r="BB67" s="103">
        <f t="shared" si="12"/>
        <v>16058757.000000004</v>
      </c>
      <c r="BC67" s="103">
        <v>2873734.0000000005</v>
      </c>
      <c r="BD67" s="103">
        <f t="shared" si="13"/>
        <v>18932491.000000004</v>
      </c>
      <c r="BE67" s="103">
        <v>3559631.9999999991</v>
      </c>
      <c r="BF67" s="103">
        <v>1789539.0000000005</v>
      </c>
      <c r="BG67" s="103">
        <f t="shared" si="14"/>
        <v>5349171</v>
      </c>
      <c r="BH67" s="113">
        <f t="shared" si="15"/>
        <v>-58.000563511364867</v>
      </c>
      <c r="BI67" s="113">
        <f t="shared" si="16"/>
        <v>-61.416157046584566</v>
      </c>
      <c r="BJ67" s="113"/>
      <c r="BK67" s="113"/>
    </row>
    <row r="68" spans="1:63" ht="16.5" customHeight="1" x14ac:dyDescent="0.3">
      <c r="A68" s="184" t="s">
        <v>511</v>
      </c>
      <c r="B68" s="94" t="s">
        <v>413</v>
      </c>
      <c r="C68" s="103">
        <v>1015615</v>
      </c>
      <c r="D68" s="103">
        <v>2224979</v>
      </c>
      <c r="E68" s="126">
        <v>3191953</v>
      </c>
      <c r="F68" s="126">
        <v>4917143.0000000028</v>
      </c>
      <c r="G68" s="126">
        <v>1601288</v>
      </c>
      <c r="H68" s="126">
        <v>2952724.0000000009</v>
      </c>
      <c r="I68" s="126">
        <v>4940187.9999999991</v>
      </c>
      <c r="J68" s="126">
        <v>6154598.0000000047</v>
      </c>
      <c r="K68" s="126">
        <v>1286325.0000000002</v>
      </c>
      <c r="L68" s="126">
        <v>2220556.9999999991</v>
      </c>
      <c r="M68" s="126">
        <f t="shared" si="0"/>
        <v>3506881.9999999991</v>
      </c>
      <c r="N68" s="126">
        <v>1897764.0000000009</v>
      </c>
      <c r="O68" s="103">
        <f t="shared" si="1"/>
        <v>5404646</v>
      </c>
      <c r="P68" s="126">
        <v>1765373</v>
      </c>
      <c r="Q68" s="103">
        <f t="shared" si="1"/>
        <v>7170019</v>
      </c>
      <c r="R68" s="103">
        <v>2523723</v>
      </c>
      <c r="S68" s="103">
        <v>2216693.0000000005</v>
      </c>
      <c r="T68" s="103">
        <f t="shared" si="2"/>
        <v>4740416</v>
      </c>
      <c r="U68" s="103">
        <v>2626909.0000000009</v>
      </c>
      <c r="V68" s="103">
        <f t="shared" si="3"/>
        <v>7367325.0000000009</v>
      </c>
      <c r="W68" s="103">
        <v>2612244.9999999995</v>
      </c>
      <c r="X68" s="103">
        <f t="shared" si="4"/>
        <v>9979570</v>
      </c>
      <c r="Y68" s="103">
        <v>2768544.0000000005</v>
      </c>
      <c r="Z68" s="103">
        <v>3479521.0000000009</v>
      </c>
      <c r="AA68" s="103">
        <f t="shared" si="5"/>
        <v>6248065.0000000019</v>
      </c>
      <c r="AB68" s="113">
        <f t="shared" si="6"/>
        <v>9.7007872892548335</v>
      </c>
      <c r="AC68" s="113">
        <f t="shared" si="7"/>
        <v>31.804149678002972</v>
      </c>
      <c r="AD68" s="113"/>
      <c r="AE68" s="113"/>
      <c r="AG68" s="94" t="s">
        <v>511</v>
      </c>
      <c r="AH68" s="184" t="s">
        <v>413</v>
      </c>
      <c r="AI68" s="103">
        <v>1755544</v>
      </c>
      <c r="AJ68" s="112">
        <v>2640144</v>
      </c>
      <c r="AK68" s="107">
        <v>3587723</v>
      </c>
      <c r="AL68" s="126">
        <v>5216198.9999999981</v>
      </c>
      <c r="AM68" s="126">
        <v>1661071</v>
      </c>
      <c r="AN68" s="126">
        <v>4621523</v>
      </c>
      <c r="AO68" s="126">
        <v>7019903.0000000019</v>
      </c>
      <c r="AP68" s="126">
        <v>11682603.999999998</v>
      </c>
      <c r="AQ68" s="126">
        <v>1900365.0000000005</v>
      </c>
      <c r="AR68" s="126">
        <v>3137378.9999999995</v>
      </c>
      <c r="AS68" s="126">
        <f t="shared" si="8"/>
        <v>5037744</v>
      </c>
      <c r="AT68" s="126">
        <v>1813283.9999999995</v>
      </c>
      <c r="AU68" s="103">
        <f t="shared" si="9"/>
        <v>6851028</v>
      </c>
      <c r="AV68" s="126">
        <v>2194593.0000000005</v>
      </c>
      <c r="AW68" s="103">
        <f t="shared" si="10"/>
        <v>9045621</v>
      </c>
      <c r="AX68" s="103">
        <v>1729612</v>
      </c>
      <c r="AY68" s="103">
        <v>909742.99999999953</v>
      </c>
      <c r="AZ68" s="103">
        <f t="shared" si="11"/>
        <v>2639354.9999999995</v>
      </c>
      <c r="BA68" s="103">
        <v>1705936.9999999998</v>
      </c>
      <c r="BB68" s="103">
        <f t="shared" si="12"/>
        <v>4345291.9999999991</v>
      </c>
      <c r="BC68" s="103">
        <v>1177966.9999999998</v>
      </c>
      <c r="BD68" s="103">
        <f t="shared" si="13"/>
        <v>5523258.9999999991</v>
      </c>
      <c r="BE68" s="103">
        <v>1731759.9999999995</v>
      </c>
      <c r="BF68" s="103">
        <v>2793147.9999999991</v>
      </c>
      <c r="BG68" s="103">
        <f t="shared" si="14"/>
        <v>4524907.9999999981</v>
      </c>
      <c r="BH68" s="113">
        <f t="shared" si="15"/>
        <v>0.12418970266161011</v>
      </c>
      <c r="BI68" s="113">
        <f t="shared" si="16"/>
        <v>71.439916191645267</v>
      </c>
      <c r="BJ68" s="113"/>
      <c r="BK68" s="113"/>
    </row>
    <row r="69" spans="1:63" ht="16.5" customHeight="1" x14ac:dyDescent="0.3">
      <c r="A69" s="184" t="s">
        <v>512</v>
      </c>
      <c r="B69" s="94" t="s">
        <v>414</v>
      </c>
      <c r="C69" s="103">
        <v>27203290</v>
      </c>
      <c r="D69" s="103">
        <v>53897568</v>
      </c>
      <c r="E69" s="126">
        <v>86661671</v>
      </c>
      <c r="F69" s="126">
        <v>121569941.00000003</v>
      </c>
      <c r="G69" s="126">
        <v>33848683</v>
      </c>
      <c r="H69" s="126">
        <v>74175760.000000015</v>
      </c>
      <c r="I69" s="126">
        <v>105641418.00000003</v>
      </c>
      <c r="J69" s="126">
        <v>133931272.99999982</v>
      </c>
      <c r="K69" s="126">
        <v>28537924.000000022</v>
      </c>
      <c r="L69" s="126">
        <v>36125126</v>
      </c>
      <c r="M69" s="126">
        <f t="shared" si="0"/>
        <v>64663050.000000022</v>
      </c>
      <c r="N69" s="126">
        <v>24908836.999999989</v>
      </c>
      <c r="O69" s="103">
        <f t="shared" si="1"/>
        <v>89571887.000000015</v>
      </c>
      <c r="P69" s="126">
        <v>24480757.000000004</v>
      </c>
      <c r="Q69" s="103">
        <f t="shared" si="1"/>
        <v>114052644.00000001</v>
      </c>
      <c r="R69" s="103">
        <v>21734795</v>
      </c>
      <c r="S69" s="103">
        <v>19618849.999999989</v>
      </c>
      <c r="T69" s="103">
        <f t="shared" si="2"/>
        <v>41353644.999999985</v>
      </c>
      <c r="U69" s="103">
        <v>21175678.000000011</v>
      </c>
      <c r="V69" s="103">
        <f t="shared" si="3"/>
        <v>62529323</v>
      </c>
      <c r="W69" s="103">
        <v>20598298.000000004</v>
      </c>
      <c r="X69" s="103">
        <f t="shared" si="4"/>
        <v>83127621</v>
      </c>
      <c r="Y69" s="103">
        <v>20618022.999999993</v>
      </c>
      <c r="Z69" s="103">
        <v>31547269.999999993</v>
      </c>
      <c r="AA69" s="103">
        <f t="shared" si="5"/>
        <v>52165292.999999985</v>
      </c>
      <c r="AB69" s="113">
        <f t="shared" si="6"/>
        <v>-5.1381759064210542</v>
      </c>
      <c r="AC69" s="113">
        <f t="shared" si="7"/>
        <v>26.144365266955319</v>
      </c>
      <c r="AD69" s="113"/>
      <c r="AE69" s="113"/>
      <c r="AG69" s="94" t="s">
        <v>512</v>
      </c>
      <c r="AH69" s="184" t="s">
        <v>414</v>
      </c>
      <c r="AI69" s="103">
        <v>66222557</v>
      </c>
      <c r="AJ69" s="112">
        <v>119279677</v>
      </c>
      <c r="AK69" s="107">
        <v>176669232</v>
      </c>
      <c r="AL69" s="126">
        <v>238020020.00000024</v>
      </c>
      <c r="AM69" s="126">
        <v>70902927</v>
      </c>
      <c r="AN69" s="126">
        <v>141011761.99999997</v>
      </c>
      <c r="AO69" s="126">
        <v>204167128</v>
      </c>
      <c r="AP69" s="126">
        <v>263650272.99999991</v>
      </c>
      <c r="AQ69" s="126">
        <v>66570200.999999993</v>
      </c>
      <c r="AR69" s="126">
        <v>72329184.000000075</v>
      </c>
      <c r="AS69" s="126">
        <f t="shared" si="8"/>
        <v>138899385.00000006</v>
      </c>
      <c r="AT69" s="126">
        <v>62869616.000000007</v>
      </c>
      <c r="AU69" s="103">
        <f t="shared" si="9"/>
        <v>201769001.00000006</v>
      </c>
      <c r="AV69" s="126">
        <v>54197913</v>
      </c>
      <c r="AW69" s="103">
        <f t="shared" si="10"/>
        <v>255966914.00000006</v>
      </c>
      <c r="AX69" s="103">
        <v>63602463</v>
      </c>
      <c r="AY69" s="103">
        <v>48901818.000000007</v>
      </c>
      <c r="AZ69" s="103">
        <f t="shared" si="11"/>
        <v>112504281</v>
      </c>
      <c r="BA69" s="103">
        <v>52937308</v>
      </c>
      <c r="BB69" s="103">
        <f t="shared" si="12"/>
        <v>165441589</v>
      </c>
      <c r="BC69" s="103">
        <v>52763754.000000037</v>
      </c>
      <c r="BD69" s="103">
        <f t="shared" si="13"/>
        <v>218205343.00000003</v>
      </c>
      <c r="BE69" s="103">
        <v>71212803.00000003</v>
      </c>
      <c r="BF69" s="103">
        <v>87718488.99999997</v>
      </c>
      <c r="BG69" s="103">
        <f t="shared" si="14"/>
        <v>158931292</v>
      </c>
      <c r="BH69" s="113">
        <f t="shared" si="15"/>
        <v>11.965480016080548</v>
      </c>
      <c r="BI69" s="113">
        <f t="shared" si="16"/>
        <v>41.266883879734308</v>
      </c>
      <c r="BJ69" s="113"/>
      <c r="BK69" s="113"/>
    </row>
    <row r="70" spans="1:63" ht="16.5" customHeight="1" x14ac:dyDescent="0.3">
      <c r="A70" s="184" t="s">
        <v>513</v>
      </c>
      <c r="B70" s="94" t="s">
        <v>415</v>
      </c>
      <c r="C70" s="103">
        <v>533162</v>
      </c>
      <c r="D70" s="103">
        <v>631006</v>
      </c>
      <c r="E70" s="126">
        <v>860014</v>
      </c>
      <c r="F70" s="126">
        <v>1062553</v>
      </c>
      <c r="G70" s="126">
        <v>100902</v>
      </c>
      <c r="H70" s="126">
        <v>386861.00000000006</v>
      </c>
      <c r="I70" s="126">
        <v>570496</v>
      </c>
      <c r="J70" s="126">
        <v>671268</v>
      </c>
      <c r="K70" s="126">
        <v>135086</v>
      </c>
      <c r="L70" s="126">
        <v>203862.99999999997</v>
      </c>
      <c r="M70" s="126">
        <f t="shared" si="0"/>
        <v>338949</v>
      </c>
      <c r="N70" s="126">
        <v>188892</v>
      </c>
      <c r="O70" s="103">
        <f t="shared" si="1"/>
        <v>527841</v>
      </c>
      <c r="P70" s="126">
        <v>160786.99999999997</v>
      </c>
      <c r="Q70" s="103">
        <f t="shared" si="1"/>
        <v>688628</v>
      </c>
      <c r="R70" s="103">
        <v>123947</v>
      </c>
      <c r="S70" s="103">
        <v>406411</v>
      </c>
      <c r="T70" s="103">
        <f t="shared" si="2"/>
        <v>530358</v>
      </c>
      <c r="U70" s="103">
        <v>48207</v>
      </c>
      <c r="V70" s="103">
        <f t="shared" si="3"/>
        <v>578565</v>
      </c>
      <c r="W70" s="103">
        <v>68294</v>
      </c>
      <c r="X70" s="103">
        <f t="shared" si="4"/>
        <v>646859</v>
      </c>
      <c r="Y70" s="103">
        <v>144695</v>
      </c>
      <c r="Z70" s="103">
        <v>121044.99999999999</v>
      </c>
      <c r="AA70" s="103">
        <f t="shared" si="5"/>
        <v>265740</v>
      </c>
      <c r="AB70" s="113">
        <f t="shared" si="6"/>
        <v>16.739412813541279</v>
      </c>
      <c r="AC70" s="113">
        <f t="shared" si="7"/>
        <v>-49.894222393175937</v>
      </c>
      <c r="AD70" s="113"/>
      <c r="AE70" s="113"/>
      <c r="AG70" s="94" t="s">
        <v>513</v>
      </c>
      <c r="AH70" s="184" t="s">
        <v>415</v>
      </c>
      <c r="AI70" s="103">
        <v>60597</v>
      </c>
      <c r="AJ70" s="112">
        <v>162802</v>
      </c>
      <c r="AK70" s="107">
        <v>225182</v>
      </c>
      <c r="AL70" s="126">
        <v>328421.00000000012</v>
      </c>
      <c r="AM70" s="126">
        <v>91024</v>
      </c>
      <c r="AN70" s="126">
        <v>128989.00000000003</v>
      </c>
      <c r="AO70" s="126">
        <v>138409</v>
      </c>
      <c r="AP70" s="126">
        <v>146382.99999999997</v>
      </c>
      <c r="AQ70" s="126">
        <v>5589.9999999999991</v>
      </c>
      <c r="AR70" s="126">
        <v>36864</v>
      </c>
      <c r="AS70" s="126">
        <f t="shared" si="8"/>
        <v>42454</v>
      </c>
      <c r="AT70" s="126">
        <v>6143</v>
      </c>
      <c r="AU70" s="103">
        <f t="shared" si="9"/>
        <v>48597</v>
      </c>
      <c r="AV70" s="126">
        <v>11148</v>
      </c>
      <c r="AW70" s="103">
        <f t="shared" si="10"/>
        <v>59745</v>
      </c>
      <c r="AX70" s="103">
        <v>10642</v>
      </c>
      <c r="AY70" s="103">
        <v>8085</v>
      </c>
      <c r="AZ70" s="103">
        <f t="shared" si="11"/>
        <v>18727</v>
      </c>
      <c r="BA70" s="103">
        <v>13174</v>
      </c>
      <c r="BB70" s="103">
        <f t="shared" si="12"/>
        <v>31901</v>
      </c>
      <c r="BC70" s="103">
        <v>5923</v>
      </c>
      <c r="BD70" s="103">
        <f t="shared" si="13"/>
        <v>37824</v>
      </c>
      <c r="BE70" s="103">
        <v>1809</v>
      </c>
      <c r="BF70" s="103">
        <v>6851.9999999999991</v>
      </c>
      <c r="BG70" s="103">
        <f t="shared" si="14"/>
        <v>8661</v>
      </c>
      <c r="BH70" s="113">
        <f t="shared" si="15"/>
        <v>-83.001315542191321</v>
      </c>
      <c r="BI70" s="113">
        <f t="shared" si="16"/>
        <v>-53.751268222352756</v>
      </c>
      <c r="BJ70" s="113"/>
      <c r="BK70" s="113"/>
    </row>
    <row r="71" spans="1:63" ht="16.5" customHeight="1" x14ac:dyDescent="0.3">
      <c r="A71" s="184" t="s">
        <v>514</v>
      </c>
      <c r="B71" s="94" t="s">
        <v>416</v>
      </c>
      <c r="C71" s="103">
        <v>2662399</v>
      </c>
      <c r="D71" s="103">
        <v>5876873</v>
      </c>
      <c r="E71" s="126">
        <v>8226715</v>
      </c>
      <c r="F71" s="126">
        <v>11309719.000000002</v>
      </c>
      <c r="G71" s="126">
        <v>28780046</v>
      </c>
      <c r="H71" s="126">
        <v>31428522</v>
      </c>
      <c r="I71" s="126">
        <v>61797722.00000003</v>
      </c>
      <c r="J71" s="126">
        <v>65050091.000000015</v>
      </c>
      <c r="K71" s="126">
        <v>3885920.9999999972</v>
      </c>
      <c r="L71" s="126">
        <v>3754382.0000000014</v>
      </c>
      <c r="M71" s="126">
        <f t="shared" ref="M71:M125" si="17">IF(SUM(L71,K71)=0,"",SUM(L71,K71))</f>
        <v>7640302.9999999981</v>
      </c>
      <c r="N71" s="126">
        <v>2556761.9999999991</v>
      </c>
      <c r="O71" s="103">
        <f t="shared" ref="O71:Q125" si="18">IF(SUM(M71:N71)=0," ",SUM(M71:N71))</f>
        <v>10197064.999999996</v>
      </c>
      <c r="P71" s="126">
        <v>2630895.0000000009</v>
      </c>
      <c r="Q71" s="103">
        <f t="shared" si="18"/>
        <v>12827959.999999996</v>
      </c>
      <c r="R71" s="103">
        <v>2449724</v>
      </c>
      <c r="S71" s="103">
        <v>2495866</v>
      </c>
      <c r="T71" s="103">
        <f t="shared" ref="T71:T125" si="19">SUM(R71:S71)</f>
        <v>4945590</v>
      </c>
      <c r="U71" s="103">
        <v>3741208.9999999995</v>
      </c>
      <c r="V71" s="103">
        <f t="shared" ref="V71:V125" si="20">U71+T71</f>
        <v>8686799</v>
      </c>
      <c r="W71" s="103">
        <v>2513339.9999999995</v>
      </c>
      <c r="X71" s="103">
        <f t="shared" ref="X71:X125" si="21">W71+V71</f>
        <v>11200139</v>
      </c>
      <c r="Y71" s="103">
        <v>4363082.9999999991</v>
      </c>
      <c r="Z71" s="103">
        <v>4778153.9999999963</v>
      </c>
      <c r="AA71" s="103">
        <f t="shared" ref="AA71:AA125" si="22">SUM(Y71:Z71)</f>
        <v>9141236.9999999963</v>
      </c>
      <c r="AB71" s="113">
        <f t="shared" ref="AB71:AB125" si="23">IFERROR(Y71/R71*100-100," ")</f>
        <v>78.105084491150819</v>
      </c>
      <c r="AC71" s="113">
        <f t="shared" ref="AC71:AC124" si="24">AA71/T71*100-100</f>
        <v>84.836126731087631</v>
      </c>
      <c r="AD71" s="113"/>
      <c r="AE71" s="113"/>
      <c r="AG71" s="94" t="s">
        <v>514</v>
      </c>
      <c r="AH71" s="184" t="s">
        <v>416</v>
      </c>
      <c r="AI71" s="103">
        <v>14374705</v>
      </c>
      <c r="AJ71" s="112">
        <v>32584538</v>
      </c>
      <c r="AK71" s="107">
        <v>70172083</v>
      </c>
      <c r="AL71" s="126">
        <v>89135763</v>
      </c>
      <c r="AM71" s="126">
        <v>15247801</v>
      </c>
      <c r="AN71" s="126">
        <v>39796975.999999985</v>
      </c>
      <c r="AO71" s="126">
        <v>56842865</v>
      </c>
      <c r="AP71" s="126">
        <v>79364118.00000003</v>
      </c>
      <c r="AQ71" s="126">
        <v>17448454</v>
      </c>
      <c r="AR71" s="126">
        <v>21245288.999999996</v>
      </c>
      <c r="AS71" s="126">
        <f t="shared" ref="AS71:AS125" si="25">IF(SUM(AR71,AQ71)=0,"",SUM(AR71,AQ71))</f>
        <v>38693743</v>
      </c>
      <c r="AT71" s="126">
        <v>17936630.000000007</v>
      </c>
      <c r="AU71" s="103">
        <f t="shared" ref="AU71:AU125" si="26">IF(SUM(AS71:AT71)=0," ",SUM(AS71:AT71))</f>
        <v>56630373.000000007</v>
      </c>
      <c r="AV71" s="126">
        <v>21866228.999999996</v>
      </c>
      <c r="AW71" s="103">
        <f t="shared" ref="AW71:AW125" si="27">IF(SUM(AU71:AV71)=0," ",SUM(AU71:AV71))</f>
        <v>78496602</v>
      </c>
      <c r="AX71" s="103">
        <v>15161979</v>
      </c>
      <c r="AY71" s="103">
        <v>16795244.000000004</v>
      </c>
      <c r="AZ71" s="103">
        <f t="shared" ref="AZ71:AZ125" si="28">SUM(AX71:AY71)</f>
        <v>31957223.000000004</v>
      </c>
      <c r="BA71" s="103">
        <v>30911024.999999978</v>
      </c>
      <c r="BB71" s="103">
        <f t="shared" ref="BB71:BB125" si="29">BA71+AZ71</f>
        <v>62868247.999999985</v>
      </c>
      <c r="BC71" s="103">
        <v>28172390.000000019</v>
      </c>
      <c r="BD71" s="103">
        <f t="shared" ref="BD71:BD125" si="30">BC71+BB71</f>
        <v>91040638</v>
      </c>
      <c r="BE71" s="103">
        <v>16298017.999999993</v>
      </c>
      <c r="BF71" s="103">
        <v>23938675.000000007</v>
      </c>
      <c r="BG71" s="103">
        <f t="shared" ref="BG71:BG125" si="31">SUM(BE71:BF71)</f>
        <v>40236693</v>
      </c>
      <c r="BH71" s="113">
        <f t="shared" ref="BH71:BH125" si="32">IFERROR(BE71/AX71*100-100," ")</f>
        <v>7.492682848327334</v>
      </c>
      <c r="BI71" s="113">
        <f t="shared" ref="BI71:BI124" si="33">BG71/AZ71*100-100</f>
        <v>25.907977047943092</v>
      </c>
      <c r="BJ71" s="113"/>
      <c r="BK71" s="113"/>
    </row>
    <row r="72" spans="1:63" ht="16.5" customHeight="1" x14ac:dyDescent="0.3">
      <c r="A72" s="184" t="s">
        <v>515</v>
      </c>
      <c r="B72" s="94" t="s">
        <v>417</v>
      </c>
      <c r="C72" s="103">
        <v>589647</v>
      </c>
      <c r="D72" s="103">
        <v>1140319</v>
      </c>
      <c r="E72" s="126">
        <v>1564933</v>
      </c>
      <c r="F72" s="126">
        <v>10943544.000000006</v>
      </c>
      <c r="G72" s="126">
        <v>626337</v>
      </c>
      <c r="H72" s="126">
        <v>1419326.0000000002</v>
      </c>
      <c r="I72" s="126">
        <v>1963553</v>
      </c>
      <c r="J72" s="126">
        <v>2658002.9999999995</v>
      </c>
      <c r="K72" s="126">
        <v>482128</v>
      </c>
      <c r="L72" s="126">
        <v>616894</v>
      </c>
      <c r="M72" s="126">
        <f t="shared" si="17"/>
        <v>1099022</v>
      </c>
      <c r="N72" s="126">
        <v>888917</v>
      </c>
      <c r="O72" s="103">
        <f t="shared" si="18"/>
        <v>1987939</v>
      </c>
      <c r="P72" s="126">
        <v>3526863</v>
      </c>
      <c r="Q72" s="103">
        <f t="shared" si="18"/>
        <v>5514802</v>
      </c>
      <c r="R72" s="103">
        <v>673403</v>
      </c>
      <c r="S72" s="103">
        <v>608986</v>
      </c>
      <c r="T72" s="103">
        <f t="shared" si="19"/>
        <v>1282389</v>
      </c>
      <c r="U72" s="103">
        <v>638002.99999999988</v>
      </c>
      <c r="V72" s="103">
        <f t="shared" si="20"/>
        <v>1920392</v>
      </c>
      <c r="W72" s="103">
        <v>629668</v>
      </c>
      <c r="X72" s="103">
        <f t="shared" si="21"/>
        <v>2550060</v>
      </c>
      <c r="Y72" s="103">
        <v>602317</v>
      </c>
      <c r="Z72" s="103">
        <v>774104.00000000012</v>
      </c>
      <c r="AA72" s="103">
        <f t="shared" si="22"/>
        <v>1376421</v>
      </c>
      <c r="AB72" s="113">
        <f t="shared" si="23"/>
        <v>-10.5562345282097</v>
      </c>
      <c r="AC72" s="113">
        <f t="shared" si="24"/>
        <v>7.3325644558710223</v>
      </c>
      <c r="AD72" s="113"/>
      <c r="AE72" s="113"/>
      <c r="AG72" s="94" t="s">
        <v>515</v>
      </c>
      <c r="AH72" s="184" t="s">
        <v>417</v>
      </c>
      <c r="AI72" s="103">
        <v>2896394</v>
      </c>
      <c r="AJ72" s="112">
        <v>4740127</v>
      </c>
      <c r="AK72" s="107">
        <v>7549461</v>
      </c>
      <c r="AL72" s="126">
        <v>8763699</v>
      </c>
      <c r="AM72" s="126">
        <v>1555113</v>
      </c>
      <c r="AN72" s="126">
        <v>3293698</v>
      </c>
      <c r="AO72" s="126">
        <v>6677654.9999999991</v>
      </c>
      <c r="AP72" s="126">
        <v>8387169.9999999991</v>
      </c>
      <c r="AQ72" s="126">
        <v>461529.99999999994</v>
      </c>
      <c r="AR72" s="126">
        <v>1583752.9999999995</v>
      </c>
      <c r="AS72" s="126">
        <f t="shared" si="25"/>
        <v>2045282.9999999995</v>
      </c>
      <c r="AT72" s="126">
        <v>3008059</v>
      </c>
      <c r="AU72" s="103">
        <f t="shared" si="26"/>
        <v>5053342</v>
      </c>
      <c r="AV72" s="126">
        <v>1256028</v>
      </c>
      <c r="AW72" s="103">
        <f t="shared" si="27"/>
        <v>6309370</v>
      </c>
      <c r="AX72" s="103">
        <v>1376746</v>
      </c>
      <c r="AY72" s="103">
        <v>926864.00000000023</v>
      </c>
      <c r="AZ72" s="103">
        <f t="shared" si="28"/>
        <v>2303610</v>
      </c>
      <c r="BA72" s="103">
        <v>7155104.9999999963</v>
      </c>
      <c r="BB72" s="103">
        <f t="shared" si="29"/>
        <v>9458714.9999999963</v>
      </c>
      <c r="BC72" s="103">
        <v>2094191.0000000007</v>
      </c>
      <c r="BD72" s="103">
        <f t="shared" si="30"/>
        <v>11552905.999999996</v>
      </c>
      <c r="BE72" s="103">
        <v>1481974</v>
      </c>
      <c r="BF72" s="103">
        <v>1485427.9999999998</v>
      </c>
      <c r="BG72" s="103">
        <f t="shared" si="31"/>
        <v>2967402</v>
      </c>
      <c r="BH72" s="113">
        <f t="shared" si="32"/>
        <v>7.6432399295149622</v>
      </c>
      <c r="BI72" s="113">
        <f t="shared" si="33"/>
        <v>28.815294255538049</v>
      </c>
      <c r="BJ72" s="113"/>
      <c r="BK72" s="113"/>
    </row>
    <row r="73" spans="1:63" ht="16.5" customHeight="1" x14ac:dyDescent="0.3">
      <c r="A73" s="184" t="s">
        <v>516</v>
      </c>
      <c r="B73" s="94" t="s">
        <v>418</v>
      </c>
      <c r="C73" s="103">
        <v>716225</v>
      </c>
      <c r="D73" s="103">
        <v>1054813</v>
      </c>
      <c r="E73" s="126">
        <v>1722466</v>
      </c>
      <c r="F73" s="126">
        <v>1887985.0000000002</v>
      </c>
      <c r="G73" s="126">
        <v>578315</v>
      </c>
      <c r="H73" s="126">
        <v>761106.99999999977</v>
      </c>
      <c r="I73" s="126">
        <v>1078176</v>
      </c>
      <c r="J73" s="126">
        <v>1102776</v>
      </c>
      <c r="K73" s="126">
        <v>357457</v>
      </c>
      <c r="L73" s="126">
        <v>37639</v>
      </c>
      <c r="M73" s="126">
        <f t="shared" si="17"/>
        <v>395096</v>
      </c>
      <c r="N73" s="126">
        <v>16122</v>
      </c>
      <c r="O73" s="103">
        <f t="shared" si="18"/>
        <v>411218</v>
      </c>
      <c r="P73" s="126">
        <v>607601</v>
      </c>
      <c r="Q73" s="103">
        <f t="shared" si="18"/>
        <v>1018819</v>
      </c>
      <c r="R73" s="103">
        <v>39790</v>
      </c>
      <c r="S73" s="103">
        <v>417459.99999999994</v>
      </c>
      <c r="T73" s="103">
        <f t="shared" si="19"/>
        <v>457249.99999999994</v>
      </c>
      <c r="U73" s="103">
        <v>17720</v>
      </c>
      <c r="V73" s="103">
        <f t="shared" si="20"/>
        <v>474969.99999999994</v>
      </c>
      <c r="W73" s="103">
        <v>11530</v>
      </c>
      <c r="X73" s="103">
        <f t="shared" si="21"/>
        <v>486499.99999999994</v>
      </c>
      <c r="Y73" s="103">
        <v>18472</v>
      </c>
      <c r="Z73" s="103">
        <v>13869</v>
      </c>
      <c r="AA73" s="103">
        <f t="shared" si="22"/>
        <v>32341</v>
      </c>
      <c r="AB73" s="113">
        <f t="shared" si="23"/>
        <v>-53.576275446091984</v>
      </c>
      <c r="AC73" s="113">
        <f t="shared" si="24"/>
        <v>-92.927063969382175</v>
      </c>
      <c r="AD73" s="113"/>
      <c r="AE73" s="113"/>
      <c r="AG73" s="94" t="s">
        <v>516</v>
      </c>
      <c r="AH73" s="184" t="s">
        <v>418</v>
      </c>
      <c r="AI73" s="103">
        <v>205152</v>
      </c>
      <c r="AJ73" s="112">
        <v>313552</v>
      </c>
      <c r="AK73" s="107">
        <v>419448</v>
      </c>
      <c r="AL73" s="126">
        <v>918011.99999999977</v>
      </c>
      <c r="AM73" s="126">
        <v>304562</v>
      </c>
      <c r="AN73" s="126">
        <v>650687</v>
      </c>
      <c r="AO73" s="126">
        <v>943771</v>
      </c>
      <c r="AP73" s="126">
        <v>1258203.9999999998</v>
      </c>
      <c r="AQ73" s="126">
        <v>435720</v>
      </c>
      <c r="AR73" s="126">
        <v>182554</v>
      </c>
      <c r="AS73" s="126">
        <f t="shared" si="25"/>
        <v>618274</v>
      </c>
      <c r="AT73" s="126">
        <v>294776</v>
      </c>
      <c r="AU73" s="103">
        <f t="shared" si="26"/>
        <v>913050</v>
      </c>
      <c r="AV73" s="126">
        <v>396378.99999999994</v>
      </c>
      <c r="AW73" s="103">
        <f t="shared" si="27"/>
        <v>1309429</v>
      </c>
      <c r="AX73" s="103">
        <v>579226</v>
      </c>
      <c r="AY73" s="103">
        <v>545956.00000000012</v>
      </c>
      <c r="AZ73" s="103">
        <f t="shared" si="28"/>
        <v>1125182</v>
      </c>
      <c r="BA73" s="103">
        <v>163497.99999999997</v>
      </c>
      <c r="BB73" s="103">
        <f t="shared" si="29"/>
        <v>1288680</v>
      </c>
      <c r="BC73" s="103">
        <v>191597</v>
      </c>
      <c r="BD73" s="103">
        <f t="shared" si="30"/>
        <v>1480277</v>
      </c>
      <c r="BE73" s="103">
        <v>70826</v>
      </c>
      <c r="BF73" s="103">
        <v>61220.000000000007</v>
      </c>
      <c r="BG73" s="103">
        <f t="shared" si="31"/>
        <v>132046</v>
      </c>
      <c r="BH73" s="113">
        <f t="shared" si="32"/>
        <v>-87.772303038882924</v>
      </c>
      <c r="BI73" s="113">
        <f t="shared" si="33"/>
        <v>-88.264476324719027</v>
      </c>
      <c r="BJ73" s="113"/>
      <c r="BK73" s="113"/>
    </row>
    <row r="74" spans="1:63" ht="16.5" customHeight="1" x14ac:dyDescent="0.3">
      <c r="A74" s="184" t="s">
        <v>517</v>
      </c>
      <c r="B74" s="94" t="s">
        <v>419</v>
      </c>
      <c r="C74" s="103">
        <v>24311</v>
      </c>
      <c r="D74" s="103">
        <v>65040</v>
      </c>
      <c r="E74" s="126">
        <v>88781</v>
      </c>
      <c r="F74" s="126">
        <v>118154.99999999999</v>
      </c>
      <c r="G74" s="126">
        <v>33532</v>
      </c>
      <c r="H74" s="126">
        <v>72485</v>
      </c>
      <c r="I74" s="126">
        <v>102735</v>
      </c>
      <c r="J74" s="126">
        <v>119146.00000000001</v>
      </c>
      <c r="K74" s="126">
        <v>14441.999999999998</v>
      </c>
      <c r="L74" s="126">
        <v>24121</v>
      </c>
      <c r="M74" s="126">
        <f t="shared" si="17"/>
        <v>38563</v>
      </c>
      <c r="N74" s="126">
        <v>12008</v>
      </c>
      <c r="O74" s="103">
        <f t="shared" si="18"/>
        <v>50571</v>
      </c>
      <c r="P74" s="126">
        <v>15277</v>
      </c>
      <c r="Q74" s="103">
        <f t="shared" si="18"/>
        <v>65848</v>
      </c>
      <c r="R74" s="103">
        <v>34044</v>
      </c>
      <c r="S74" s="103">
        <v>24463</v>
      </c>
      <c r="T74" s="103">
        <f t="shared" si="19"/>
        <v>58507</v>
      </c>
      <c r="U74" s="103">
        <v>50814.000000000007</v>
      </c>
      <c r="V74" s="103">
        <f t="shared" si="20"/>
        <v>109321</v>
      </c>
      <c r="W74" s="103">
        <v>28265</v>
      </c>
      <c r="X74" s="103">
        <f t="shared" si="21"/>
        <v>137586</v>
      </c>
      <c r="Y74" s="103">
        <v>41487</v>
      </c>
      <c r="Z74" s="103">
        <v>32112</v>
      </c>
      <c r="AA74" s="103">
        <f t="shared" si="22"/>
        <v>73599</v>
      </c>
      <c r="AB74" s="113">
        <f t="shared" si="23"/>
        <v>21.862883327458576</v>
      </c>
      <c r="AC74" s="113">
        <f t="shared" si="24"/>
        <v>25.795203992684648</v>
      </c>
      <c r="AD74" s="113"/>
      <c r="AE74" s="113"/>
      <c r="AG74" s="94" t="s">
        <v>517</v>
      </c>
      <c r="AH74" s="184" t="s">
        <v>419</v>
      </c>
      <c r="AI74" s="103">
        <v>85015</v>
      </c>
      <c r="AJ74" s="112">
        <v>187497</v>
      </c>
      <c r="AK74" s="107">
        <v>283205</v>
      </c>
      <c r="AL74" s="126">
        <v>498553</v>
      </c>
      <c r="AM74" s="126">
        <v>100142</v>
      </c>
      <c r="AN74" s="126">
        <v>211410</v>
      </c>
      <c r="AO74" s="126">
        <v>303974</v>
      </c>
      <c r="AP74" s="126">
        <v>447758</v>
      </c>
      <c r="AQ74" s="126">
        <v>109062</v>
      </c>
      <c r="AR74" s="126">
        <v>180857.99999999997</v>
      </c>
      <c r="AS74" s="126">
        <f t="shared" si="25"/>
        <v>289920</v>
      </c>
      <c r="AT74" s="126">
        <v>103991</v>
      </c>
      <c r="AU74" s="103">
        <f t="shared" si="26"/>
        <v>393911</v>
      </c>
      <c r="AV74" s="126">
        <v>183997</v>
      </c>
      <c r="AW74" s="103">
        <f t="shared" si="27"/>
        <v>577908</v>
      </c>
      <c r="AX74" s="103">
        <v>131596</v>
      </c>
      <c r="AY74" s="103">
        <v>90888</v>
      </c>
      <c r="AZ74" s="103">
        <f t="shared" si="28"/>
        <v>222484</v>
      </c>
      <c r="BA74" s="103">
        <v>91144</v>
      </c>
      <c r="BB74" s="103">
        <f t="shared" si="29"/>
        <v>313628</v>
      </c>
      <c r="BC74" s="103">
        <v>87036</v>
      </c>
      <c r="BD74" s="103">
        <f t="shared" si="30"/>
        <v>400664</v>
      </c>
      <c r="BE74" s="103">
        <v>88904</v>
      </c>
      <c r="BF74" s="103">
        <v>204962</v>
      </c>
      <c r="BG74" s="103">
        <f t="shared" si="31"/>
        <v>293866</v>
      </c>
      <c r="BH74" s="113">
        <f t="shared" si="32"/>
        <v>-32.441715553664238</v>
      </c>
      <c r="BI74" s="113">
        <f t="shared" si="33"/>
        <v>32.084104924399071</v>
      </c>
      <c r="BJ74" s="113"/>
      <c r="BK74" s="113"/>
    </row>
    <row r="75" spans="1:63" ht="16.5" customHeight="1" x14ac:dyDescent="0.3">
      <c r="A75" s="184" t="s">
        <v>518</v>
      </c>
      <c r="B75" s="94" t="s">
        <v>420</v>
      </c>
      <c r="C75" s="103">
        <v>17788683</v>
      </c>
      <c r="D75" s="103">
        <v>41821665</v>
      </c>
      <c r="E75" s="126">
        <v>61297022</v>
      </c>
      <c r="F75" s="126">
        <v>84701786.999999851</v>
      </c>
      <c r="G75" s="126">
        <v>17108344</v>
      </c>
      <c r="H75" s="126">
        <v>34919231.999999993</v>
      </c>
      <c r="I75" s="126">
        <v>55042204</v>
      </c>
      <c r="J75" s="126">
        <v>74506810.000000075</v>
      </c>
      <c r="K75" s="126">
        <v>20003862</v>
      </c>
      <c r="L75" s="126">
        <v>18190473.000000011</v>
      </c>
      <c r="M75" s="126">
        <f t="shared" si="17"/>
        <v>38194335.000000015</v>
      </c>
      <c r="N75" s="126">
        <v>14278891.000000009</v>
      </c>
      <c r="O75" s="103">
        <f t="shared" si="18"/>
        <v>52473226.000000022</v>
      </c>
      <c r="P75" s="126">
        <v>12231288.000000002</v>
      </c>
      <c r="Q75" s="103">
        <f t="shared" si="18"/>
        <v>64704514.000000022</v>
      </c>
      <c r="R75" s="103">
        <v>12163975</v>
      </c>
      <c r="S75" s="103">
        <v>8345484</v>
      </c>
      <c r="T75" s="103">
        <f t="shared" si="19"/>
        <v>20509459</v>
      </c>
      <c r="U75" s="103">
        <v>11126092.000000002</v>
      </c>
      <c r="V75" s="103">
        <f t="shared" si="20"/>
        <v>31635551</v>
      </c>
      <c r="W75" s="103">
        <v>14746109.000000006</v>
      </c>
      <c r="X75" s="103">
        <f t="shared" si="21"/>
        <v>46381660.000000007</v>
      </c>
      <c r="Y75" s="103">
        <v>16852595.999999996</v>
      </c>
      <c r="Z75" s="103">
        <v>16517464.000000004</v>
      </c>
      <c r="AA75" s="103">
        <f t="shared" si="22"/>
        <v>33370060</v>
      </c>
      <c r="AB75" s="113">
        <f t="shared" si="23"/>
        <v>38.545138410757971</v>
      </c>
      <c r="AC75" s="113">
        <f t="shared" si="24"/>
        <v>62.705705694138487</v>
      </c>
      <c r="AD75" s="113"/>
      <c r="AE75" s="113"/>
      <c r="AG75" s="94" t="s">
        <v>518</v>
      </c>
      <c r="AH75" s="184" t="s">
        <v>420</v>
      </c>
      <c r="AI75" s="103">
        <v>23277926</v>
      </c>
      <c r="AJ75" s="112">
        <v>51449627</v>
      </c>
      <c r="AK75" s="107">
        <v>76520107</v>
      </c>
      <c r="AL75" s="126">
        <v>110073567.99999994</v>
      </c>
      <c r="AM75" s="126">
        <v>21914057</v>
      </c>
      <c r="AN75" s="126">
        <v>41539235.000000015</v>
      </c>
      <c r="AO75" s="126">
        <v>64031563</v>
      </c>
      <c r="AP75" s="126">
        <v>85405581.000000119</v>
      </c>
      <c r="AQ75" s="126">
        <v>18512291.000000004</v>
      </c>
      <c r="AR75" s="126">
        <v>21090989</v>
      </c>
      <c r="AS75" s="126">
        <f t="shared" si="25"/>
        <v>39603280</v>
      </c>
      <c r="AT75" s="126">
        <v>16542287.000000006</v>
      </c>
      <c r="AU75" s="103">
        <f t="shared" si="26"/>
        <v>56145567.000000007</v>
      </c>
      <c r="AV75" s="126">
        <v>21152407</v>
      </c>
      <c r="AW75" s="103">
        <f t="shared" si="27"/>
        <v>77297974</v>
      </c>
      <c r="AX75" s="103">
        <v>15565731</v>
      </c>
      <c r="AY75" s="103">
        <v>12330442.000000002</v>
      </c>
      <c r="AZ75" s="103">
        <f t="shared" si="28"/>
        <v>27896173</v>
      </c>
      <c r="BA75" s="103">
        <v>14491724.999999996</v>
      </c>
      <c r="BB75" s="103">
        <f t="shared" si="29"/>
        <v>42387898</v>
      </c>
      <c r="BC75" s="103">
        <v>18485342.000000007</v>
      </c>
      <c r="BD75" s="103">
        <f t="shared" si="30"/>
        <v>60873240.000000007</v>
      </c>
      <c r="BE75" s="103">
        <v>15728808.999999996</v>
      </c>
      <c r="BF75" s="103">
        <v>17608685.999999993</v>
      </c>
      <c r="BG75" s="103">
        <f t="shared" si="31"/>
        <v>33337494.999999989</v>
      </c>
      <c r="BH75" s="113">
        <f t="shared" si="32"/>
        <v>1.0476732509382032</v>
      </c>
      <c r="BI75" s="113">
        <f t="shared" si="33"/>
        <v>19.505621792637967</v>
      </c>
      <c r="BJ75" s="113"/>
      <c r="BK75" s="113"/>
    </row>
    <row r="76" spans="1:63" ht="16.5" customHeight="1" x14ac:dyDescent="0.3">
      <c r="A76" s="184" t="s">
        <v>519</v>
      </c>
      <c r="B76" s="94" t="s">
        <v>421</v>
      </c>
      <c r="C76" s="103">
        <v>8905659</v>
      </c>
      <c r="D76" s="103">
        <v>17681343</v>
      </c>
      <c r="E76" s="126">
        <v>25706148</v>
      </c>
      <c r="F76" s="126">
        <v>35448097.000000007</v>
      </c>
      <c r="G76" s="126">
        <v>9161909</v>
      </c>
      <c r="H76" s="126">
        <v>18045218.00000003</v>
      </c>
      <c r="I76" s="126">
        <v>25702597.999999996</v>
      </c>
      <c r="J76" s="126">
        <v>33089336.999999981</v>
      </c>
      <c r="K76" s="126">
        <v>8366556.9999999935</v>
      </c>
      <c r="L76" s="126">
        <v>9328213.0000000019</v>
      </c>
      <c r="M76" s="126">
        <f t="shared" si="17"/>
        <v>17694769.999999996</v>
      </c>
      <c r="N76" s="126">
        <v>7614721.9999999953</v>
      </c>
      <c r="O76" s="103">
        <f t="shared" si="18"/>
        <v>25309491.999999993</v>
      </c>
      <c r="P76" s="126">
        <v>8856372.9999999963</v>
      </c>
      <c r="Q76" s="103">
        <f t="shared" si="18"/>
        <v>34165864.999999985</v>
      </c>
      <c r="R76" s="103">
        <v>10691631</v>
      </c>
      <c r="S76" s="103">
        <v>6459970.9999999991</v>
      </c>
      <c r="T76" s="103">
        <f t="shared" si="19"/>
        <v>17151602</v>
      </c>
      <c r="U76" s="103">
        <v>7146956</v>
      </c>
      <c r="V76" s="103">
        <f t="shared" si="20"/>
        <v>24298558</v>
      </c>
      <c r="W76" s="103">
        <v>8422237.0000000019</v>
      </c>
      <c r="X76" s="103">
        <f t="shared" si="21"/>
        <v>32720795</v>
      </c>
      <c r="Y76" s="103">
        <v>9729502.9999999981</v>
      </c>
      <c r="Z76" s="103">
        <v>9215880.0000000075</v>
      </c>
      <c r="AA76" s="103">
        <f t="shared" si="22"/>
        <v>18945383.000000007</v>
      </c>
      <c r="AB76" s="113">
        <f t="shared" si="23"/>
        <v>-8.998888944072263</v>
      </c>
      <c r="AC76" s="113">
        <f t="shared" si="24"/>
        <v>10.458387502228689</v>
      </c>
      <c r="AD76" s="113"/>
      <c r="AE76" s="113"/>
      <c r="AG76" s="94" t="s">
        <v>519</v>
      </c>
      <c r="AH76" s="184" t="s">
        <v>421</v>
      </c>
      <c r="AI76" s="103">
        <v>23130904</v>
      </c>
      <c r="AJ76" s="112">
        <v>46998731</v>
      </c>
      <c r="AK76" s="107">
        <v>68659676</v>
      </c>
      <c r="AL76" s="126">
        <v>88736890</v>
      </c>
      <c r="AM76" s="126">
        <v>23388540</v>
      </c>
      <c r="AN76" s="126">
        <v>47694388.999999925</v>
      </c>
      <c r="AO76" s="126">
        <v>65543764.999999911</v>
      </c>
      <c r="AP76" s="126">
        <v>82680436</v>
      </c>
      <c r="AQ76" s="126">
        <v>23643129.000000015</v>
      </c>
      <c r="AR76" s="126">
        <v>25759022.000000007</v>
      </c>
      <c r="AS76" s="126">
        <f t="shared" si="25"/>
        <v>49402151.000000022</v>
      </c>
      <c r="AT76" s="126">
        <v>20327761.000000022</v>
      </c>
      <c r="AU76" s="103">
        <f t="shared" si="26"/>
        <v>69729912.000000045</v>
      </c>
      <c r="AV76" s="126">
        <v>21352238.999999989</v>
      </c>
      <c r="AW76" s="103">
        <f t="shared" si="27"/>
        <v>91082151.00000003</v>
      </c>
      <c r="AX76" s="103">
        <v>22841359</v>
      </c>
      <c r="AY76" s="103">
        <v>16764599.000000015</v>
      </c>
      <c r="AZ76" s="103">
        <f t="shared" si="28"/>
        <v>39605958.000000015</v>
      </c>
      <c r="BA76" s="103">
        <v>21487024.999999978</v>
      </c>
      <c r="BB76" s="103">
        <f t="shared" si="29"/>
        <v>61092982.999999993</v>
      </c>
      <c r="BC76" s="103">
        <v>21280807.000000011</v>
      </c>
      <c r="BD76" s="103">
        <f t="shared" si="30"/>
        <v>82373790</v>
      </c>
      <c r="BE76" s="103">
        <v>24796576.000000007</v>
      </c>
      <c r="BF76" s="103">
        <v>27560071.999999985</v>
      </c>
      <c r="BG76" s="103">
        <f t="shared" si="31"/>
        <v>52356647.999999993</v>
      </c>
      <c r="BH76" s="113">
        <f t="shared" si="32"/>
        <v>8.5599854194314986</v>
      </c>
      <c r="BI76" s="113">
        <f t="shared" si="33"/>
        <v>32.193868407374396</v>
      </c>
      <c r="BJ76" s="113"/>
      <c r="BK76" s="113"/>
    </row>
    <row r="77" spans="1:63" ht="16.5" customHeight="1" x14ac:dyDescent="0.3">
      <c r="A77" s="184" t="s">
        <v>520</v>
      </c>
      <c r="B77" s="94" t="s">
        <v>422</v>
      </c>
      <c r="C77" s="103">
        <v>914882</v>
      </c>
      <c r="D77" s="103">
        <v>1663391</v>
      </c>
      <c r="E77" s="126">
        <v>2312017</v>
      </c>
      <c r="F77" s="126">
        <v>3315254.0000000014</v>
      </c>
      <c r="G77" s="126">
        <v>949069</v>
      </c>
      <c r="H77" s="126">
        <v>1818249</v>
      </c>
      <c r="I77" s="126">
        <v>2538998.0000000005</v>
      </c>
      <c r="J77" s="126">
        <v>3349229.9999999977</v>
      </c>
      <c r="K77" s="126">
        <v>1324131.0000000007</v>
      </c>
      <c r="L77" s="126">
        <v>894257</v>
      </c>
      <c r="M77" s="126">
        <f t="shared" si="17"/>
        <v>2218388.0000000009</v>
      </c>
      <c r="N77" s="126">
        <v>871472.99999999965</v>
      </c>
      <c r="O77" s="103">
        <f t="shared" si="18"/>
        <v>3089861.0000000005</v>
      </c>
      <c r="P77" s="126">
        <v>839242</v>
      </c>
      <c r="Q77" s="103">
        <f t="shared" si="18"/>
        <v>3929103.0000000005</v>
      </c>
      <c r="R77" s="103">
        <v>777540</v>
      </c>
      <c r="S77" s="103">
        <v>346133.00000000006</v>
      </c>
      <c r="T77" s="103">
        <f t="shared" si="19"/>
        <v>1123673</v>
      </c>
      <c r="U77" s="103">
        <v>509812.99999999988</v>
      </c>
      <c r="V77" s="103">
        <f t="shared" si="20"/>
        <v>1633486</v>
      </c>
      <c r="W77" s="103">
        <v>536679.00000000023</v>
      </c>
      <c r="X77" s="103">
        <f t="shared" si="21"/>
        <v>2170165</v>
      </c>
      <c r="Y77" s="103">
        <v>2007342.0000000007</v>
      </c>
      <c r="Z77" s="103">
        <v>2076301.0000000005</v>
      </c>
      <c r="AA77" s="103">
        <f t="shared" si="22"/>
        <v>4083643.0000000009</v>
      </c>
      <c r="AB77" s="113">
        <f t="shared" si="23"/>
        <v>158.16575353036512</v>
      </c>
      <c r="AC77" s="113">
        <f t="shared" si="24"/>
        <v>263.41916198039826</v>
      </c>
      <c r="AD77" s="113"/>
      <c r="AE77" s="113"/>
      <c r="AG77" s="94" t="s">
        <v>520</v>
      </c>
      <c r="AH77" s="184" t="s">
        <v>422</v>
      </c>
      <c r="AI77" s="103">
        <v>1132585</v>
      </c>
      <c r="AJ77" s="112">
        <v>1907203</v>
      </c>
      <c r="AK77" s="107">
        <v>2366841</v>
      </c>
      <c r="AL77" s="126">
        <v>4090429.0000000005</v>
      </c>
      <c r="AM77" s="126">
        <v>668300</v>
      </c>
      <c r="AN77" s="126">
        <v>1162966</v>
      </c>
      <c r="AO77" s="126">
        <v>1750619.0000000005</v>
      </c>
      <c r="AP77" s="126">
        <v>2537261.9999999991</v>
      </c>
      <c r="AQ77" s="126">
        <v>965903.99999999988</v>
      </c>
      <c r="AR77" s="126">
        <v>1464160.9999999995</v>
      </c>
      <c r="AS77" s="126">
        <f t="shared" si="25"/>
        <v>2430064.9999999995</v>
      </c>
      <c r="AT77" s="126">
        <v>1084342</v>
      </c>
      <c r="AU77" s="103">
        <f t="shared" si="26"/>
        <v>3514406.9999999995</v>
      </c>
      <c r="AV77" s="126">
        <v>2628240</v>
      </c>
      <c r="AW77" s="103">
        <f t="shared" si="27"/>
        <v>6142647</v>
      </c>
      <c r="AX77" s="103">
        <v>2306071</v>
      </c>
      <c r="AY77" s="103">
        <v>1946931.0000000005</v>
      </c>
      <c r="AZ77" s="103">
        <f t="shared" si="28"/>
        <v>4253002</v>
      </c>
      <c r="BA77" s="103">
        <v>668754.99999999977</v>
      </c>
      <c r="BB77" s="103">
        <f t="shared" si="29"/>
        <v>4921757</v>
      </c>
      <c r="BC77" s="103">
        <v>507989.00000000012</v>
      </c>
      <c r="BD77" s="103">
        <f t="shared" si="30"/>
        <v>5429746</v>
      </c>
      <c r="BE77" s="103">
        <v>777272.00000000023</v>
      </c>
      <c r="BF77" s="103">
        <v>903135.00000000023</v>
      </c>
      <c r="BG77" s="103">
        <f t="shared" si="31"/>
        <v>1680407.0000000005</v>
      </c>
      <c r="BH77" s="113">
        <f t="shared" si="32"/>
        <v>-66.294532995731686</v>
      </c>
      <c r="BI77" s="113">
        <f t="shared" si="33"/>
        <v>-60.488920531897222</v>
      </c>
      <c r="BJ77" s="113"/>
      <c r="BK77" s="113"/>
    </row>
    <row r="78" spans="1:63" ht="16.5" customHeight="1" x14ac:dyDescent="0.3">
      <c r="A78" s="184" t="s">
        <v>521</v>
      </c>
      <c r="B78" s="94" t="s">
        <v>423</v>
      </c>
      <c r="C78" s="103">
        <v>4663110</v>
      </c>
      <c r="D78" s="103">
        <v>8489745</v>
      </c>
      <c r="E78" s="126">
        <v>12416880</v>
      </c>
      <c r="F78" s="126">
        <v>17333129.999999996</v>
      </c>
      <c r="G78" s="126">
        <v>4605897</v>
      </c>
      <c r="H78" s="126">
        <v>10224457.000000002</v>
      </c>
      <c r="I78" s="126">
        <v>16637040.000000002</v>
      </c>
      <c r="J78" s="126">
        <v>21452691.999999985</v>
      </c>
      <c r="K78" s="126">
        <v>4373259</v>
      </c>
      <c r="L78" s="126">
        <v>7176540.0000000037</v>
      </c>
      <c r="M78" s="126">
        <f t="shared" si="17"/>
        <v>11549799.000000004</v>
      </c>
      <c r="N78" s="126">
        <v>7071947.9999999907</v>
      </c>
      <c r="O78" s="103">
        <f t="shared" si="18"/>
        <v>18621746.999999993</v>
      </c>
      <c r="P78" s="126">
        <v>9003688.0000000056</v>
      </c>
      <c r="Q78" s="103">
        <f t="shared" si="18"/>
        <v>27625435</v>
      </c>
      <c r="R78" s="103">
        <v>5624272</v>
      </c>
      <c r="S78" s="103">
        <v>2854947.0000000009</v>
      </c>
      <c r="T78" s="103">
        <f t="shared" si="19"/>
        <v>8479219</v>
      </c>
      <c r="U78" s="103">
        <v>3008003.0000000005</v>
      </c>
      <c r="V78" s="103">
        <f t="shared" si="20"/>
        <v>11487222</v>
      </c>
      <c r="W78" s="103">
        <v>3891407.0000000023</v>
      </c>
      <c r="X78" s="103">
        <f t="shared" si="21"/>
        <v>15378629.000000002</v>
      </c>
      <c r="Y78" s="103">
        <v>3119612.0000000005</v>
      </c>
      <c r="Z78" s="103">
        <v>2017504.0000000009</v>
      </c>
      <c r="AA78" s="103">
        <f t="shared" si="22"/>
        <v>5137116.0000000019</v>
      </c>
      <c r="AB78" s="113">
        <f t="shared" si="23"/>
        <v>-44.533052455500012</v>
      </c>
      <c r="AC78" s="113">
        <f t="shared" si="24"/>
        <v>-39.415222085901988</v>
      </c>
      <c r="AD78" s="113"/>
      <c r="AE78" s="113"/>
      <c r="AG78" s="94" t="s">
        <v>521</v>
      </c>
      <c r="AH78" s="184" t="s">
        <v>423</v>
      </c>
      <c r="AI78" s="103">
        <v>2559366</v>
      </c>
      <c r="AJ78" s="112">
        <v>4909216</v>
      </c>
      <c r="AK78" s="107">
        <v>7242741</v>
      </c>
      <c r="AL78" s="126">
        <v>9904404.9999999981</v>
      </c>
      <c r="AM78" s="126">
        <v>2799243</v>
      </c>
      <c r="AN78" s="126">
        <v>5594558.0000000047</v>
      </c>
      <c r="AO78" s="126">
        <v>8401980.0000000019</v>
      </c>
      <c r="AP78" s="126">
        <v>10971984.000000009</v>
      </c>
      <c r="AQ78" s="126">
        <v>3159445.0000000005</v>
      </c>
      <c r="AR78" s="126">
        <v>3293347.9999999991</v>
      </c>
      <c r="AS78" s="126">
        <f t="shared" si="25"/>
        <v>6452793</v>
      </c>
      <c r="AT78" s="126">
        <v>2163204.9999999977</v>
      </c>
      <c r="AU78" s="103">
        <f t="shared" si="26"/>
        <v>8615997.9999999981</v>
      </c>
      <c r="AV78" s="126">
        <v>2085366.0000000009</v>
      </c>
      <c r="AW78" s="103">
        <f t="shared" si="27"/>
        <v>10701364</v>
      </c>
      <c r="AX78" s="103">
        <v>2574588</v>
      </c>
      <c r="AY78" s="103">
        <v>2238168.9999999995</v>
      </c>
      <c r="AZ78" s="103">
        <f t="shared" si="28"/>
        <v>4812757</v>
      </c>
      <c r="BA78" s="103">
        <v>2635609.9999999995</v>
      </c>
      <c r="BB78" s="103">
        <f t="shared" si="29"/>
        <v>7448367</v>
      </c>
      <c r="BC78" s="103">
        <v>2755484.9999999967</v>
      </c>
      <c r="BD78" s="103">
        <f t="shared" si="30"/>
        <v>10203851.999999996</v>
      </c>
      <c r="BE78" s="103">
        <v>3630077.0000000009</v>
      </c>
      <c r="BF78" s="103">
        <v>3057182.0000000019</v>
      </c>
      <c r="BG78" s="103">
        <f t="shared" si="31"/>
        <v>6687259.0000000028</v>
      </c>
      <c r="BH78" s="113">
        <f t="shared" si="32"/>
        <v>40.996423505430812</v>
      </c>
      <c r="BI78" s="113">
        <f t="shared" si="33"/>
        <v>38.948610952100893</v>
      </c>
      <c r="BJ78" s="113"/>
      <c r="BK78" s="113"/>
    </row>
    <row r="79" spans="1:63" ht="16.5" customHeight="1" x14ac:dyDescent="0.3">
      <c r="A79" s="184" t="s">
        <v>522</v>
      </c>
      <c r="B79" s="94" t="s">
        <v>424</v>
      </c>
      <c r="C79" s="103">
        <v>1529827</v>
      </c>
      <c r="D79" s="103">
        <v>2609889</v>
      </c>
      <c r="E79" s="126">
        <v>4474231</v>
      </c>
      <c r="F79" s="126">
        <v>6079601.0000000019</v>
      </c>
      <c r="G79" s="126">
        <v>1561993</v>
      </c>
      <c r="H79" s="126">
        <v>3284177</v>
      </c>
      <c r="I79" s="126">
        <v>5164640</v>
      </c>
      <c r="J79" s="126">
        <v>7343669.9999999991</v>
      </c>
      <c r="K79" s="126">
        <v>2218831.9999999991</v>
      </c>
      <c r="L79" s="126">
        <v>2072931.9999999991</v>
      </c>
      <c r="M79" s="126">
        <f t="shared" si="17"/>
        <v>4291763.9999999981</v>
      </c>
      <c r="N79" s="126">
        <v>1043757.0000000001</v>
      </c>
      <c r="O79" s="103">
        <f t="shared" si="18"/>
        <v>5335520.9999999981</v>
      </c>
      <c r="P79" s="126">
        <v>4369873</v>
      </c>
      <c r="Q79" s="103">
        <f t="shared" si="18"/>
        <v>9705393.9999999981</v>
      </c>
      <c r="R79" s="103">
        <v>2372268</v>
      </c>
      <c r="S79" s="103">
        <v>6235331.0000000019</v>
      </c>
      <c r="T79" s="103">
        <f t="shared" si="19"/>
        <v>8607599.0000000019</v>
      </c>
      <c r="U79" s="103">
        <v>3226409</v>
      </c>
      <c r="V79" s="103">
        <f t="shared" si="20"/>
        <v>11834008.000000002</v>
      </c>
      <c r="W79" s="103">
        <v>4277384.9999999991</v>
      </c>
      <c r="X79" s="103">
        <f t="shared" si="21"/>
        <v>16111393</v>
      </c>
      <c r="Y79" s="103">
        <v>6831473.0000000019</v>
      </c>
      <c r="Z79" s="103">
        <v>7316605.9999999972</v>
      </c>
      <c r="AA79" s="103">
        <f t="shared" si="22"/>
        <v>14148079</v>
      </c>
      <c r="AB79" s="113">
        <f t="shared" si="23"/>
        <v>187.97222742118521</v>
      </c>
      <c r="AC79" s="113">
        <f t="shared" si="24"/>
        <v>64.367310791313542</v>
      </c>
      <c r="AD79" s="113"/>
      <c r="AE79" s="113"/>
      <c r="AG79" s="94" t="s">
        <v>522</v>
      </c>
      <c r="AH79" s="184" t="s">
        <v>424</v>
      </c>
      <c r="AI79" s="103">
        <v>919166</v>
      </c>
      <c r="AJ79" s="112">
        <v>1793317</v>
      </c>
      <c r="AK79" s="107">
        <v>2289996</v>
      </c>
      <c r="AL79" s="126">
        <v>3069246.0000000009</v>
      </c>
      <c r="AM79" s="126">
        <v>1139383</v>
      </c>
      <c r="AN79" s="126">
        <v>2019804.0000000005</v>
      </c>
      <c r="AO79" s="126">
        <v>3173128</v>
      </c>
      <c r="AP79" s="126">
        <v>3766794.9999999995</v>
      </c>
      <c r="AQ79" s="126">
        <v>597753.00000000012</v>
      </c>
      <c r="AR79" s="126">
        <v>569486.99999999988</v>
      </c>
      <c r="AS79" s="126">
        <f t="shared" si="25"/>
        <v>1167240</v>
      </c>
      <c r="AT79" s="126">
        <v>778122.99999999942</v>
      </c>
      <c r="AU79" s="103">
        <f t="shared" si="26"/>
        <v>1945362.9999999995</v>
      </c>
      <c r="AV79" s="126">
        <v>1227332.0000000007</v>
      </c>
      <c r="AW79" s="103">
        <f t="shared" si="27"/>
        <v>3172695</v>
      </c>
      <c r="AX79" s="103">
        <v>683088</v>
      </c>
      <c r="AY79" s="103">
        <v>582124</v>
      </c>
      <c r="AZ79" s="103">
        <f t="shared" si="28"/>
        <v>1265212</v>
      </c>
      <c r="BA79" s="103">
        <v>509563.99999999983</v>
      </c>
      <c r="BB79" s="103">
        <f t="shared" si="29"/>
        <v>1774775.9999999998</v>
      </c>
      <c r="BC79" s="103">
        <v>564816.00000000012</v>
      </c>
      <c r="BD79" s="103">
        <f t="shared" si="30"/>
        <v>2339592</v>
      </c>
      <c r="BE79" s="103">
        <v>469620.99999999988</v>
      </c>
      <c r="BF79" s="103">
        <v>894277.00000000023</v>
      </c>
      <c r="BG79" s="103">
        <f t="shared" si="31"/>
        <v>1363898</v>
      </c>
      <c r="BH79" s="113">
        <f t="shared" si="32"/>
        <v>-31.250292788044902</v>
      </c>
      <c r="BI79" s="113">
        <f t="shared" si="33"/>
        <v>7.7999576355583145</v>
      </c>
      <c r="BJ79" s="113"/>
      <c r="BK79" s="113"/>
    </row>
    <row r="80" spans="1:63" ht="16.5" customHeight="1" x14ac:dyDescent="0.3">
      <c r="A80" s="184" t="s">
        <v>523</v>
      </c>
      <c r="B80" s="94" t="s">
        <v>425</v>
      </c>
      <c r="C80" s="103">
        <v>3322329</v>
      </c>
      <c r="D80" s="103">
        <v>6921542</v>
      </c>
      <c r="E80" s="126">
        <v>11002918</v>
      </c>
      <c r="F80" s="126">
        <v>16020028.000000002</v>
      </c>
      <c r="G80" s="126">
        <v>3536809</v>
      </c>
      <c r="H80" s="126">
        <v>7984067.9999999935</v>
      </c>
      <c r="I80" s="126">
        <v>11132886.000000002</v>
      </c>
      <c r="J80" s="126">
        <v>15593937.000000015</v>
      </c>
      <c r="K80" s="126">
        <v>5020600</v>
      </c>
      <c r="L80" s="126">
        <v>4052341.9999999991</v>
      </c>
      <c r="M80" s="126">
        <f t="shared" si="17"/>
        <v>9072942</v>
      </c>
      <c r="N80" s="126">
        <v>4189085</v>
      </c>
      <c r="O80" s="103">
        <f t="shared" si="18"/>
        <v>13262027</v>
      </c>
      <c r="P80" s="126">
        <v>4082572.0000000009</v>
      </c>
      <c r="Q80" s="103">
        <f t="shared" si="18"/>
        <v>17344599</v>
      </c>
      <c r="R80" s="103">
        <v>3409530</v>
      </c>
      <c r="S80" s="103">
        <v>3170525</v>
      </c>
      <c r="T80" s="103">
        <f t="shared" si="19"/>
        <v>6580055</v>
      </c>
      <c r="U80" s="103">
        <v>3572248</v>
      </c>
      <c r="V80" s="103">
        <f t="shared" si="20"/>
        <v>10152303</v>
      </c>
      <c r="W80" s="103">
        <v>3425856.9999999991</v>
      </c>
      <c r="X80" s="103">
        <f t="shared" si="21"/>
        <v>13578160</v>
      </c>
      <c r="Y80" s="103">
        <v>4061391.9999999991</v>
      </c>
      <c r="Z80" s="103">
        <v>3553481.0000000005</v>
      </c>
      <c r="AA80" s="103">
        <f t="shared" si="22"/>
        <v>7614873</v>
      </c>
      <c r="AB80" s="113">
        <f t="shared" si="23"/>
        <v>19.118822828952943</v>
      </c>
      <c r="AC80" s="113">
        <f t="shared" si="24"/>
        <v>15.726585872002602</v>
      </c>
      <c r="AD80" s="113"/>
      <c r="AE80" s="113"/>
      <c r="AG80" s="94" t="s">
        <v>523</v>
      </c>
      <c r="AH80" s="184" t="s">
        <v>425</v>
      </c>
      <c r="AI80" s="103">
        <v>325897</v>
      </c>
      <c r="AJ80" s="112">
        <v>621232</v>
      </c>
      <c r="AK80" s="107">
        <v>864754</v>
      </c>
      <c r="AL80" s="126">
        <v>1078150.0000000002</v>
      </c>
      <c r="AM80" s="126">
        <v>292871</v>
      </c>
      <c r="AN80" s="126">
        <v>562723.00000000035</v>
      </c>
      <c r="AO80" s="126">
        <v>798602</v>
      </c>
      <c r="AP80" s="126">
        <v>1195380.0000000007</v>
      </c>
      <c r="AQ80" s="126">
        <v>623605.99999999965</v>
      </c>
      <c r="AR80" s="126">
        <v>530261.99999999988</v>
      </c>
      <c r="AS80" s="126">
        <f t="shared" si="25"/>
        <v>1153867.9999999995</v>
      </c>
      <c r="AT80" s="126">
        <v>514341.00000000041</v>
      </c>
      <c r="AU80" s="103">
        <f t="shared" si="26"/>
        <v>1668209</v>
      </c>
      <c r="AV80" s="126">
        <v>560204</v>
      </c>
      <c r="AW80" s="103">
        <f t="shared" si="27"/>
        <v>2228413</v>
      </c>
      <c r="AX80" s="103">
        <v>645865</v>
      </c>
      <c r="AY80" s="103">
        <v>340813</v>
      </c>
      <c r="AZ80" s="103">
        <f t="shared" si="28"/>
        <v>986678</v>
      </c>
      <c r="BA80" s="103">
        <v>265212</v>
      </c>
      <c r="BB80" s="103">
        <f t="shared" si="29"/>
        <v>1251890</v>
      </c>
      <c r="BC80" s="103">
        <v>430483.99999999988</v>
      </c>
      <c r="BD80" s="103">
        <f t="shared" si="30"/>
        <v>1682374</v>
      </c>
      <c r="BE80" s="103">
        <v>795557</v>
      </c>
      <c r="BF80" s="103">
        <v>539916.99999999988</v>
      </c>
      <c r="BG80" s="103">
        <f t="shared" si="31"/>
        <v>1335474</v>
      </c>
      <c r="BH80" s="113">
        <f t="shared" si="32"/>
        <v>23.176979709381996</v>
      </c>
      <c r="BI80" s="113">
        <f t="shared" si="33"/>
        <v>35.350539892447188</v>
      </c>
      <c r="BJ80" s="113"/>
      <c r="BK80" s="113"/>
    </row>
    <row r="81" spans="1:63" ht="16.5" customHeight="1" x14ac:dyDescent="0.3">
      <c r="A81" s="184" t="s">
        <v>524</v>
      </c>
      <c r="B81" s="94" t="s">
        <v>426</v>
      </c>
      <c r="C81" s="103">
        <v>7874890</v>
      </c>
      <c r="D81" s="103">
        <v>17470118</v>
      </c>
      <c r="E81" s="126">
        <v>31638091</v>
      </c>
      <c r="F81" s="126">
        <v>47334181.999999978</v>
      </c>
      <c r="G81" s="126">
        <v>9255574</v>
      </c>
      <c r="H81" s="126">
        <v>21760863.000000015</v>
      </c>
      <c r="I81" s="126">
        <v>33834471.000000007</v>
      </c>
      <c r="J81" s="126">
        <v>47345053.999999963</v>
      </c>
      <c r="K81" s="126">
        <v>11435083.000000002</v>
      </c>
      <c r="L81" s="126">
        <v>19803970.999999996</v>
      </c>
      <c r="M81" s="126">
        <f t="shared" si="17"/>
        <v>31239054</v>
      </c>
      <c r="N81" s="126">
        <v>21259231.000000007</v>
      </c>
      <c r="O81" s="103">
        <f t="shared" si="18"/>
        <v>52498285.000000007</v>
      </c>
      <c r="P81" s="126">
        <v>19938905</v>
      </c>
      <c r="Q81" s="103">
        <f t="shared" si="18"/>
        <v>72437190</v>
      </c>
      <c r="R81" s="103">
        <v>9869146</v>
      </c>
      <c r="S81" s="103">
        <v>8609435.0000000019</v>
      </c>
      <c r="T81" s="103">
        <f t="shared" si="19"/>
        <v>18478581</v>
      </c>
      <c r="U81" s="103">
        <v>10674776.999999998</v>
      </c>
      <c r="V81" s="103">
        <f t="shared" si="20"/>
        <v>29153358</v>
      </c>
      <c r="W81" s="103">
        <v>25069116.999999981</v>
      </c>
      <c r="X81" s="103">
        <f t="shared" si="21"/>
        <v>54222474.999999985</v>
      </c>
      <c r="Y81" s="103">
        <v>14469400.000000002</v>
      </c>
      <c r="Z81" s="103">
        <v>18757944.000000015</v>
      </c>
      <c r="AA81" s="103">
        <f t="shared" si="22"/>
        <v>33227344.000000015</v>
      </c>
      <c r="AB81" s="113">
        <f t="shared" si="23"/>
        <v>46.612482984849976</v>
      </c>
      <c r="AC81" s="113">
        <f t="shared" si="24"/>
        <v>79.815452279587987</v>
      </c>
      <c r="AD81" s="113"/>
      <c r="AE81" s="113"/>
      <c r="AG81" s="94" t="s">
        <v>524</v>
      </c>
      <c r="AH81" s="184" t="s">
        <v>426</v>
      </c>
      <c r="AI81" s="103">
        <v>9025576</v>
      </c>
      <c r="AJ81" s="112">
        <v>17844045</v>
      </c>
      <c r="AK81" s="107">
        <v>25225684</v>
      </c>
      <c r="AL81" s="126">
        <v>35502637.000000022</v>
      </c>
      <c r="AM81" s="126">
        <v>8727854</v>
      </c>
      <c r="AN81" s="126">
        <v>18559489.999999989</v>
      </c>
      <c r="AO81" s="126">
        <v>25667011</v>
      </c>
      <c r="AP81" s="126">
        <v>34451275</v>
      </c>
      <c r="AQ81" s="126">
        <v>9377493</v>
      </c>
      <c r="AR81" s="126">
        <v>11136013.999999998</v>
      </c>
      <c r="AS81" s="126">
        <f t="shared" si="25"/>
        <v>20513507</v>
      </c>
      <c r="AT81" s="126">
        <v>12667585</v>
      </c>
      <c r="AU81" s="103">
        <f t="shared" si="26"/>
        <v>33181092</v>
      </c>
      <c r="AV81" s="126">
        <v>16394240.000000009</v>
      </c>
      <c r="AW81" s="103">
        <f t="shared" si="27"/>
        <v>49575332.000000007</v>
      </c>
      <c r="AX81" s="103">
        <v>10795982</v>
      </c>
      <c r="AY81" s="103">
        <v>10577279</v>
      </c>
      <c r="AZ81" s="103">
        <f t="shared" si="28"/>
        <v>21373261</v>
      </c>
      <c r="BA81" s="103">
        <v>16458037.000000006</v>
      </c>
      <c r="BB81" s="103">
        <f t="shared" si="29"/>
        <v>37831298.000000007</v>
      </c>
      <c r="BC81" s="103">
        <v>18022787</v>
      </c>
      <c r="BD81" s="103">
        <f t="shared" si="30"/>
        <v>55854085.000000007</v>
      </c>
      <c r="BE81" s="103">
        <v>14497030.000000006</v>
      </c>
      <c r="BF81" s="103">
        <v>14209520.000000009</v>
      </c>
      <c r="BG81" s="103">
        <f t="shared" si="31"/>
        <v>28706550.000000015</v>
      </c>
      <c r="BH81" s="113">
        <f t="shared" si="32"/>
        <v>34.281717031391906</v>
      </c>
      <c r="BI81" s="113">
        <f t="shared" si="33"/>
        <v>34.310576191438514</v>
      </c>
      <c r="BJ81" s="113"/>
      <c r="BK81" s="113"/>
    </row>
    <row r="82" spans="1:63" ht="16.5" customHeight="1" x14ac:dyDescent="0.3">
      <c r="A82" s="184" t="s">
        <v>525</v>
      </c>
      <c r="B82" s="94" t="s">
        <v>427</v>
      </c>
      <c r="C82" s="103">
        <v>608564</v>
      </c>
      <c r="D82" s="103">
        <v>1447078</v>
      </c>
      <c r="E82" s="126">
        <v>1954704</v>
      </c>
      <c r="F82" s="126">
        <v>3118075</v>
      </c>
      <c r="G82" s="126">
        <v>412771</v>
      </c>
      <c r="H82" s="126">
        <v>1423769.0000000005</v>
      </c>
      <c r="I82" s="126">
        <v>1962516</v>
      </c>
      <c r="J82" s="126">
        <v>2555021.0000000005</v>
      </c>
      <c r="K82" s="126">
        <v>903834.00000000012</v>
      </c>
      <c r="L82" s="126">
        <v>1006138</v>
      </c>
      <c r="M82" s="126">
        <f t="shared" si="17"/>
        <v>1909972</v>
      </c>
      <c r="N82" s="126">
        <v>567812.00000000023</v>
      </c>
      <c r="O82" s="103">
        <f t="shared" si="18"/>
        <v>2477784</v>
      </c>
      <c r="P82" s="126">
        <v>1209926.9999999998</v>
      </c>
      <c r="Q82" s="103">
        <f t="shared" si="18"/>
        <v>3687711</v>
      </c>
      <c r="R82" s="103">
        <v>1245021</v>
      </c>
      <c r="S82" s="103">
        <v>1781221.0000000005</v>
      </c>
      <c r="T82" s="103">
        <f t="shared" si="19"/>
        <v>3026242.0000000005</v>
      </c>
      <c r="U82" s="103">
        <v>761179</v>
      </c>
      <c r="V82" s="103">
        <f t="shared" si="20"/>
        <v>3787421.0000000005</v>
      </c>
      <c r="W82" s="103">
        <v>1486770.0000000002</v>
      </c>
      <c r="X82" s="103">
        <f t="shared" si="21"/>
        <v>5274191.0000000009</v>
      </c>
      <c r="Y82" s="103">
        <v>1065517</v>
      </c>
      <c r="Z82" s="103">
        <v>1982953.0000000005</v>
      </c>
      <c r="AA82" s="103">
        <f t="shared" si="22"/>
        <v>3048470.0000000005</v>
      </c>
      <c r="AB82" s="113">
        <f t="shared" si="23"/>
        <v>-14.417748776928264</v>
      </c>
      <c r="AC82" s="113">
        <f t="shared" si="24"/>
        <v>0.73450834401214138</v>
      </c>
      <c r="AD82" s="113"/>
      <c r="AE82" s="113"/>
      <c r="AG82" s="94" t="s">
        <v>525</v>
      </c>
      <c r="AH82" s="184" t="s">
        <v>427</v>
      </c>
      <c r="AI82" s="103">
        <v>236604</v>
      </c>
      <c r="AJ82" s="112">
        <v>479267</v>
      </c>
      <c r="AK82" s="107">
        <v>724629</v>
      </c>
      <c r="AL82" s="126">
        <v>961030.99999999988</v>
      </c>
      <c r="AM82" s="126">
        <v>1312346</v>
      </c>
      <c r="AN82" s="126">
        <v>1459279</v>
      </c>
      <c r="AO82" s="126">
        <v>1635657.0000000002</v>
      </c>
      <c r="AP82" s="126">
        <v>1725947.0000000002</v>
      </c>
      <c r="AQ82" s="126">
        <v>82372</v>
      </c>
      <c r="AR82" s="126">
        <v>328847</v>
      </c>
      <c r="AS82" s="126">
        <f t="shared" si="25"/>
        <v>411219</v>
      </c>
      <c r="AT82" s="126">
        <v>381414</v>
      </c>
      <c r="AU82" s="103">
        <f t="shared" si="26"/>
        <v>792633</v>
      </c>
      <c r="AV82" s="126">
        <v>248528</v>
      </c>
      <c r="AW82" s="103">
        <f t="shared" si="27"/>
        <v>1041161</v>
      </c>
      <c r="AX82" s="103">
        <v>343177</v>
      </c>
      <c r="AY82" s="103">
        <v>627057.99999999988</v>
      </c>
      <c r="AZ82" s="103">
        <f t="shared" si="28"/>
        <v>970234.99999999988</v>
      </c>
      <c r="BA82" s="103">
        <v>451689.99999999988</v>
      </c>
      <c r="BB82" s="103">
        <f t="shared" si="29"/>
        <v>1421924.9999999998</v>
      </c>
      <c r="BC82" s="103">
        <v>481857.99999999994</v>
      </c>
      <c r="BD82" s="103">
        <f t="shared" si="30"/>
        <v>1903782.9999999998</v>
      </c>
      <c r="BE82" s="103">
        <v>589107.99999999988</v>
      </c>
      <c r="BF82" s="103">
        <v>603930.99999999977</v>
      </c>
      <c r="BG82" s="103">
        <f t="shared" si="31"/>
        <v>1193038.9999999995</v>
      </c>
      <c r="BH82" s="113">
        <f t="shared" si="32"/>
        <v>71.663019374841525</v>
      </c>
      <c r="BI82" s="113">
        <f t="shared" si="33"/>
        <v>22.96392111189553</v>
      </c>
      <c r="BJ82" s="113"/>
      <c r="BK82" s="113"/>
    </row>
    <row r="83" spans="1:63" ht="16.5" customHeight="1" x14ac:dyDescent="0.3">
      <c r="A83" s="184" t="s">
        <v>526</v>
      </c>
      <c r="B83" s="94" t="s">
        <v>428</v>
      </c>
      <c r="C83" s="103">
        <v>110958</v>
      </c>
      <c r="D83" s="103">
        <v>920179</v>
      </c>
      <c r="E83" s="126">
        <v>1187368</v>
      </c>
      <c r="F83" s="126">
        <v>1502856.0000000005</v>
      </c>
      <c r="G83" s="126">
        <v>509660</v>
      </c>
      <c r="H83" s="126">
        <v>918213</v>
      </c>
      <c r="I83" s="126">
        <v>1304598</v>
      </c>
      <c r="J83" s="126">
        <v>1626282.9999999995</v>
      </c>
      <c r="K83" s="126">
        <v>544959</v>
      </c>
      <c r="L83" s="126">
        <v>371845.00000000006</v>
      </c>
      <c r="M83" s="126">
        <f t="shared" si="17"/>
        <v>916804</v>
      </c>
      <c r="N83" s="126">
        <v>244367</v>
      </c>
      <c r="O83" s="103">
        <f t="shared" si="18"/>
        <v>1161171</v>
      </c>
      <c r="P83" s="126">
        <v>715249</v>
      </c>
      <c r="Q83" s="103">
        <f t="shared" si="18"/>
        <v>1876420</v>
      </c>
      <c r="R83" s="103">
        <v>196862</v>
      </c>
      <c r="S83" s="103">
        <v>225501.99999999997</v>
      </c>
      <c r="T83" s="103">
        <f t="shared" si="19"/>
        <v>422364</v>
      </c>
      <c r="U83" s="103">
        <v>167003.00000000003</v>
      </c>
      <c r="V83" s="103">
        <f t="shared" si="20"/>
        <v>589367</v>
      </c>
      <c r="W83" s="103">
        <v>256614.00000000003</v>
      </c>
      <c r="X83" s="103">
        <f t="shared" si="21"/>
        <v>845981</v>
      </c>
      <c r="Y83" s="103">
        <v>220377.00000000003</v>
      </c>
      <c r="Z83" s="103">
        <v>316731</v>
      </c>
      <c r="AA83" s="103">
        <f t="shared" si="22"/>
        <v>537108</v>
      </c>
      <c r="AB83" s="113">
        <f t="shared" si="23"/>
        <v>11.944915727768702</v>
      </c>
      <c r="AC83" s="113">
        <f t="shared" si="24"/>
        <v>27.167088104099776</v>
      </c>
      <c r="AD83" s="113"/>
      <c r="AE83" s="113"/>
      <c r="AG83" s="94" t="s">
        <v>526</v>
      </c>
      <c r="AH83" s="184" t="s">
        <v>428</v>
      </c>
      <c r="AI83" s="103">
        <v>1171701</v>
      </c>
      <c r="AJ83" s="112">
        <v>1278193</v>
      </c>
      <c r="AK83" s="107">
        <v>1512034</v>
      </c>
      <c r="AL83" s="126">
        <v>1961750.0000000005</v>
      </c>
      <c r="AM83" s="126">
        <v>823251</v>
      </c>
      <c r="AN83" s="126">
        <v>3928779.0000000014</v>
      </c>
      <c r="AO83" s="126">
        <v>5258483.0000000019</v>
      </c>
      <c r="AP83" s="126">
        <v>5962852.9999999991</v>
      </c>
      <c r="AQ83" s="126">
        <v>283077</v>
      </c>
      <c r="AR83" s="126">
        <v>1495146</v>
      </c>
      <c r="AS83" s="126">
        <f t="shared" si="25"/>
        <v>1778223</v>
      </c>
      <c r="AT83" s="126">
        <v>130946</v>
      </c>
      <c r="AU83" s="103">
        <f t="shared" si="26"/>
        <v>1909169</v>
      </c>
      <c r="AV83" s="126">
        <v>166141.99999999997</v>
      </c>
      <c r="AW83" s="103">
        <f t="shared" si="27"/>
        <v>2075311</v>
      </c>
      <c r="AX83" s="103">
        <v>218089</v>
      </c>
      <c r="AY83" s="103">
        <v>191747</v>
      </c>
      <c r="AZ83" s="103">
        <f t="shared" si="28"/>
        <v>409836</v>
      </c>
      <c r="BA83" s="103">
        <v>491199.99999999994</v>
      </c>
      <c r="BB83" s="103">
        <f t="shared" si="29"/>
        <v>901036</v>
      </c>
      <c r="BC83" s="103">
        <v>993644.99999999988</v>
      </c>
      <c r="BD83" s="103">
        <f t="shared" si="30"/>
        <v>1894681</v>
      </c>
      <c r="BE83" s="103">
        <v>5154664.9999999991</v>
      </c>
      <c r="BF83" s="103">
        <v>218418.99999999997</v>
      </c>
      <c r="BG83" s="103">
        <f t="shared" si="31"/>
        <v>5373083.9999999991</v>
      </c>
      <c r="BH83" s="113">
        <f t="shared" si="32"/>
        <v>2263.5602896065366</v>
      </c>
      <c r="BI83" s="113">
        <f t="shared" si="33"/>
        <v>1211.0327057652328</v>
      </c>
      <c r="BJ83" s="113"/>
      <c r="BK83" s="113"/>
    </row>
    <row r="84" spans="1:63" ht="16.5" customHeight="1" x14ac:dyDescent="0.3">
      <c r="A84" s="184" t="s">
        <v>527</v>
      </c>
      <c r="B84" s="94" t="s">
        <v>429</v>
      </c>
      <c r="C84" s="103">
        <v>880</v>
      </c>
      <c r="D84" s="103">
        <v>14668</v>
      </c>
      <c r="E84" s="126">
        <v>25013</v>
      </c>
      <c r="F84" s="126">
        <v>40114</v>
      </c>
      <c r="G84" s="126">
        <v>17122</v>
      </c>
      <c r="H84" s="126">
        <v>37437</v>
      </c>
      <c r="I84" s="126">
        <v>46697</v>
      </c>
      <c r="J84" s="126">
        <v>57434</v>
      </c>
      <c r="K84" s="126">
        <v>2082</v>
      </c>
      <c r="L84" s="126">
        <v>1395</v>
      </c>
      <c r="M84" s="126">
        <f t="shared" si="17"/>
        <v>3477</v>
      </c>
      <c r="N84" s="126">
        <v>751</v>
      </c>
      <c r="O84" s="103">
        <f t="shared" si="18"/>
        <v>4228</v>
      </c>
      <c r="P84" s="126">
        <v>2945</v>
      </c>
      <c r="Q84" s="103">
        <f t="shared" si="18"/>
        <v>7173</v>
      </c>
      <c r="R84" s="103">
        <v>9630</v>
      </c>
      <c r="S84" s="103">
        <v>12532</v>
      </c>
      <c r="T84" s="103">
        <f t="shared" si="19"/>
        <v>22162</v>
      </c>
      <c r="U84" s="103">
        <v>4206</v>
      </c>
      <c r="V84" s="103">
        <f t="shared" si="20"/>
        <v>26368</v>
      </c>
      <c r="W84" s="103">
        <v>17013</v>
      </c>
      <c r="X84" s="103">
        <f t="shared" si="21"/>
        <v>43381</v>
      </c>
      <c r="Y84" s="103">
        <v>1203</v>
      </c>
      <c r="Z84" s="103">
        <v>7671</v>
      </c>
      <c r="AA84" s="103">
        <f t="shared" si="22"/>
        <v>8874</v>
      </c>
      <c r="AB84" s="113">
        <f t="shared" si="23"/>
        <v>-87.507788161993773</v>
      </c>
      <c r="AC84" s="113">
        <f t="shared" si="24"/>
        <v>-59.958487501128054</v>
      </c>
      <c r="AD84" s="113"/>
      <c r="AE84" s="113"/>
      <c r="AG84" s="94" t="s">
        <v>527</v>
      </c>
      <c r="AH84" s="184" t="s">
        <v>429</v>
      </c>
      <c r="AI84" s="103">
        <v>21108</v>
      </c>
      <c r="AJ84" s="112">
        <v>52839</v>
      </c>
      <c r="AK84" s="107">
        <v>81897</v>
      </c>
      <c r="AL84" s="126">
        <v>136421.00000000003</v>
      </c>
      <c r="AM84" s="126">
        <v>45885</v>
      </c>
      <c r="AN84" s="126">
        <v>70753</v>
      </c>
      <c r="AO84" s="126">
        <v>92058</v>
      </c>
      <c r="AP84" s="126">
        <v>102868.00000000001</v>
      </c>
      <c r="AQ84" s="126">
        <v>32294.999999999993</v>
      </c>
      <c r="AR84" s="126">
        <v>12472</v>
      </c>
      <c r="AS84" s="126">
        <f t="shared" si="25"/>
        <v>44766.999999999993</v>
      </c>
      <c r="AT84" s="126">
        <v>12603</v>
      </c>
      <c r="AU84" s="103">
        <f t="shared" si="26"/>
        <v>57369.999999999993</v>
      </c>
      <c r="AV84" s="126">
        <v>6700</v>
      </c>
      <c r="AW84" s="103">
        <f t="shared" si="27"/>
        <v>64069.999999999993</v>
      </c>
      <c r="AX84" s="103">
        <v>12756</v>
      </c>
      <c r="AY84" s="103">
        <v>12819</v>
      </c>
      <c r="AZ84" s="103">
        <f t="shared" si="28"/>
        <v>25575</v>
      </c>
      <c r="BA84" s="103">
        <v>4915</v>
      </c>
      <c r="BB84" s="103">
        <f t="shared" si="29"/>
        <v>30490</v>
      </c>
      <c r="BC84" s="103">
        <v>6215</v>
      </c>
      <c r="BD84" s="103">
        <f t="shared" si="30"/>
        <v>36705</v>
      </c>
      <c r="BE84" s="103">
        <v>4232</v>
      </c>
      <c r="BF84" s="103">
        <v>19526</v>
      </c>
      <c r="BG84" s="103">
        <f t="shared" si="31"/>
        <v>23758</v>
      </c>
      <c r="BH84" s="113">
        <f t="shared" si="32"/>
        <v>-66.823455628723735</v>
      </c>
      <c r="BI84" s="113">
        <f t="shared" si="33"/>
        <v>-7.1045943304007864</v>
      </c>
      <c r="BJ84" s="113"/>
      <c r="BK84" s="113"/>
    </row>
    <row r="85" spans="1:63" ht="16.5" customHeight="1" x14ac:dyDescent="0.3">
      <c r="A85" s="184" t="s">
        <v>528</v>
      </c>
      <c r="B85" s="94" t="s">
        <v>430</v>
      </c>
      <c r="C85" s="103">
        <v>23331431</v>
      </c>
      <c r="D85" s="103">
        <v>39328779</v>
      </c>
      <c r="E85" s="126">
        <v>52609618</v>
      </c>
      <c r="F85" s="126">
        <v>69821990.000000075</v>
      </c>
      <c r="G85" s="126">
        <v>18443209</v>
      </c>
      <c r="H85" s="126">
        <v>40851879.000000015</v>
      </c>
      <c r="I85" s="126">
        <v>59300404.999999993</v>
      </c>
      <c r="J85" s="126">
        <v>94183095.999999985</v>
      </c>
      <c r="K85" s="126">
        <v>29011773.999999966</v>
      </c>
      <c r="L85" s="126">
        <v>23194330.00000003</v>
      </c>
      <c r="M85" s="126">
        <f t="shared" si="17"/>
        <v>52206104</v>
      </c>
      <c r="N85" s="126">
        <v>20913130.999999993</v>
      </c>
      <c r="O85" s="103">
        <f t="shared" si="18"/>
        <v>73119235</v>
      </c>
      <c r="P85" s="126">
        <v>15248000.999999994</v>
      </c>
      <c r="Q85" s="103">
        <f t="shared" si="18"/>
        <v>88367236</v>
      </c>
      <c r="R85" s="103">
        <v>31729583</v>
      </c>
      <c r="S85" s="103">
        <v>27774351.999999963</v>
      </c>
      <c r="T85" s="103">
        <f t="shared" si="19"/>
        <v>59503934.999999963</v>
      </c>
      <c r="U85" s="103">
        <v>9557891.0000000019</v>
      </c>
      <c r="V85" s="103">
        <f t="shared" si="20"/>
        <v>69061825.99999997</v>
      </c>
      <c r="W85" s="103">
        <v>12282940.999999994</v>
      </c>
      <c r="X85" s="103">
        <f t="shared" si="21"/>
        <v>81344766.99999997</v>
      </c>
      <c r="Y85" s="103">
        <v>15047048.999999989</v>
      </c>
      <c r="Z85" s="103">
        <v>12925111.000000013</v>
      </c>
      <c r="AA85" s="103">
        <f t="shared" si="22"/>
        <v>27972160</v>
      </c>
      <c r="AB85" s="113">
        <f t="shared" si="23"/>
        <v>-52.577224226363171</v>
      </c>
      <c r="AC85" s="113">
        <f t="shared" si="24"/>
        <v>-52.99107529611274</v>
      </c>
      <c r="AD85" s="113"/>
      <c r="AE85" s="113"/>
      <c r="AG85" s="94" t="s">
        <v>528</v>
      </c>
      <c r="AH85" s="184" t="s">
        <v>430</v>
      </c>
      <c r="AI85" s="103">
        <v>51116070</v>
      </c>
      <c r="AJ85" s="112">
        <v>125229769</v>
      </c>
      <c r="AK85" s="107">
        <v>170975630</v>
      </c>
      <c r="AL85" s="126">
        <v>247189256.99999985</v>
      </c>
      <c r="AM85" s="126">
        <v>65600212</v>
      </c>
      <c r="AN85" s="126">
        <v>133024269.99999987</v>
      </c>
      <c r="AO85" s="126">
        <v>227717582.00000006</v>
      </c>
      <c r="AP85" s="126">
        <v>285515608.99999988</v>
      </c>
      <c r="AQ85" s="126">
        <v>51769766</v>
      </c>
      <c r="AR85" s="126">
        <v>57362078.999999955</v>
      </c>
      <c r="AS85" s="126">
        <f t="shared" si="25"/>
        <v>109131844.99999996</v>
      </c>
      <c r="AT85" s="126">
        <v>50411226.000000022</v>
      </c>
      <c r="AU85" s="103">
        <f t="shared" si="26"/>
        <v>159543070.99999997</v>
      </c>
      <c r="AV85" s="126">
        <v>58606476</v>
      </c>
      <c r="AW85" s="103">
        <f t="shared" si="27"/>
        <v>218149546.99999997</v>
      </c>
      <c r="AX85" s="103">
        <v>46493479</v>
      </c>
      <c r="AY85" s="103">
        <v>55267192.999999993</v>
      </c>
      <c r="AZ85" s="103">
        <f t="shared" si="28"/>
        <v>101760672</v>
      </c>
      <c r="BA85" s="103">
        <v>49908886.99999997</v>
      </c>
      <c r="BB85" s="103">
        <f t="shared" si="29"/>
        <v>151669558.99999997</v>
      </c>
      <c r="BC85" s="103">
        <v>53581234.000000015</v>
      </c>
      <c r="BD85" s="103">
        <f t="shared" si="30"/>
        <v>205250793</v>
      </c>
      <c r="BE85" s="103">
        <v>50595686.000000022</v>
      </c>
      <c r="BF85" s="103">
        <v>51742040.00000003</v>
      </c>
      <c r="BG85" s="103">
        <f t="shared" si="31"/>
        <v>102337726.00000006</v>
      </c>
      <c r="BH85" s="113">
        <f t="shared" si="32"/>
        <v>8.823187871142153</v>
      </c>
      <c r="BI85" s="113">
        <f t="shared" si="33"/>
        <v>0.56706976148905142</v>
      </c>
      <c r="BJ85" s="113"/>
      <c r="BK85" s="113"/>
    </row>
    <row r="86" spans="1:63" ht="16.5" customHeight="1" x14ac:dyDescent="0.3">
      <c r="A86" s="184" t="s">
        <v>529</v>
      </c>
      <c r="B86" s="94" t="s">
        <v>431</v>
      </c>
      <c r="C86" s="103">
        <v>636629</v>
      </c>
      <c r="D86" s="103">
        <v>1488368</v>
      </c>
      <c r="E86" s="126">
        <v>2107555</v>
      </c>
      <c r="F86" s="126">
        <v>3072826.9999999944</v>
      </c>
      <c r="G86" s="126">
        <v>1788496</v>
      </c>
      <c r="H86" s="126">
        <v>2705056</v>
      </c>
      <c r="I86" s="126">
        <v>3525528.9999999995</v>
      </c>
      <c r="J86" s="126">
        <v>5791071.0000000037</v>
      </c>
      <c r="K86" s="126">
        <v>2465141.9999999991</v>
      </c>
      <c r="L86" s="126">
        <v>1279717.9999999995</v>
      </c>
      <c r="M86" s="126">
        <f t="shared" si="17"/>
        <v>3744859.9999999986</v>
      </c>
      <c r="N86" s="126">
        <v>1137753</v>
      </c>
      <c r="O86" s="103">
        <f t="shared" si="18"/>
        <v>4882612.9999999981</v>
      </c>
      <c r="P86" s="126">
        <v>1991089.9999999991</v>
      </c>
      <c r="Q86" s="103">
        <f t="shared" si="18"/>
        <v>6873702.9999999972</v>
      </c>
      <c r="R86" s="103">
        <v>2394619</v>
      </c>
      <c r="S86" s="103">
        <v>3185419.0000000005</v>
      </c>
      <c r="T86" s="103">
        <f t="shared" si="19"/>
        <v>5580038</v>
      </c>
      <c r="U86" s="103">
        <v>3459385.0000000005</v>
      </c>
      <c r="V86" s="103">
        <f t="shared" si="20"/>
        <v>9039423</v>
      </c>
      <c r="W86" s="103">
        <v>3831595.9999999995</v>
      </c>
      <c r="X86" s="103">
        <f t="shared" si="21"/>
        <v>12871019</v>
      </c>
      <c r="Y86" s="103">
        <v>4772177.9999999991</v>
      </c>
      <c r="Z86" s="103">
        <v>7868843.0000000019</v>
      </c>
      <c r="AA86" s="103">
        <f t="shared" si="22"/>
        <v>12641021</v>
      </c>
      <c r="AB86" s="113">
        <f t="shared" si="23"/>
        <v>99.287569337752643</v>
      </c>
      <c r="AC86" s="113">
        <f t="shared" si="24"/>
        <v>126.54005223620342</v>
      </c>
      <c r="AD86" s="113"/>
      <c r="AE86" s="113"/>
      <c r="AG86" s="94" t="s">
        <v>529</v>
      </c>
      <c r="AH86" s="184" t="s">
        <v>431</v>
      </c>
      <c r="AI86" s="103">
        <v>48449</v>
      </c>
      <c r="AJ86" s="112">
        <v>167504</v>
      </c>
      <c r="AK86" s="107">
        <v>279934</v>
      </c>
      <c r="AL86" s="126">
        <v>312302.99999999988</v>
      </c>
      <c r="AM86" s="126">
        <v>188575</v>
      </c>
      <c r="AN86" s="126">
        <v>629527.00000000012</v>
      </c>
      <c r="AO86" s="126">
        <v>746301</v>
      </c>
      <c r="AP86" s="126">
        <v>1063709.9999999993</v>
      </c>
      <c r="AQ86" s="126">
        <v>870102.99999999977</v>
      </c>
      <c r="AR86" s="126">
        <v>1580860.9999999995</v>
      </c>
      <c r="AS86" s="126">
        <f t="shared" si="25"/>
        <v>2450963.9999999991</v>
      </c>
      <c r="AT86" s="126">
        <v>1103857.9999999995</v>
      </c>
      <c r="AU86" s="103">
        <f t="shared" si="26"/>
        <v>3554821.9999999986</v>
      </c>
      <c r="AV86" s="126">
        <v>1074539.0000000002</v>
      </c>
      <c r="AW86" s="103">
        <f t="shared" si="27"/>
        <v>4629360.9999999991</v>
      </c>
      <c r="AX86" s="103">
        <v>847432</v>
      </c>
      <c r="AY86" s="103">
        <v>2521480.0000000005</v>
      </c>
      <c r="AZ86" s="103">
        <f t="shared" si="28"/>
        <v>3368912.0000000005</v>
      </c>
      <c r="BA86" s="103">
        <v>1887862.0000000005</v>
      </c>
      <c r="BB86" s="103">
        <f t="shared" si="29"/>
        <v>5256774.0000000009</v>
      </c>
      <c r="BC86" s="103">
        <v>3497186.0000000005</v>
      </c>
      <c r="BD86" s="103">
        <f t="shared" si="30"/>
        <v>8753960.0000000019</v>
      </c>
      <c r="BE86" s="103">
        <v>1977683.9999999993</v>
      </c>
      <c r="BF86" s="103">
        <v>1643326.0000000002</v>
      </c>
      <c r="BG86" s="103">
        <f t="shared" si="31"/>
        <v>3621009.9999999995</v>
      </c>
      <c r="BH86" s="113">
        <f t="shared" si="32"/>
        <v>133.37376922278122</v>
      </c>
      <c r="BI86" s="113">
        <f t="shared" si="33"/>
        <v>7.4830687177343691</v>
      </c>
      <c r="BJ86" s="113"/>
      <c r="BK86" s="113"/>
    </row>
    <row r="87" spans="1:63" ht="16.5" customHeight="1" x14ac:dyDescent="0.3">
      <c r="A87" s="184" t="s">
        <v>530</v>
      </c>
      <c r="B87" s="94" t="s">
        <v>432</v>
      </c>
      <c r="C87" s="103">
        <v>4488212</v>
      </c>
      <c r="D87" s="103">
        <v>8620101</v>
      </c>
      <c r="E87" s="126">
        <v>12944400</v>
      </c>
      <c r="F87" s="126">
        <v>16758645.999999985</v>
      </c>
      <c r="G87" s="126">
        <v>4597082</v>
      </c>
      <c r="H87" s="126">
        <v>11462842.999999996</v>
      </c>
      <c r="I87" s="126">
        <v>18489318.000000004</v>
      </c>
      <c r="J87" s="126">
        <v>22822197.000000019</v>
      </c>
      <c r="K87" s="126">
        <v>4142596.9999999995</v>
      </c>
      <c r="L87" s="126">
        <v>5784660.0000000028</v>
      </c>
      <c r="M87" s="126">
        <f t="shared" si="17"/>
        <v>9927257.0000000019</v>
      </c>
      <c r="N87" s="126">
        <v>5827618.9999999963</v>
      </c>
      <c r="O87" s="103">
        <f t="shared" si="18"/>
        <v>15754875.999999998</v>
      </c>
      <c r="P87" s="126">
        <v>4007182.0000000019</v>
      </c>
      <c r="Q87" s="103">
        <f t="shared" si="18"/>
        <v>19762058</v>
      </c>
      <c r="R87" s="103">
        <v>3484858</v>
      </c>
      <c r="S87" s="103">
        <v>4059505.0000000014</v>
      </c>
      <c r="T87" s="103">
        <f t="shared" si="19"/>
        <v>7544363.0000000019</v>
      </c>
      <c r="U87" s="103">
        <v>4010307.9999999995</v>
      </c>
      <c r="V87" s="103">
        <f t="shared" si="20"/>
        <v>11554671.000000002</v>
      </c>
      <c r="W87" s="103">
        <v>6344483.0000000019</v>
      </c>
      <c r="X87" s="103">
        <f t="shared" si="21"/>
        <v>17899154.000000004</v>
      </c>
      <c r="Y87" s="103">
        <v>5859274.9999999972</v>
      </c>
      <c r="Z87" s="103">
        <v>7374205</v>
      </c>
      <c r="AA87" s="103">
        <f t="shared" si="22"/>
        <v>13233479.999999996</v>
      </c>
      <c r="AB87" s="113">
        <f t="shared" si="23"/>
        <v>68.135258308946788</v>
      </c>
      <c r="AC87" s="113">
        <f t="shared" si="24"/>
        <v>75.408844987973055</v>
      </c>
      <c r="AD87" s="113"/>
      <c r="AE87" s="113"/>
      <c r="AG87" s="94" t="s">
        <v>530</v>
      </c>
      <c r="AH87" s="184" t="s">
        <v>432</v>
      </c>
      <c r="AI87" s="103">
        <v>3235449</v>
      </c>
      <c r="AJ87" s="112">
        <v>5746848</v>
      </c>
      <c r="AK87" s="107">
        <v>8073317</v>
      </c>
      <c r="AL87" s="126">
        <v>10766950</v>
      </c>
      <c r="AM87" s="126">
        <v>2401129</v>
      </c>
      <c r="AN87" s="126">
        <v>5555452.0000000019</v>
      </c>
      <c r="AO87" s="126">
        <v>8100945</v>
      </c>
      <c r="AP87" s="126">
        <v>11314890.999999994</v>
      </c>
      <c r="AQ87" s="126">
        <v>3426275.9999999991</v>
      </c>
      <c r="AR87" s="126">
        <v>4424181.9999999972</v>
      </c>
      <c r="AS87" s="126">
        <f t="shared" si="25"/>
        <v>7850457.9999999963</v>
      </c>
      <c r="AT87" s="126">
        <v>3494429.9999999977</v>
      </c>
      <c r="AU87" s="103">
        <f t="shared" si="26"/>
        <v>11344887.999999994</v>
      </c>
      <c r="AV87" s="126">
        <v>3757175.0000000019</v>
      </c>
      <c r="AW87" s="103">
        <f t="shared" si="27"/>
        <v>15102062.999999996</v>
      </c>
      <c r="AX87" s="103">
        <v>2599318</v>
      </c>
      <c r="AY87" s="103">
        <v>3132165.0000000005</v>
      </c>
      <c r="AZ87" s="103">
        <f t="shared" si="28"/>
        <v>5731483</v>
      </c>
      <c r="BA87" s="103">
        <v>2364521.0000000005</v>
      </c>
      <c r="BB87" s="103">
        <f t="shared" si="29"/>
        <v>8096004</v>
      </c>
      <c r="BC87" s="103">
        <v>2748235.9999999995</v>
      </c>
      <c r="BD87" s="103">
        <f t="shared" si="30"/>
        <v>10844240</v>
      </c>
      <c r="BE87" s="103">
        <v>2829586.9999999995</v>
      </c>
      <c r="BF87" s="103">
        <v>3771914.0000000014</v>
      </c>
      <c r="BG87" s="103">
        <f t="shared" si="31"/>
        <v>6601501.0000000009</v>
      </c>
      <c r="BH87" s="113">
        <f t="shared" si="32"/>
        <v>8.8588237376111607</v>
      </c>
      <c r="BI87" s="113">
        <f t="shared" si="33"/>
        <v>15.179631519451434</v>
      </c>
      <c r="BJ87" s="113"/>
      <c r="BK87" s="113"/>
    </row>
    <row r="88" spans="1:63" ht="16.5" customHeight="1" x14ac:dyDescent="0.3">
      <c r="A88" s="184" t="s">
        <v>531</v>
      </c>
      <c r="B88" s="94" t="s">
        <v>433</v>
      </c>
      <c r="C88" s="103">
        <v>3594330</v>
      </c>
      <c r="D88" s="103">
        <v>7376194</v>
      </c>
      <c r="E88" s="126">
        <v>12451973</v>
      </c>
      <c r="F88" s="126">
        <v>16768631.000000004</v>
      </c>
      <c r="G88" s="126">
        <v>3931064</v>
      </c>
      <c r="H88" s="126">
        <v>7011338</v>
      </c>
      <c r="I88" s="126">
        <v>12444400.000000004</v>
      </c>
      <c r="J88" s="126">
        <v>17896139.000000007</v>
      </c>
      <c r="K88" s="126">
        <v>5905799.9999999991</v>
      </c>
      <c r="L88" s="126">
        <v>5478569.9999999953</v>
      </c>
      <c r="M88" s="126">
        <f t="shared" si="17"/>
        <v>11384369.999999994</v>
      </c>
      <c r="N88" s="126">
        <v>4467336</v>
      </c>
      <c r="O88" s="103">
        <f t="shared" si="18"/>
        <v>15851705.999999994</v>
      </c>
      <c r="P88" s="126">
        <v>3431254.0000000009</v>
      </c>
      <c r="Q88" s="103">
        <f t="shared" si="18"/>
        <v>19282959.999999996</v>
      </c>
      <c r="R88" s="103">
        <v>5379026</v>
      </c>
      <c r="S88" s="103">
        <v>2929960.0000000005</v>
      </c>
      <c r="T88" s="103">
        <f t="shared" si="19"/>
        <v>8308986</v>
      </c>
      <c r="U88" s="103">
        <v>4237291</v>
      </c>
      <c r="V88" s="103">
        <f t="shared" si="20"/>
        <v>12546277</v>
      </c>
      <c r="W88" s="103">
        <v>4418047.9999999981</v>
      </c>
      <c r="X88" s="103">
        <f t="shared" si="21"/>
        <v>16964325</v>
      </c>
      <c r="Y88" s="103">
        <v>5533055.0000000009</v>
      </c>
      <c r="Z88" s="103">
        <v>3290513.9999999981</v>
      </c>
      <c r="AA88" s="103">
        <f t="shared" si="22"/>
        <v>8823569</v>
      </c>
      <c r="AB88" s="113">
        <f t="shared" si="23"/>
        <v>2.8635109776379721</v>
      </c>
      <c r="AC88" s="113">
        <f t="shared" si="24"/>
        <v>6.1930902278569278</v>
      </c>
      <c r="AD88" s="113"/>
      <c r="AE88" s="113"/>
      <c r="AG88" s="94" t="s">
        <v>531</v>
      </c>
      <c r="AH88" s="184" t="s">
        <v>433</v>
      </c>
      <c r="AI88" s="103">
        <v>24457008</v>
      </c>
      <c r="AJ88" s="112">
        <v>50172554</v>
      </c>
      <c r="AK88" s="107">
        <v>73940026</v>
      </c>
      <c r="AL88" s="126">
        <v>102026204.99999999</v>
      </c>
      <c r="AM88" s="126">
        <v>21567845</v>
      </c>
      <c r="AN88" s="126">
        <v>44768928.000000015</v>
      </c>
      <c r="AO88" s="126">
        <v>66147361</v>
      </c>
      <c r="AP88" s="126">
        <v>94799638.000000179</v>
      </c>
      <c r="AQ88" s="126">
        <v>20895655.000000004</v>
      </c>
      <c r="AR88" s="126">
        <v>22591046.999999985</v>
      </c>
      <c r="AS88" s="126">
        <f t="shared" si="25"/>
        <v>43486701.999999985</v>
      </c>
      <c r="AT88" s="126">
        <v>19915098.999999993</v>
      </c>
      <c r="AU88" s="103">
        <f t="shared" si="26"/>
        <v>63401800.999999978</v>
      </c>
      <c r="AV88" s="126">
        <v>26717951.000000011</v>
      </c>
      <c r="AW88" s="103">
        <f t="shared" si="27"/>
        <v>90119751.999999985</v>
      </c>
      <c r="AX88" s="103">
        <v>18398393</v>
      </c>
      <c r="AY88" s="103">
        <v>15110611.999999994</v>
      </c>
      <c r="AZ88" s="103">
        <f t="shared" si="28"/>
        <v>33509004.999999993</v>
      </c>
      <c r="BA88" s="103">
        <v>21919527.999999981</v>
      </c>
      <c r="BB88" s="103">
        <f t="shared" si="29"/>
        <v>55428532.99999997</v>
      </c>
      <c r="BC88" s="103">
        <v>24060699.000000026</v>
      </c>
      <c r="BD88" s="103">
        <f t="shared" si="30"/>
        <v>79489232</v>
      </c>
      <c r="BE88" s="103">
        <v>22086874.999999959</v>
      </c>
      <c r="BF88" s="103">
        <v>25270326.00000003</v>
      </c>
      <c r="BG88" s="103">
        <f t="shared" si="31"/>
        <v>47357200.999999985</v>
      </c>
      <c r="BH88" s="113">
        <f t="shared" si="32"/>
        <v>20.047848744180868</v>
      </c>
      <c r="BI88" s="113">
        <f t="shared" si="33"/>
        <v>41.326789619685798</v>
      </c>
      <c r="BJ88" s="113"/>
      <c r="BK88" s="113"/>
    </row>
    <row r="89" spans="1:63" ht="16.5" customHeight="1" x14ac:dyDescent="0.3">
      <c r="A89" s="184" t="s">
        <v>532</v>
      </c>
      <c r="B89" s="94" t="s">
        <v>434</v>
      </c>
      <c r="C89" s="103">
        <v>1157593</v>
      </c>
      <c r="D89" s="103">
        <v>2683320</v>
      </c>
      <c r="E89" s="126">
        <v>3571968</v>
      </c>
      <c r="F89" s="126">
        <v>4598654.9999999944</v>
      </c>
      <c r="G89" s="126">
        <v>1480288</v>
      </c>
      <c r="H89" s="126">
        <v>2430502.0000000009</v>
      </c>
      <c r="I89" s="126">
        <v>3128842</v>
      </c>
      <c r="J89" s="126">
        <v>3876296.0000000005</v>
      </c>
      <c r="K89" s="126">
        <v>926137.99999999977</v>
      </c>
      <c r="L89" s="126">
        <v>933692</v>
      </c>
      <c r="M89" s="126">
        <f t="shared" si="17"/>
        <v>1859829.9999999998</v>
      </c>
      <c r="N89" s="126">
        <v>811864.99999999977</v>
      </c>
      <c r="O89" s="103">
        <f t="shared" si="18"/>
        <v>2671694.9999999995</v>
      </c>
      <c r="P89" s="126">
        <v>874922.99999999953</v>
      </c>
      <c r="Q89" s="103">
        <f t="shared" si="18"/>
        <v>3546617.9999999991</v>
      </c>
      <c r="R89" s="103">
        <v>854972</v>
      </c>
      <c r="S89" s="103">
        <v>1471859.0000000002</v>
      </c>
      <c r="T89" s="103">
        <f t="shared" si="19"/>
        <v>2326831</v>
      </c>
      <c r="U89" s="103">
        <v>4398633.9999999981</v>
      </c>
      <c r="V89" s="103">
        <f t="shared" si="20"/>
        <v>6725464.9999999981</v>
      </c>
      <c r="W89" s="103">
        <v>3395448.9999999995</v>
      </c>
      <c r="X89" s="103">
        <f t="shared" si="21"/>
        <v>10120913.999999998</v>
      </c>
      <c r="Y89" s="103">
        <v>3097390.0000000005</v>
      </c>
      <c r="Z89" s="103">
        <v>3395735</v>
      </c>
      <c r="AA89" s="103">
        <f t="shared" si="22"/>
        <v>6493125</v>
      </c>
      <c r="AB89" s="113">
        <f t="shared" si="23"/>
        <v>262.279700387849</v>
      </c>
      <c r="AC89" s="113">
        <f t="shared" si="24"/>
        <v>179.05443068276122</v>
      </c>
      <c r="AD89" s="113"/>
      <c r="AE89" s="113"/>
      <c r="AG89" s="94" t="s">
        <v>532</v>
      </c>
      <c r="AH89" s="184" t="s">
        <v>434</v>
      </c>
      <c r="AI89" s="103">
        <v>11674695</v>
      </c>
      <c r="AJ89" s="112">
        <v>19005080</v>
      </c>
      <c r="AK89" s="107">
        <v>33653035</v>
      </c>
      <c r="AL89" s="126">
        <v>44658623.999999993</v>
      </c>
      <c r="AM89" s="126">
        <v>8978428</v>
      </c>
      <c r="AN89" s="126">
        <v>14389937.000000004</v>
      </c>
      <c r="AO89" s="126">
        <v>30241203.000000004</v>
      </c>
      <c r="AP89" s="126">
        <v>39769428.999999985</v>
      </c>
      <c r="AQ89" s="126">
        <v>8240974.000000014</v>
      </c>
      <c r="AR89" s="126">
        <v>5191849</v>
      </c>
      <c r="AS89" s="126">
        <f t="shared" si="25"/>
        <v>13432823.000000015</v>
      </c>
      <c r="AT89" s="126">
        <v>17220509.999999989</v>
      </c>
      <c r="AU89" s="103">
        <f t="shared" si="26"/>
        <v>30653333.000000004</v>
      </c>
      <c r="AV89" s="126">
        <v>11683666.999999996</v>
      </c>
      <c r="AW89" s="103">
        <f t="shared" si="27"/>
        <v>42337000</v>
      </c>
      <c r="AX89" s="103">
        <v>7152682</v>
      </c>
      <c r="AY89" s="103">
        <v>5572360.0000000037</v>
      </c>
      <c r="AZ89" s="103">
        <f t="shared" si="28"/>
        <v>12725042.000000004</v>
      </c>
      <c r="BA89" s="103">
        <v>11972719.000000002</v>
      </c>
      <c r="BB89" s="103">
        <f t="shared" si="29"/>
        <v>24697761.000000007</v>
      </c>
      <c r="BC89" s="103">
        <v>14549120.000000006</v>
      </c>
      <c r="BD89" s="103">
        <f t="shared" si="30"/>
        <v>39246881.000000015</v>
      </c>
      <c r="BE89" s="103">
        <v>9054217.0000000019</v>
      </c>
      <c r="BF89" s="103">
        <v>6319528.0000000028</v>
      </c>
      <c r="BG89" s="103">
        <f t="shared" si="31"/>
        <v>15373745.000000004</v>
      </c>
      <c r="BH89" s="113">
        <f t="shared" si="32"/>
        <v>26.584922970153045</v>
      </c>
      <c r="BI89" s="113">
        <f t="shared" si="33"/>
        <v>20.81488611196724</v>
      </c>
      <c r="BJ89" s="113"/>
      <c r="BK89" s="113"/>
    </row>
    <row r="90" spans="1:63" ht="16.5" customHeight="1" x14ac:dyDescent="0.3">
      <c r="A90" s="184" t="s">
        <v>533</v>
      </c>
      <c r="B90" s="94" t="s">
        <v>40</v>
      </c>
      <c r="C90" s="103">
        <v>2078119</v>
      </c>
      <c r="D90" s="103">
        <v>4384493</v>
      </c>
      <c r="E90" s="126">
        <v>6461857</v>
      </c>
      <c r="F90" s="126">
        <v>8881490.0000000019</v>
      </c>
      <c r="G90" s="126">
        <v>1956299</v>
      </c>
      <c r="H90" s="126">
        <v>4169346.0000000005</v>
      </c>
      <c r="I90" s="126">
        <v>6629408.0000000019</v>
      </c>
      <c r="J90" s="126">
        <v>8922392.0000000186</v>
      </c>
      <c r="K90" s="126">
        <v>3115983.9999999977</v>
      </c>
      <c r="L90" s="126">
        <v>2954499</v>
      </c>
      <c r="M90" s="126">
        <f t="shared" si="17"/>
        <v>6070482.9999999981</v>
      </c>
      <c r="N90" s="126">
        <v>1887844.0000000002</v>
      </c>
      <c r="O90" s="103">
        <f t="shared" si="18"/>
        <v>7958326.9999999981</v>
      </c>
      <c r="P90" s="126">
        <v>2013235.9999999993</v>
      </c>
      <c r="Q90" s="103">
        <f t="shared" si="18"/>
        <v>9971562.9999999981</v>
      </c>
      <c r="R90" s="103">
        <v>1987150</v>
      </c>
      <c r="S90" s="103">
        <v>2097759.9999999991</v>
      </c>
      <c r="T90" s="103">
        <f t="shared" si="19"/>
        <v>4084909.9999999991</v>
      </c>
      <c r="U90" s="103">
        <v>2480319.9999999991</v>
      </c>
      <c r="V90" s="103">
        <f t="shared" si="20"/>
        <v>6565229.9999999981</v>
      </c>
      <c r="W90" s="103">
        <v>3490677</v>
      </c>
      <c r="X90" s="103">
        <f t="shared" si="21"/>
        <v>10055906.999999998</v>
      </c>
      <c r="Y90" s="103">
        <v>3820150.9999999995</v>
      </c>
      <c r="Z90" s="103">
        <v>3535314</v>
      </c>
      <c r="AA90" s="103">
        <f t="shared" si="22"/>
        <v>7355465</v>
      </c>
      <c r="AB90" s="113">
        <f t="shared" si="23"/>
        <v>92.242709407946023</v>
      </c>
      <c r="AC90" s="113">
        <f t="shared" si="24"/>
        <v>80.064309862396044</v>
      </c>
      <c r="AD90" s="113"/>
      <c r="AE90" s="113"/>
      <c r="AG90" s="94" t="s">
        <v>533</v>
      </c>
      <c r="AH90" s="184" t="s">
        <v>40</v>
      </c>
      <c r="AI90" s="103">
        <v>10157660</v>
      </c>
      <c r="AJ90" s="112">
        <v>18281797</v>
      </c>
      <c r="AK90" s="107">
        <v>24833484</v>
      </c>
      <c r="AL90" s="126">
        <v>29629752.000000007</v>
      </c>
      <c r="AM90" s="126">
        <v>3994797</v>
      </c>
      <c r="AN90" s="126">
        <v>10023278.000000007</v>
      </c>
      <c r="AO90" s="126">
        <v>15199435.000000004</v>
      </c>
      <c r="AP90" s="126">
        <v>22388210.999999989</v>
      </c>
      <c r="AQ90" s="126">
        <v>4970300.0000000019</v>
      </c>
      <c r="AR90" s="126">
        <v>4684946.9999999991</v>
      </c>
      <c r="AS90" s="126">
        <f t="shared" si="25"/>
        <v>9655247</v>
      </c>
      <c r="AT90" s="126">
        <v>6212885.0000000009</v>
      </c>
      <c r="AU90" s="103">
        <f t="shared" si="26"/>
        <v>15868132</v>
      </c>
      <c r="AV90" s="126">
        <v>7703951.0000000009</v>
      </c>
      <c r="AW90" s="103">
        <f t="shared" si="27"/>
        <v>23572083</v>
      </c>
      <c r="AX90" s="103">
        <v>4921431</v>
      </c>
      <c r="AY90" s="103">
        <v>6214153.0000000009</v>
      </c>
      <c r="AZ90" s="103">
        <f t="shared" si="28"/>
        <v>11135584</v>
      </c>
      <c r="BA90" s="103">
        <v>4313292.9999999981</v>
      </c>
      <c r="BB90" s="103">
        <f t="shared" si="29"/>
        <v>15448876.999999998</v>
      </c>
      <c r="BC90" s="103">
        <v>5803020.9999999963</v>
      </c>
      <c r="BD90" s="103">
        <f t="shared" si="30"/>
        <v>21251897.999999993</v>
      </c>
      <c r="BE90" s="103">
        <v>6744419.9999999981</v>
      </c>
      <c r="BF90" s="103">
        <v>5774600.0000000047</v>
      </c>
      <c r="BG90" s="103">
        <f t="shared" si="31"/>
        <v>12519020.000000004</v>
      </c>
      <c r="BH90" s="113">
        <f t="shared" si="32"/>
        <v>37.041848194153232</v>
      </c>
      <c r="BI90" s="113">
        <f t="shared" si="33"/>
        <v>12.423560362887144</v>
      </c>
      <c r="BJ90" s="113"/>
      <c r="BK90" s="113"/>
    </row>
    <row r="91" spans="1:63" ht="16.5" customHeight="1" x14ac:dyDescent="0.3">
      <c r="A91" s="184" t="s">
        <v>534</v>
      </c>
      <c r="B91" s="94" t="s">
        <v>435</v>
      </c>
      <c r="C91" s="103">
        <v>15405917</v>
      </c>
      <c r="D91" s="103">
        <v>35714388</v>
      </c>
      <c r="E91" s="126">
        <v>65940719</v>
      </c>
      <c r="F91" s="126">
        <v>86312093.000000015</v>
      </c>
      <c r="G91" s="126">
        <v>28159617</v>
      </c>
      <c r="H91" s="126">
        <v>45758791.000000045</v>
      </c>
      <c r="I91" s="126">
        <v>54478288.999999985</v>
      </c>
      <c r="J91" s="126">
        <v>61893988.999999963</v>
      </c>
      <c r="K91" s="126">
        <v>37878400.999999955</v>
      </c>
      <c r="L91" s="126">
        <v>11366724.000000015</v>
      </c>
      <c r="M91" s="126">
        <f t="shared" si="17"/>
        <v>49245124.99999997</v>
      </c>
      <c r="N91" s="126">
        <v>9460820.9999999963</v>
      </c>
      <c r="O91" s="103">
        <f t="shared" si="18"/>
        <v>58705945.99999997</v>
      </c>
      <c r="P91" s="126">
        <v>33156814.999999955</v>
      </c>
      <c r="Q91" s="103">
        <f t="shared" si="18"/>
        <v>91862760.999999925</v>
      </c>
      <c r="R91" s="103">
        <v>18826005</v>
      </c>
      <c r="S91" s="103">
        <v>8656198</v>
      </c>
      <c r="T91" s="103">
        <f t="shared" si="19"/>
        <v>27482203</v>
      </c>
      <c r="U91" s="103">
        <v>7823605.9999999953</v>
      </c>
      <c r="V91" s="103">
        <f t="shared" si="20"/>
        <v>35305808.999999993</v>
      </c>
      <c r="W91" s="103">
        <v>7134690.0000000056</v>
      </c>
      <c r="X91" s="103">
        <f t="shared" si="21"/>
        <v>42440499</v>
      </c>
      <c r="Y91" s="103">
        <v>10484767.999999991</v>
      </c>
      <c r="Z91" s="103">
        <v>13660538.000000013</v>
      </c>
      <c r="AA91" s="103">
        <f t="shared" si="22"/>
        <v>24145306.000000004</v>
      </c>
      <c r="AB91" s="113">
        <f t="shared" si="23"/>
        <v>-44.306994500426455</v>
      </c>
      <c r="AC91" s="113">
        <f t="shared" si="24"/>
        <v>-12.142028788594544</v>
      </c>
      <c r="AD91" s="113"/>
      <c r="AE91" s="113"/>
      <c r="AG91" s="94" t="s">
        <v>534</v>
      </c>
      <c r="AH91" s="184" t="s">
        <v>435</v>
      </c>
      <c r="AI91" s="103">
        <v>19339309</v>
      </c>
      <c r="AJ91" s="112">
        <v>30420985</v>
      </c>
      <c r="AK91" s="107">
        <v>45444610</v>
      </c>
      <c r="AL91" s="126">
        <v>70512293.999999806</v>
      </c>
      <c r="AM91" s="126">
        <v>11747497</v>
      </c>
      <c r="AN91" s="126">
        <v>22783980.999999996</v>
      </c>
      <c r="AO91" s="126">
        <v>31995688.000000019</v>
      </c>
      <c r="AP91" s="126">
        <v>40562448.000000007</v>
      </c>
      <c r="AQ91" s="126">
        <v>9342946.0000000056</v>
      </c>
      <c r="AR91" s="126">
        <v>15228643.999999994</v>
      </c>
      <c r="AS91" s="126">
        <f t="shared" si="25"/>
        <v>24571590</v>
      </c>
      <c r="AT91" s="126">
        <v>13231487.999999981</v>
      </c>
      <c r="AU91" s="103">
        <f t="shared" si="26"/>
        <v>37803077.999999985</v>
      </c>
      <c r="AV91" s="126">
        <v>13858057.000000022</v>
      </c>
      <c r="AW91" s="103">
        <f t="shared" si="27"/>
        <v>51661135.000000007</v>
      </c>
      <c r="AX91" s="103">
        <v>8462253</v>
      </c>
      <c r="AY91" s="103">
        <v>10787013.999999998</v>
      </c>
      <c r="AZ91" s="103">
        <f t="shared" si="28"/>
        <v>19249267</v>
      </c>
      <c r="BA91" s="103">
        <v>10303987.000000002</v>
      </c>
      <c r="BB91" s="103">
        <f t="shared" si="29"/>
        <v>29553254</v>
      </c>
      <c r="BC91" s="103">
        <v>7047481.0000000019</v>
      </c>
      <c r="BD91" s="103">
        <f t="shared" si="30"/>
        <v>36600735</v>
      </c>
      <c r="BE91" s="103">
        <v>8088607.9999999916</v>
      </c>
      <c r="BF91" s="103">
        <v>10841914.000000004</v>
      </c>
      <c r="BG91" s="103">
        <f t="shared" si="31"/>
        <v>18930521.999999996</v>
      </c>
      <c r="BH91" s="113">
        <f t="shared" si="32"/>
        <v>-4.415431682319209</v>
      </c>
      <c r="BI91" s="113">
        <f t="shared" si="33"/>
        <v>-1.6558812343348137</v>
      </c>
      <c r="BJ91" s="113"/>
      <c r="BK91" s="113"/>
    </row>
    <row r="92" spans="1:63" ht="16.5" customHeight="1" x14ac:dyDescent="0.3">
      <c r="A92" s="184" t="s">
        <v>535</v>
      </c>
      <c r="B92" s="94" t="s">
        <v>436</v>
      </c>
      <c r="C92" s="103">
        <v>21978809</v>
      </c>
      <c r="D92" s="103">
        <v>44650668</v>
      </c>
      <c r="E92" s="126">
        <v>63386004</v>
      </c>
      <c r="F92" s="126">
        <v>87542681.999999896</v>
      </c>
      <c r="G92" s="126">
        <v>23561251</v>
      </c>
      <c r="H92" s="126">
        <v>45562387.99999997</v>
      </c>
      <c r="I92" s="126">
        <v>69190382.99999997</v>
      </c>
      <c r="J92" s="126">
        <v>100749926.99999991</v>
      </c>
      <c r="K92" s="126">
        <v>23674563.000000022</v>
      </c>
      <c r="L92" s="126">
        <v>25395051</v>
      </c>
      <c r="M92" s="126">
        <f t="shared" si="17"/>
        <v>49069614.000000022</v>
      </c>
      <c r="N92" s="126">
        <v>23981238.999999981</v>
      </c>
      <c r="O92" s="103">
        <f t="shared" si="18"/>
        <v>73050853</v>
      </c>
      <c r="P92" s="126">
        <v>23374369.99999997</v>
      </c>
      <c r="Q92" s="103">
        <f t="shared" si="18"/>
        <v>96425222.99999997</v>
      </c>
      <c r="R92" s="103">
        <v>35887895</v>
      </c>
      <c r="S92" s="103">
        <v>21438390.999999985</v>
      </c>
      <c r="T92" s="103">
        <f t="shared" si="19"/>
        <v>57326285.999999985</v>
      </c>
      <c r="U92" s="103">
        <v>15976444.000000004</v>
      </c>
      <c r="V92" s="103">
        <f t="shared" si="20"/>
        <v>73302729.999999985</v>
      </c>
      <c r="W92" s="103">
        <v>24505651.999999978</v>
      </c>
      <c r="X92" s="103">
        <f t="shared" si="21"/>
        <v>97808381.99999997</v>
      </c>
      <c r="Y92" s="103">
        <v>26386111.999999981</v>
      </c>
      <c r="Z92" s="103">
        <v>25885417.999999996</v>
      </c>
      <c r="AA92" s="103">
        <f t="shared" si="22"/>
        <v>52271529.999999978</v>
      </c>
      <c r="AB92" s="113">
        <f t="shared" si="23"/>
        <v>-26.476289567833447</v>
      </c>
      <c r="AC92" s="113">
        <f t="shared" si="24"/>
        <v>-8.8175187208185974</v>
      </c>
      <c r="AD92" s="113"/>
      <c r="AE92" s="113"/>
      <c r="AG92" s="94" t="s">
        <v>535</v>
      </c>
      <c r="AH92" s="184" t="s">
        <v>436</v>
      </c>
      <c r="AI92" s="103">
        <v>51096496</v>
      </c>
      <c r="AJ92" s="112">
        <v>99981927</v>
      </c>
      <c r="AK92" s="107">
        <v>140807451</v>
      </c>
      <c r="AL92" s="126">
        <v>182953863</v>
      </c>
      <c r="AM92" s="126">
        <v>39065775</v>
      </c>
      <c r="AN92" s="126">
        <v>92801947.000000134</v>
      </c>
      <c r="AO92" s="126">
        <v>141743290</v>
      </c>
      <c r="AP92" s="126">
        <v>230172265.0000003</v>
      </c>
      <c r="AQ92" s="126">
        <v>47895480.999999933</v>
      </c>
      <c r="AR92" s="126">
        <v>87745859.000000015</v>
      </c>
      <c r="AS92" s="126">
        <f t="shared" si="25"/>
        <v>135641339.99999994</v>
      </c>
      <c r="AT92" s="126">
        <v>51419610.999999993</v>
      </c>
      <c r="AU92" s="103">
        <f t="shared" si="26"/>
        <v>187060950.99999994</v>
      </c>
      <c r="AV92" s="126">
        <v>49033319.00000003</v>
      </c>
      <c r="AW92" s="103">
        <f t="shared" si="27"/>
        <v>236094269.99999997</v>
      </c>
      <c r="AX92" s="103">
        <v>40309823</v>
      </c>
      <c r="AY92" s="103">
        <v>54861678.000000045</v>
      </c>
      <c r="AZ92" s="103">
        <f t="shared" si="28"/>
        <v>95171501.000000045</v>
      </c>
      <c r="BA92" s="103">
        <v>104274972.99999999</v>
      </c>
      <c r="BB92" s="103">
        <f t="shared" si="29"/>
        <v>199446474.00000003</v>
      </c>
      <c r="BC92" s="103">
        <v>43718874.000000045</v>
      </c>
      <c r="BD92" s="103">
        <f t="shared" si="30"/>
        <v>243165348.00000006</v>
      </c>
      <c r="BE92" s="103">
        <v>38957645.999999993</v>
      </c>
      <c r="BF92" s="103">
        <v>54550654</v>
      </c>
      <c r="BG92" s="103">
        <f t="shared" si="31"/>
        <v>93508300</v>
      </c>
      <c r="BH92" s="113">
        <f t="shared" si="32"/>
        <v>-3.3544602763450655</v>
      </c>
      <c r="BI92" s="113">
        <f t="shared" si="33"/>
        <v>-1.7475830290835148</v>
      </c>
      <c r="BJ92" s="113"/>
      <c r="BK92" s="113"/>
    </row>
    <row r="93" spans="1:63" ht="16.5" customHeight="1" x14ac:dyDescent="0.3">
      <c r="A93" s="184" t="s">
        <v>536</v>
      </c>
      <c r="B93" s="94" t="s">
        <v>437</v>
      </c>
      <c r="C93" s="103">
        <v>1354204</v>
      </c>
      <c r="D93" s="103">
        <v>2024299</v>
      </c>
      <c r="E93" s="126">
        <v>2639227</v>
      </c>
      <c r="F93" s="126">
        <v>2941158.0000000005</v>
      </c>
      <c r="G93" s="126">
        <v>574364</v>
      </c>
      <c r="H93" s="126">
        <v>1528290.9999999998</v>
      </c>
      <c r="I93" s="126">
        <v>2731286.0000000005</v>
      </c>
      <c r="J93" s="126">
        <v>3004752.0000000005</v>
      </c>
      <c r="K93" s="126">
        <v>615268</v>
      </c>
      <c r="L93" s="126">
        <v>1294381.0000000002</v>
      </c>
      <c r="M93" s="126">
        <f t="shared" si="17"/>
        <v>1909649.0000000002</v>
      </c>
      <c r="N93" s="126">
        <v>703634.00000000012</v>
      </c>
      <c r="O93" s="103">
        <f t="shared" si="18"/>
        <v>2613283.0000000005</v>
      </c>
      <c r="P93" s="126">
        <v>536022.99999999988</v>
      </c>
      <c r="Q93" s="103">
        <f t="shared" si="18"/>
        <v>3149306.0000000005</v>
      </c>
      <c r="R93" s="103">
        <v>1154927</v>
      </c>
      <c r="S93" s="103">
        <v>472088.00000000012</v>
      </c>
      <c r="T93" s="103">
        <f t="shared" si="19"/>
        <v>1627015</v>
      </c>
      <c r="U93" s="103">
        <v>261279.00000000006</v>
      </c>
      <c r="V93" s="103">
        <f t="shared" si="20"/>
        <v>1888294</v>
      </c>
      <c r="W93" s="103">
        <v>383091</v>
      </c>
      <c r="X93" s="103">
        <f t="shared" si="21"/>
        <v>2271385</v>
      </c>
      <c r="Y93" s="103">
        <v>937162.00000000023</v>
      </c>
      <c r="Z93" s="103">
        <v>589097</v>
      </c>
      <c r="AA93" s="103">
        <f t="shared" si="22"/>
        <v>1526259.0000000002</v>
      </c>
      <c r="AB93" s="113">
        <f t="shared" si="23"/>
        <v>-18.85530427464245</v>
      </c>
      <c r="AC93" s="113">
        <f t="shared" si="24"/>
        <v>-6.1926902948036542</v>
      </c>
      <c r="AD93" s="113"/>
      <c r="AE93" s="113"/>
      <c r="AG93" s="94" t="s">
        <v>536</v>
      </c>
      <c r="AH93" s="184" t="s">
        <v>437</v>
      </c>
      <c r="AI93" s="103">
        <v>3074495</v>
      </c>
      <c r="AJ93" s="112">
        <v>8013945</v>
      </c>
      <c r="AK93" s="107">
        <v>10634465</v>
      </c>
      <c r="AL93" s="126">
        <v>13515542.000000007</v>
      </c>
      <c r="AM93" s="126">
        <v>3302724</v>
      </c>
      <c r="AN93" s="126">
        <v>7983002.0000000056</v>
      </c>
      <c r="AO93" s="126">
        <v>12362336.000000004</v>
      </c>
      <c r="AP93" s="126">
        <v>15970918.999999998</v>
      </c>
      <c r="AQ93" s="126">
        <v>4215451.0000000028</v>
      </c>
      <c r="AR93" s="126">
        <v>4415315</v>
      </c>
      <c r="AS93" s="126">
        <f t="shared" si="25"/>
        <v>8630766.0000000037</v>
      </c>
      <c r="AT93" s="126">
        <v>4004356.9999999991</v>
      </c>
      <c r="AU93" s="103">
        <f t="shared" si="26"/>
        <v>12635123.000000004</v>
      </c>
      <c r="AV93" s="126">
        <v>3253811.0000000014</v>
      </c>
      <c r="AW93" s="103">
        <f t="shared" si="27"/>
        <v>15888934.000000006</v>
      </c>
      <c r="AX93" s="103">
        <v>2903222</v>
      </c>
      <c r="AY93" s="103">
        <v>4556953.0000000009</v>
      </c>
      <c r="AZ93" s="103">
        <f t="shared" si="28"/>
        <v>7460175.0000000009</v>
      </c>
      <c r="BA93" s="103">
        <v>5930350.9999999991</v>
      </c>
      <c r="BB93" s="103">
        <f t="shared" si="29"/>
        <v>13390526</v>
      </c>
      <c r="BC93" s="103">
        <v>3616230.9999999972</v>
      </c>
      <c r="BD93" s="103">
        <f t="shared" si="30"/>
        <v>17006756.999999996</v>
      </c>
      <c r="BE93" s="103">
        <v>2149884.0000000005</v>
      </c>
      <c r="BF93" s="103">
        <v>3579183.9999999991</v>
      </c>
      <c r="BG93" s="103">
        <f t="shared" si="31"/>
        <v>5729068</v>
      </c>
      <c r="BH93" s="113">
        <f t="shared" si="32"/>
        <v>-25.948342910049575</v>
      </c>
      <c r="BI93" s="113">
        <f t="shared" si="33"/>
        <v>-23.204643322710268</v>
      </c>
      <c r="BJ93" s="113"/>
      <c r="BK93" s="113"/>
    </row>
    <row r="94" spans="1:63" ht="16.5" customHeight="1" x14ac:dyDescent="0.3">
      <c r="A94" s="184" t="s">
        <v>537</v>
      </c>
      <c r="B94" s="94" t="s">
        <v>438</v>
      </c>
      <c r="C94" s="103">
        <v>2898495</v>
      </c>
      <c r="D94" s="103">
        <v>4945295</v>
      </c>
      <c r="E94" s="126">
        <v>7156123</v>
      </c>
      <c r="F94" s="126">
        <v>12059853.000000006</v>
      </c>
      <c r="G94" s="126">
        <v>3745278</v>
      </c>
      <c r="H94" s="126">
        <v>8798523.0000000037</v>
      </c>
      <c r="I94" s="126">
        <v>13642944.000000004</v>
      </c>
      <c r="J94" s="126">
        <v>19534948.000000004</v>
      </c>
      <c r="K94" s="126">
        <v>2303902.0000000005</v>
      </c>
      <c r="L94" s="126">
        <v>3878860.9999999995</v>
      </c>
      <c r="M94" s="126">
        <f t="shared" si="17"/>
        <v>6182763</v>
      </c>
      <c r="N94" s="126">
        <v>4623381.0000000019</v>
      </c>
      <c r="O94" s="103">
        <f t="shared" si="18"/>
        <v>10806144.000000002</v>
      </c>
      <c r="P94" s="126">
        <v>4993820.9999999991</v>
      </c>
      <c r="Q94" s="103">
        <f t="shared" si="18"/>
        <v>15799965</v>
      </c>
      <c r="R94" s="103">
        <v>1540385</v>
      </c>
      <c r="S94" s="103">
        <v>1269377</v>
      </c>
      <c r="T94" s="103">
        <f t="shared" si="19"/>
        <v>2809762</v>
      </c>
      <c r="U94" s="103">
        <v>1132390</v>
      </c>
      <c r="V94" s="103">
        <f t="shared" si="20"/>
        <v>3942152</v>
      </c>
      <c r="W94" s="103">
        <v>1455758</v>
      </c>
      <c r="X94" s="103">
        <f t="shared" si="21"/>
        <v>5397910</v>
      </c>
      <c r="Y94" s="103">
        <v>3691606</v>
      </c>
      <c r="Z94" s="103">
        <v>2539316.9999999991</v>
      </c>
      <c r="AA94" s="103">
        <f t="shared" si="22"/>
        <v>6230922.9999999991</v>
      </c>
      <c r="AB94" s="113">
        <f t="shared" si="23"/>
        <v>139.65476163426675</v>
      </c>
      <c r="AC94" s="113">
        <f t="shared" si="24"/>
        <v>121.75981453233402</v>
      </c>
      <c r="AD94" s="113"/>
      <c r="AE94" s="113"/>
      <c r="AG94" s="94" t="s">
        <v>537</v>
      </c>
      <c r="AH94" s="184" t="s">
        <v>438</v>
      </c>
      <c r="AI94" s="103">
        <v>19633688</v>
      </c>
      <c r="AJ94" s="112">
        <v>41477462</v>
      </c>
      <c r="AK94" s="107">
        <v>53943564</v>
      </c>
      <c r="AL94" s="126">
        <v>80383147.999999881</v>
      </c>
      <c r="AM94" s="126">
        <v>16618646</v>
      </c>
      <c r="AN94" s="126">
        <v>40132587.999999993</v>
      </c>
      <c r="AO94" s="126">
        <v>65080304.000000015</v>
      </c>
      <c r="AP94" s="126">
        <v>86296318</v>
      </c>
      <c r="AQ94" s="126">
        <v>14568844</v>
      </c>
      <c r="AR94" s="126">
        <v>15057189.000000009</v>
      </c>
      <c r="AS94" s="126">
        <f t="shared" si="25"/>
        <v>29626033.000000007</v>
      </c>
      <c r="AT94" s="126">
        <v>19029355.000000011</v>
      </c>
      <c r="AU94" s="103">
        <f t="shared" si="26"/>
        <v>48655388.000000015</v>
      </c>
      <c r="AV94" s="126">
        <v>25891913.999999978</v>
      </c>
      <c r="AW94" s="103">
        <f t="shared" si="27"/>
        <v>74547302</v>
      </c>
      <c r="AX94" s="103">
        <v>21574742</v>
      </c>
      <c r="AY94" s="103">
        <v>12865897.999999996</v>
      </c>
      <c r="AZ94" s="103">
        <f t="shared" si="28"/>
        <v>34440640</v>
      </c>
      <c r="BA94" s="103">
        <v>36495899.99999997</v>
      </c>
      <c r="BB94" s="103">
        <f t="shared" si="29"/>
        <v>70936539.99999997</v>
      </c>
      <c r="BC94" s="103">
        <v>21785465.999999993</v>
      </c>
      <c r="BD94" s="103">
        <f t="shared" si="30"/>
        <v>92722005.99999997</v>
      </c>
      <c r="BE94" s="103">
        <v>11499906.000000009</v>
      </c>
      <c r="BF94" s="103">
        <v>15619057.000000006</v>
      </c>
      <c r="BG94" s="103">
        <f t="shared" si="31"/>
        <v>27118963.000000015</v>
      </c>
      <c r="BH94" s="113">
        <f t="shared" si="32"/>
        <v>-46.697364909392611</v>
      </c>
      <c r="BI94" s="113">
        <f t="shared" si="33"/>
        <v>-21.258829684930319</v>
      </c>
      <c r="BJ94" s="113"/>
      <c r="BK94" s="113"/>
    </row>
    <row r="95" spans="1:63" ht="16.5" customHeight="1" x14ac:dyDescent="0.3">
      <c r="A95" s="184" t="s">
        <v>538</v>
      </c>
      <c r="B95" s="94" t="s">
        <v>439</v>
      </c>
      <c r="C95" s="103">
        <v>9785693</v>
      </c>
      <c r="D95" s="103">
        <v>27579918</v>
      </c>
      <c r="E95" s="126">
        <v>42330687</v>
      </c>
      <c r="F95" s="126">
        <v>62377221.999999978</v>
      </c>
      <c r="G95" s="126">
        <v>15420208</v>
      </c>
      <c r="H95" s="126">
        <v>30673122.999999993</v>
      </c>
      <c r="I95" s="126">
        <v>43497293.999999985</v>
      </c>
      <c r="J95" s="126">
        <v>63113345.000000037</v>
      </c>
      <c r="K95" s="126">
        <v>16079921.999999996</v>
      </c>
      <c r="L95" s="126">
        <v>21684038.000000004</v>
      </c>
      <c r="M95" s="126">
        <f t="shared" si="17"/>
        <v>37763960</v>
      </c>
      <c r="N95" s="126">
        <v>15810249.000000015</v>
      </c>
      <c r="O95" s="103">
        <f t="shared" si="18"/>
        <v>53574209.000000015</v>
      </c>
      <c r="P95" s="126">
        <v>24433918</v>
      </c>
      <c r="Q95" s="103">
        <f t="shared" si="18"/>
        <v>78008127.000000015</v>
      </c>
      <c r="R95" s="103">
        <v>14678926</v>
      </c>
      <c r="S95" s="103">
        <v>10796757.000000006</v>
      </c>
      <c r="T95" s="103">
        <f t="shared" si="19"/>
        <v>25475683.000000007</v>
      </c>
      <c r="U95" s="103">
        <v>15585137.000000006</v>
      </c>
      <c r="V95" s="103">
        <f t="shared" si="20"/>
        <v>41060820.000000015</v>
      </c>
      <c r="W95" s="103">
        <v>19837409.999999989</v>
      </c>
      <c r="X95" s="103">
        <f t="shared" si="21"/>
        <v>60898230</v>
      </c>
      <c r="Y95" s="103">
        <v>16571394.000000002</v>
      </c>
      <c r="Z95" s="103">
        <v>21570071.999999993</v>
      </c>
      <c r="AA95" s="103">
        <f t="shared" si="22"/>
        <v>38141465.999999993</v>
      </c>
      <c r="AB95" s="113">
        <f t="shared" si="23"/>
        <v>12.892414608534722</v>
      </c>
      <c r="AC95" s="113">
        <f t="shared" si="24"/>
        <v>49.717147917094053</v>
      </c>
      <c r="AD95" s="113"/>
      <c r="AE95" s="113"/>
      <c r="AG95" s="94" t="s">
        <v>538</v>
      </c>
      <c r="AH95" s="184" t="s">
        <v>439</v>
      </c>
      <c r="AI95" s="103">
        <v>52041729</v>
      </c>
      <c r="AJ95" s="112">
        <v>117367302</v>
      </c>
      <c r="AK95" s="107">
        <v>176761327</v>
      </c>
      <c r="AL95" s="126">
        <v>263573565.99999994</v>
      </c>
      <c r="AM95" s="126">
        <v>58028490</v>
      </c>
      <c r="AN95" s="126">
        <v>131319550.99999988</v>
      </c>
      <c r="AO95" s="126">
        <v>204820343</v>
      </c>
      <c r="AP95" s="126">
        <v>272313388.99999952</v>
      </c>
      <c r="AQ95" s="126">
        <v>62977880.999999933</v>
      </c>
      <c r="AR95" s="126">
        <v>78869140.999999881</v>
      </c>
      <c r="AS95" s="126">
        <f t="shared" si="25"/>
        <v>141847021.99999982</v>
      </c>
      <c r="AT95" s="126">
        <v>55771078.000000067</v>
      </c>
      <c r="AU95" s="103">
        <f t="shared" si="26"/>
        <v>197618099.99999988</v>
      </c>
      <c r="AV95" s="126">
        <v>79356248.999999851</v>
      </c>
      <c r="AW95" s="103">
        <f t="shared" si="27"/>
        <v>276974348.99999976</v>
      </c>
      <c r="AX95" s="103">
        <v>59399249</v>
      </c>
      <c r="AY95" s="103">
        <v>52869834.999999881</v>
      </c>
      <c r="AZ95" s="103">
        <f t="shared" si="28"/>
        <v>112269083.99999988</v>
      </c>
      <c r="BA95" s="103">
        <v>54487454.000000007</v>
      </c>
      <c r="BB95" s="103">
        <f t="shared" si="29"/>
        <v>166756537.99999988</v>
      </c>
      <c r="BC95" s="103">
        <v>65441075.999999933</v>
      </c>
      <c r="BD95" s="103">
        <f t="shared" si="30"/>
        <v>232197613.99999982</v>
      </c>
      <c r="BE95" s="103">
        <v>61485082.000000134</v>
      </c>
      <c r="BF95" s="103">
        <v>75115392.99999994</v>
      </c>
      <c r="BG95" s="103">
        <f t="shared" si="31"/>
        <v>136600475.00000006</v>
      </c>
      <c r="BH95" s="113">
        <f t="shared" si="32"/>
        <v>3.5115477638448596</v>
      </c>
      <c r="BI95" s="113">
        <f t="shared" si="33"/>
        <v>21.672387564861765</v>
      </c>
      <c r="BJ95" s="113"/>
      <c r="BK95" s="113"/>
    </row>
    <row r="96" spans="1:63" ht="16.5" customHeight="1" x14ac:dyDescent="0.3">
      <c r="A96" s="184" t="s">
        <v>539</v>
      </c>
      <c r="B96" s="94" t="s">
        <v>440</v>
      </c>
      <c r="C96" s="103">
        <v>11683565</v>
      </c>
      <c r="D96" s="103">
        <v>22212065</v>
      </c>
      <c r="E96" s="126">
        <v>30232009</v>
      </c>
      <c r="F96" s="126">
        <v>45190925.000000015</v>
      </c>
      <c r="G96" s="126">
        <v>19855856</v>
      </c>
      <c r="H96" s="126">
        <v>33850171.999999993</v>
      </c>
      <c r="I96" s="126">
        <v>44146947.999999993</v>
      </c>
      <c r="J96" s="126">
        <v>58264239.999999978</v>
      </c>
      <c r="K96" s="126">
        <v>18042261.000000004</v>
      </c>
      <c r="L96" s="126">
        <v>13826042</v>
      </c>
      <c r="M96" s="126">
        <f t="shared" si="17"/>
        <v>31868303.000000004</v>
      </c>
      <c r="N96" s="126">
        <v>15959211.000000004</v>
      </c>
      <c r="O96" s="103">
        <f t="shared" si="18"/>
        <v>47827514.000000007</v>
      </c>
      <c r="P96" s="126">
        <v>17276292.999999996</v>
      </c>
      <c r="Q96" s="103">
        <f t="shared" si="18"/>
        <v>65103807</v>
      </c>
      <c r="R96" s="103">
        <v>10749720</v>
      </c>
      <c r="S96" s="103">
        <v>11061580</v>
      </c>
      <c r="T96" s="103">
        <f t="shared" si="19"/>
        <v>21811300</v>
      </c>
      <c r="U96" s="103">
        <v>19156924</v>
      </c>
      <c r="V96" s="103">
        <f t="shared" si="20"/>
        <v>40968224</v>
      </c>
      <c r="W96" s="103">
        <v>15588700</v>
      </c>
      <c r="X96" s="103">
        <f t="shared" si="21"/>
        <v>56556924</v>
      </c>
      <c r="Y96" s="103">
        <v>10378721.999999998</v>
      </c>
      <c r="Z96" s="103">
        <v>13892424</v>
      </c>
      <c r="AA96" s="103">
        <f t="shared" si="22"/>
        <v>24271146</v>
      </c>
      <c r="AB96" s="113">
        <f t="shared" si="23"/>
        <v>-3.4512340786550908</v>
      </c>
      <c r="AC96" s="113">
        <f t="shared" si="24"/>
        <v>11.277851388958936</v>
      </c>
      <c r="AD96" s="113"/>
      <c r="AE96" s="113"/>
      <c r="AG96" s="94" t="s">
        <v>539</v>
      </c>
      <c r="AH96" s="184" t="s">
        <v>440</v>
      </c>
      <c r="AI96" s="103">
        <v>2037649</v>
      </c>
      <c r="AJ96" s="112">
        <v>5819611</v>
      </c>
      <c r="AK96" s="107">
        <v>8258786</v>
      </c>
      <c r="AL96" s="126">
        <v>11939852</v>
      </c>
      <c r="AM96" s="126">
        <v>3778467</v>
      </c>
      <c r="AN96" s="126">
        <v>8142657.0000000028</v>
      </c>
      <c r="AO96" s="126">
        <v>10881383.000000002</v>
      </c>
      <c r="AP96" s="126">
        <v>13457549.000000002</v>
      </c>
      <c r="AQ96" s="126">
        <v>2482379.0000000014</v>
      </c>
      <c r="AR96" s="126">
        <v>5217529.0000000009</v>
      </c>
      <c r="AS96" s="126">
        <f t="shared" si="25"/>
        <v>7699908.0000000019</v>
      </c>
      <c r="AT96" s="126">
        <v>3225993</v>
      </c>
      <c r="AU96" s="103">
        <f t="shared" si="26"/>
        <v>10925901.000000002</v>
      </c>
      <c r="AV96" s="126">
        <v>5136472.9999999991</v>
      </c>
      <c r="AW96" s="103">
        <f t="shared" si="27"/>
        <v>16062374</v>
      </c>
      <c r="AX96" s="103">
        <v>3247988</v>
      </c>
      <c r="AY96" s="103">
        <v>1805308</v>
      </c>
      <c r="AZ96" s="103">
        <f t="shared" si="28"/>
        <v>5053296</v>
      </c>
      <c r="BA96" s="103">
        <v>3993616</v>
      </c>
      <c r="BB96" s="103">
        <f t="shared" si="29"/>
        <v>9046912</v>
      </c>
      <c r="BC96" s="103">
        <v>1782005.9999999995</v>
      </c>
      <c r="BD96" s="103">
        <f t="shared" si="30"/>
        <v>10828918</v>
      </c>
      <c r="BE96" s="103">
        <v>2657711.9999999991</v>
      </c>
      <c r="BF96" s="103">
        <v>3742995.0000000005</v>
      </c>
      <c r="BG96" s="103">
        <f t="shared" si="31"/>
        <v>6400707</v>
      </c>
      <c r="BH96" s="113">
        <f t="shared" si="32"/>
        <v>-18.173589311290584</v>
      </c>
      <c r="BI96" s="113">
        <f t="shared" si="33"/>
        <v>26.6640030585978</v>
      </c>
      <c r="BJ96" s="113"/>
      <c r="BK96" s="113"/>
    </row>
    <row r="97" spans="1:63" ht="16.5" customHeight="1" x14ac:dyDescent="0.3">
      <c r="A97" s="184" t="s">
        <v>540</v>
      </c>
      <c r="B97" s="94" t="s">
        <v>441</v>
      </c>
      <c r="C97" s="103">
        <v>1103676</v>
      </c>
      <c r="D97" s="103">
        <v>1885144</v>
      </c>
      <c r="E97" s="126">
        <v>3062712</v>
      </c>
      <c r="F97" s="126">
        <v>4296716</v>
      </c>
      <c r="G97" s="126">
        <v>1029508</v>
      </c>
      <c r="H97" s="126">
        <v>3528727.9999999986</v>
      </c>
      <c r="I97" s="126">
        <v>5212098.0000000009</v>
      </c>
      <c r="J97" s="126">
        <v>5910078</v>
      </c>
      <c r="K97" s="126">
        <v>2044539.9999999991</v>
      </c>
      <c r="L97" s="126">
        <v>2376347.0000000005</v>
      </c>
      <c r="M97" s="126">
        <f t="shared" si="17"/>
        <v>4420887</v>
      </c>
      <c r="N97" s="126">
        <v>1494131</v>
      </c>
      <c r="O97" s="103">
        <f t="shared" si="18"/>
        <v>5915018</v>
      </c>
      <c r="P97" s="126">
        <v>1574757</v>
      </c>
      <c r="Q97" s="103">
        <f t="shared" si="18"/>
        <v>7489775</v>
      </c>
      <c r="R97" s="103">
        <v>1294720</v>
      </c>
      <c r="S97" s="103">
        <v>1865063</v>
      </c>
      <c r="T97" s="103">
        <f t="shared" si="19"/>
        <v>3159783</v>
      </c>
      <c r="U97" s="103">
        <v>1822477.9999999998</v>
      </c>
      <c r="V97" s="103">
        <f t="shared" si="20"/>
        <v>4982261</v>
      </c>
      <c r="W97" s="103">
        <v>1974454.0000000002</v>
      </c>
      <c r="X97" s="103">
        <f t="shared" si="21"/>
        <v>6956715</v>
      </c>
      <c r="Y97" s="103">
        <v>807365.99999999977</v>
      </c>
      <c r="Z97" s="103">
        <v>1051009.9999999998</v>
      </c>
      <c r="AA97" s="103">
        <f t="shared" si="22"/>
        <v>1858375.9999999995</v>
      </c>
      <c r="AB97" s="113">
        <f t="shared" si="23"/>
        <v>-37.641652249134971</v>
      </c>
      <c r="AC97" s="113">
        <f t="shared" si="24"/>
        <v>-41.18659414269905</v>
      </c>
      <c r="AD97" s="113"/>
      <c r="AE97" s="113"/>
      <c r="AG97" s="94" t="s">
        <v>540</v>
      </c>
      <c r="AH97" s="184" t="s">
        <v>441</v>
      </c>
      <c r="AI97" s="103">
        <v>1114179</v>
      </c>
      <c r="AJ97" s="112">
        <v>2921201</v>
      </c>
      <c r="AK97" s="107">
        <v>4659267</v>
      </c>
      <c r="AL97" s="126">
        <v>6332268.0000000009</v>
      </c>
      <c r="AM97" s="126">
        <v>2536760</v>
      </c>
      <c r="AN97" s="126">
        <v>5202248.0000000009</v>
      </c>
      <c r="AO97" s="126">
        <v>7226987</v>
      </c>
      <c r="AP97" s="126">
        <v>9433277.0000000056</v>
      </c>
      <c r="AQ97" s="126">
        <v>2585295</v>
      </c>
      <c r="AR97" s="126">
        <v>3048014</v>
      </c>
      <c r="AS97" s="126">
        <f t="shared" si="25"/>
        <v>5633309</v>
      </c>
      <c r="AT97" s="126">
        <v>2001745.0000000002</v>
      </c>
      <c r="AU97" s="103">
        <f t="shared" si="26"/>
        <v>7635054</v>
      </c>
      <c r="AV97" s="126">
        <v>2136516</v>
      </c>
      <c r="AW97" s="103">
        <f t="shared" si="27"/>
        <v>9771570</v>
      </c>
      <c r="AX97" s="103">
        <v>2135223</v>
      </c>
      <c r="AY97" s="103">
        <v>1127700.9999999998</v>
      </c>
      <c r="AZ97" s="103">
        <f t="shared" si="28"/>
        <v>3262924</v>
      </c>
      <c r="BA97" s="103">
        <v>764612</v>
      </c>
      <c r="BB97" s="103">
        <f t="shared" si="29"/>
        <v>4027536</v>
      </c>
      <c r="BC97" s="103">
        <v>881874.00000000012</v>
      </c>
      <c r="BD97" s="103">
        <f t="shared" si="30"/>
        <v>4909410</v>
      </c>
      <c r="BE97" s="103">
        <v>1276066</v>
      </c>
      <c r="BF97" s="103">
        <v>1104172</v>
      </c>
      <c r="BG97" s="103">
        <f t="shared" si="31"/>
        <v>2380238</v>
      </c>
      <c r="BH97" s="113">
        <f t="shared" si="32"/>
        <v>-40.237342891117223</v>
      </c>
      <c r="BI97" s="113">
        <f t="shared" si="33"/>
        <v>-27.05199385581767</v>
      </c>
      <c r="BJ97" s="113"/>
      <c r="BK97" s="113"/>
    </row>
    <row r="98" spans="1:63" ht="16.5" customHeight="1" x14ac:dyDescent="0.3">
      <c r="A98" s="184" t="s">
        <v>541</v>
      </c>
      <c r="B98" s="94" t="s">
        <v>442</v>
      </c>
      <c r="C98" s="103">
        <v>6170344</v>
      </c>
      <c r="D98" s="103">
        <v>13927570</v>
      </c>
      <c r="E98" s="126">
        <v>20751575</v>
      </c>
      <c r="F98" s="126">
        <v>26172560.999999985</v>
      </c>
      <c r="G98" s="126">
        <v>4157304</v>
      </c>
      <c r="H98" s="126">
        <v>8076586</v>
      </c>
      <c r="I98" s="126">
        <v>12362480.000000004</v>
      </c>
      <c r="J98" s="126">
        <v>15862902.000000004</v>
      </c>
      <c r="K98" s="126">
        <v>3021000.9999999995</v>
      </c>
      <c r="L98" s="126">
        <v>2382285.0000000009</v>
      </c>
      <c r="M98" s="126">
        <f t="shared" si="17"/>
        <v>5403286</v>
      </c>
      <c r="N98" s="126">
        <v>2556416.9999999986</v>
      </c>
      <c r="O98" s="103">
        <f t="shared" si="18"/>
        <v>7959702.9999999981</v>
      </c>
      <c r="P98" s="126">
        <v>2706480.0000000014</v>
      </c>
      <c r="Q98" s="103">
        <f t="shared" si="18"/>
        <v>10666183</v>
      </c>
      <c r="R98" s="103">
        <v>2784570</v>
      </c>
      <c r="S98" s="103">
        <v>1955665.9999999995</v>
      </c>
      <c r="T98" s="103">
        <f t="shared" si="19"/>
        <v>4740236</v>
      </c>
      <c r="U98" s="103">
        <v>2582214.0000000005</v>
      </c>
      <c r="V98" s="103">
        <f t="shared" si="20"/>
        <v>7322450</v>
      </c>
      <c r="W98" s="103">
        <v>5424076.0000000009</v>
      </c>
      <c r="X98" s="103">
        <f t="shared" si="21"/>
        <v>12746526</v>
      </c>
      <c r="Y98" s="103">
        <v>6578095.0000000009</v>
      </c>
      <c r="Z98" s="103">
        <v>6188708.9999999991</v>
      </c>
      <c r="AA98" s="103">
        <f t="shared" si="22"/>
        <v>12766804</v>
      </c>
      <c r="AB98" s="113">
        <f t="shared" si="23"/>
        <v>136.23378115831173</v>
      </c>
      <c r="AC98" s="113">
        <f t="shared" si="24"/>
        <v>169.32844693808494</v>
      </c>
      <c r="AD98" s="113"/>
      <c r="AE98" s="113"/>
      <c r="AG98" s="94" t="s">
        <v>541</v>
      </c>
      <c r="AH98" s="184" t="s">
        <v>442</v>
      </c>
      <c r="AI98" s="103">
        <v>29424061</v>
      </c>
      <c r="AJ98" s="112">
        <v>57980875</v>
      </c>
      <c r="AK98" s="107">
        <v>84324249</v>
      </c>
      <c r="AL98" s="126">
        <v>110311025.00000003</v>
      </c>
      <c r="AM98" s="126">
        <v>26191227</v>
      </c>
      <c r="AN98" s="126">
        <v>55217471.999999985</v>
      </c>
      <c r="AO98" s="126">
        <v>76919430.000000015</v>
      </c>
      <c r="AP98" s="126">
        <v>99465643</v>
      </c>
      <c r="AQ98" s="126">
        <v>27646303</v>
      </c>
      <c r="AR98" s="126">
        <v>27850636.000000007</v>
      </c>
      <c r="AS98" s="126">
        <f t="shared" si="25"/>
        <v>55496939.000000007</v>
      </c>
      <c r="AT98" s="126">
        <v>22059652.000000004</v>
      </c>
      <c r="AU98" s="103">
        <f t="shared" si="26"/>
        <v>77556591.000000015</v>
      </c>
      <c r="AV98" s="126">
        <v>22282444.999999974</v>
      </c>
      <c r="AW98" s="103">
        <f t="shared" si="27"/>
        <v>99839035.999999985</v>
      </c>
      <c r="AX98" s="103">
        <v>22295521</v>
      </c>
      <c r="AY98" s="103">
        <v>12958289.000000006</v>
      </c>
      <c r="AZ98" s="103">
        <f t="shared" si="28"/>
        <v>35253810.000000007</v>
      </c>
      <c r="BA98" s="103">
        <v>19872147.999999993</v>
      </c>
      <c r="BB98" s="103">
        <f t="shared" si="29"/>
        <v>55125958</v>
      </c>
      <c r="BC98" s="103">
        <v>25471694.000000007</v>
      </c>
      <c r="BD98" s="103">
        <f t="shared" si="30"/>
        <v>80597652</v>
      </c>
      <c r="BE98" s="103">
        <v>26090747.999999993</v>
      </c>
      <c r="BF98" s="103">
        <v>22828888.999999996</v>
      </c>
      <c r="BG98" s="103">
        <f t="shared" si="31"/>
        <v>48919636.999999985</v>
      </c>
      <c r="BH98" s="113">
        <f t="shared" si="32"/>
        <v>17.022374135145753</v>
      </c>
      <c r="BI98" s="113">
        <f t="shared" si="33"/>
        <v>38.764113722743673</v>
      </c>
      <c r="BJ98" s="113"/>
      <c r="BK98" s="113"/>
    </row>
    <row r="99" spans="1:63" ht="16.5" customHeight="1" x14ac:dyDescent="0.3">
      <c r="A99" s="184" t="s">
        <v>542</v>
      </c>
      <c r="B99" s="94" t="s">
        <v>443</v>
      </c>
      <c r="C99" s="103">
        <v>11027645</v>
      </c>
      <c r="D99" s="103">
        <v>12717725</v>
      </c>
      <c r="E99" s="126">
        <v>12832328</v>
      </c>
      <c r="F99" s="126">
        <v>16311331</v>
      </c>
      <c r="G99" s="126">
        <v>237315</v>
      </c>
      <c r="H99" s="126">
        <v>1900108.0000000007</v>
      </c>
      <c r="I99" s="126">
        <v>2214854</v>
      </c>
      <c r="J99" s="126">
        <v>2667217</v>
      </c>
      <c r="K99" s="126">
        <v>401438.99999999994</v>
      </c>
      <c r="L99" s="126">
        <v>3953592.0000000009</v>
      </c>
      <c r="M99" s="126">
        <f t="shared" si="17"/>
        <v>4355031.0000000009</v>
      </c>
      <c r="N99" s="126">
        <v>1839507</v>
      </c>
      <c r="O99" s="103">
        <f t="shared" si="18"/>
        <v>6194538.0000000009</v>
      </c>
      <c r="P99" s="126">
        <v>149139</v>
      </c>
      <c r="Q99" s="103">
        <f t="shared" si="18"/>
        <v>6343677.0000000009</v>
      </c>
      <c r="R99" s="103">
        <v>185574</v>
      </c>
      <c r="S99" s="103">
        <v>5147214</v>
      </c>
      <c r="T99" s="103">
        <f t="shared" si="19"/>
        <v>5332788</v>
      </c>
      <c r="U99" s="103">
        <v>865431.99999999977</v>
      </c>
      <c r="V99" s="103">
        <f t="shared" si="20"/>
        <v>6198220</v>
      </c>
      <c r="W99" s="103">
        <v>81715</v>
      </c>
      <c r="X99" s="103">
        <f t="shared" si="21"/>
        <v>6279935</v>
      </c>
      <c r="Y99" s="103">
        <v>3831549</v>
      </c>
      <c r="Z99" s="103">
        <v>5257241</v>
      </c>
      <c r="AA99" s="103">
        <f t="shared" si="22"/>
        <v>9088790</v>
      </c>
      <c r="AB99" s="113">
        <f t="shared" si="23"/>
        <v>1964.7014129134468</v>
      </c>
      <c r="AC99" s="113">
        <f t="shared" si="24"/>
        <v>70.432239196457857</v>
      </c>
      <c r="AD99" s="113"/>
      <c r="AE99" s="113"/>
      <c r="AG99" s="94" t="s">
        <v>542</v>
      </c>
      <c r="AH99" s="184" t="s">
        <v>443</v>
      </c>
      <c r="AI99" s="103">
        <v>558399</v>
      </c>
      <c r="AJ99" s="112">
        <v>1462435</v>
      </c>
      <c r="AK99" s="107">
        <v>1764982</v>
      </c>
      <c r="AL99" s="126">
        <v>2267530.9999999995</v>
      </c>
      <c r="AM99" s="126">
        <v>484736</v>
      </c>
      <c r="AN99" s="126">
        <v>3049957</v>
      </c>
      <c r="AO99" s="126">
        <v>3106790.0000000005</v>
      </c>
      <c r="AP99" s="126">
        <v>5408469.9999999991</v>
      </c>
      <c r="AQ99" s="126">
        <v>5497545</v>
      </c>
      <c r="AR99" s="126">
        <v>8783594</v>
      </c>
      <c r="AS99" s="126">
        <f t="shared" si="25"/>
        <v>14281139</v>
      </c>
      <c r="AT99" s="126">
        <v>4707161</v>
      </c>
      <c r="AU99" s="103">
        <f t="shared" si="26"/>
        <v>18988300</v>
      </c>
      <c r="AV99" s="126">
        <v>1054391.9999999998</v>
      </c>
      <c r="AW99" s="103">
        <f t="shared" si="27"/>
        <v>20042692</v>
      </c>
      <c r="AX99" s="103">
        <v>2855359</v>
      </c>
      <c r="AY99" s="103">
        <v>887012.99999999988</v>
      </c>
      <c r="AZ99" s="103">
        <f t="shared" si="28"/>
        <v>3742372</v>
      </c>
      <c r="BA99" s="103">
        <v>308692</v>
      </c>
      <c r="BB99" s="103">
        <f t="shared" si="29"/>
        <v>4051064</v>
      </c>
      <c r="BC99" s="103">
        <v>3591010</v>
      </c>
      <c r="BD99" s="103">
        <f t="shared" si="30"/>
        <v>7642074</v>
      </c>
      <c r="BE99" s="103">
        <v>227457</v>
      </c>
      <c r="BF99" s="103">
        <v>4413610</v>
      </c>
      <c r="BG99" s="103">
        <f t="shared" si="31"/>
        <v>4641067</v>
      </c>
      <c r="BH99" s="113">
        <f t="shared" si="32"/>
        <v>-92.034031447534261</v>
      </c>
      <c r="BI99" s="113">
        <f t="shared" si="33"/>
        <v>24.014047775047473</v>
      </c>
      <c r="BJ99" s="113"/>
      <c r="BK99" s="113"/>
    </row>
    <row r="100" spans="1:63" ht="16.5" customHeight="1" x14ac:dyDescent="0.3">
      <c r="A100" s="184" t="s">
        <v>543</v>
      </c>
      <c r="B100" s="94" t="s">
        <v>444</v>
      </c>
      <c r="C100" s="103">
        <v>7440287</v>
      </c>
      <c r="D100" s="103">
        <v>8010818</v>
      </c>
      <c r="E100" s="126">
        <v>9406616</v>
      </c>
      <c r="F100" s="126">
        <v>9844634.9999999981</v>
      </c>
      <c r="G100" s="126">
        <v>1254003</v>
      </c>
      <c r="H100" s="126">
        <v>7591166.9999999991</v>
      </c>
      <c r="I100" s="126">
        <v>11505419</v>
      </c>
      <c r="J100" s="126">
        <v>12401998</v>
      </c>
      <c r="K100" s="126">
        <v>1054701.0000000002</v>
      </c>
      <c r="L100" s="126">
        <v>467898</v>
      </c>
      <c r="M100" s="126">
        <f t="shared" si="17"/>
        <v>1522599.0000000002</v>
      </c>
      <c r="N100" s="126">
        <v>684894.00000000012</v>
      </c>
      <c r="O100" s="103">
        <f t="shared" si="18"/>
        <v>2207493.0000000005</v>
      </c>
      <c r="P100" s="126">
        <v>896592.00000000012</v>
      </c>
      <c r="Q100" s="103">
        <f t="shared" si="18"/>
        <v>3104085.0000000005</v>
      </c>
      <c r="R100" s="103">
        <v>593092</v>
      </c>
      <c r="S100" s="103">
        <v>531477</v>
      </c>
      <c r="T100" s="103">
        <f t="shared" si="19"/>
        <v>1124569</v>
      </c>
      <c r="U100" s="103">
        <v>1624486.0000000002</v>
      </c>
      <c r="V100" s="103">
        <f t="shared" si="20"/>
        <v>2749055</v>
      </c>
      <c r="W100" s="103">
        <v>3009408</v>
      </c>
      <c r="X100" s="103">
        <f t="shared" si="21"/>
        <v>5758463</v>
      </c>
      <c r="Y100" s="103">
        <v>1416689.9999999998</v>
      </c>
      <c r="Z100" s="103">
        <v>847234</v>
      </c>
      <c r="AA100" s="103">
        <f t="shared" si="22"/>
        <v>2263924</v>
      </c>
      <c r="AB100" s="113">
        <f t="shared" si="23"/>
        <v>138.86513390839866</v>
      </c>
      <c r="AC100" s="113">
        <f t="shared" si="24"/>
        <v>101.31481483128204</v>
      </c>
      <c r="AD100" s="113"/>
      <c r="AE100" s="113"/>
      <c r="AG100" s="94" t="s">
        <v>543</v>
      </c>
      <c r="AH100" s="184" t="s">
        <v>444</v>
      </c>
      <c r="AI100" s="103">
        <v>2399902</v>
      </c>
      <c r="AJ100" s="112">
        <v>9748417</v>
      </c>
      <c r="AK100" s="107">
        <v>12027720</v>
      </c>
      <c r="AL100" s="126">
        <v>13407767.999999996</v>
      </c>
      <c r="AM100" s="126">
        <v>14557824</v>
      </c>
      <c r="AN100" s="126">
        <v>16664458.999999998</v>
      </c>
      <c r="AO100" s="126">
        <v>30217806</v>
      </c>
      <c r="AP100" s="126">
        <v>37249215.000000007</v>
      </c>
      <c r="AQ100" s="126">
        <v>1034432.0000000005</v>
      </c>
      <c r="AR100" s="126">
        <v>2458790</v>
      </c>
      <c r="AS100" s="126">
        <f t="shared" si="25"/>
        <v>3493222.0000000005</v>
      </c>
      <c r="AT100" s="126">
        <v>5348612</v>
      </c>
      <c r="AU100" s="103">
        <f t="shared" si="26"/>
        <v>8841834</v>
      </c>
      <c r="AV100" s="126">
        <v>11170147.000000002</v>
      </c>
      <c r="AW100" s="103">
        <f t="shared" si="27"/>
        <v>20011981</v>
      </c>
      <c r="AX100" s="103">
        <v>4364509</v>
      </c>
      <c r="AY100" s="103">
        <v>2799681</v>
      </c>
      <c r="AZ100" s="103">
        <f t="shared" si="28"/>
        <v>7164190</v>
      </c>
      <c r="BA100" s="103">
        <v>5137037</v>
      </c>
      <c r="BB100" s="103">
        <f t="shared" si="29"/>
        <v>12301227</v>
      </c>
      <c r="BC100" s="103">
        <v>3084781</v>
      </c>
      <c r="BD100" s="103">
        <f t="shared" si="30"/>
        <v>15386008</v>
      </c>
      <c r="BE100" s="103">
        <v>5437082</v>
      </c>
      <c r="BF100" s="103">
        <v>12214443.999999996</v>
      </c>
      <c r="BG100" s="103">
        <f t="shared" si="31"/>
        <v>17651525.999999996</v>
      </c>
      <c r="BH100" s="113">
        <f t="shared" si="32"/>
        <v>24.574883451953028</v>
      </c>
      <c r="BI100" s="113">
        <f t="shared" si="33"/>
        <v>146.38550903870495</v>
      </c>
      <c r="BJ100" s="113"/>
      <c r="BK100" s="113"/>
    </row>
    <row r="101" spans="1:63" ht="16.5" customHeight="1" x14ac:dyDescent="0.3">
      <c r="A101" s="184" t="s">
        <v>544</v>
      </c>
      <c r="B101" s="94" t="s">
        <v>445</v>
      </c>
      <c r="C101" s="103">
        <v>38670706</v>
      </c>
      <c r="D101" s="103">
        <v>68877599</v>
      </c>
      <c r="E101" s="126">
        <v>111882299</v>
      </c>
      <c r="F101" s="126">
        <v>170304154</v>
      </c>
      <c r="G101" s="126">
        <v>34584847</v>
      </c>
      <c r="H101" s="126">
        <v>66605199.999999985</v>
      </c>
      <c r="I101" s="126">
        <v>93394503</v>
      </c>
      <c r="J101" s="126">
        <v>129138002.99999997</v>
      </c>
      <c r="K101" s="126">
        <v>35267331.999999993</v>
      </c>
      <c r="L101" s="126">
        <v>24985942.999999993</v>
      </c>
      <c r="M101" s="126">
        <f t="shared" si="17"/>
        <v>60253274.999999985</v>
      </c>
      <c r="N101" s="126">
        <v>23307332.000000004</v>
      </c>
      <c r="O101" s="103">
        <f t="shared" si="18"/>
        <v>83560606.999999985</v>
      </c>
      <c r="P101" s="126">
        <v>24010557.000000007</v>
      </c>
      <c r="Q101" s="103">
        <f t="shared" si="18"/>
        <v>107571164</v>
      </c>
      <c r="R101" s="103">
        <v>32906148</v>
      </c>
      <c r="S101" s="103">
        <v>32017180</v>
      </c>
      <c r="T101" s="103">
        <f t="shared" si="19"/>
        <v>64923328</v>
      </c>
      <c r="U101" s="103">
        <v>26718335.000000004</v>
      </c>
      <c r="V101" s="103">
        <f t="shared" si="20"/>
        <v>91641663</v>
      </c>
      <c r="W101" s="103">
        <v>27720288</v>
      </c>
      <c r="X101" s="103">
        <f t="shared" si="21"/>
        <v>119361951</v>
      </c>
      <c r="Y101" s="103">
        <v>32041274.000000004</v>
      </c>
      <c r="Z101" s="103">
        <v>31873904.000000004</v>
      </c>
      <c r="AA101" s="103">
        <f t="shared" si="22"/>
        <v>63915178.000000007</v>
      </c>
      <c r="AB101" s="113">
        <f t="shared" si="23"/>
        <v>-2.6283052030277076</v>
      </c>
      <c r="AC101" s="113">
        <f t="shared" si="24"/>
        <v>-1.5528316724613802</v>
      </c>
      <c r="AD101" s="113"/>
      <c r="AE101" s="113"/>
      <c r="AG101" s="94" t="s">
        <v>544</v>
      </c>
      <c r="AH101" s="184" t="s">
        <v>445</v>
      </c>
      <c r="AI101" s="103">
        <v>39404873</v>
      </c>
      <c r="AJ101" s="112">
        <v>101171336</v>
      </c>
      <c r="AK101" s="107">
        <v>111958521</v>
      </c>
      <c r="AL101" s="126">
        <v>128229419.99999994</v>
      </c>
      <c r="AM101" s="126">
        <v>13039105</v>
      </c>
      <c r="AN101" s="126">
        <v>28286025.000000015</v>
      </c>
      <c r="AO101" s="126">
        <v>51134489</v>
      </c>
      <c r="AP101" s="126">
        <v>95338550.00000006</v>
      </c>
      <c r="AQ101" s="126">
        <v>19533068</v>
      </c>
      <c r="AR101" s="126">
        <v>30265303</v>
      </c>
      <c r="AS101" s="126">
        <f t="shared" si="25"/>
        <v>49798371</v>
      </c>
      <c r="AT101" s="126">
        <v>32579530.999999993</v>
      </c>
      <c r="AU101" s="103">
        <f t="shared" si="26"/>
        <v>82377902</v>
      </c>
      <c r="AV101" s="126">
        <v>32787356</v>
      </c>
      <c r="AW101" s="103">
        <f t="shared" si="27"/>
        <v>115165258</v>
      </c>
      <c r="AX101" s="103">
        <v>42648478</v>
      </c>
      <c r="AY101" s="103">
        <v>22736587</v>
      </c>
      <c r="AZ101" s="103">
        <f t="shared" si="28"/>
        <v>65385065</v>
      </c>
      <c r="BA101" s="103">
        <v>14079458</v>
      </c>
      <c r="BB101" s="103">
        <f t="shared" si="29"/>
        <v>79464523</v>
      </c>
      <c r="BC101" s="103">
        <v>17602285.999999996</v>
      </c>
      <c r="BD101" s="103">
        <f t="shared" si="30"/>
        <v>97066809</v>
      </c>
      <c r="BE101" s="103">
        <v>27532540.000000004</v>
      </c>
      <c r="BF101" s="103">
        <v>21290083</v>
      </c>
      <c r="BG101" s="103">
        <f t="shared" si="31"/>
        <v>48822623</v>
      </c>
      <c r="BH101" s="113">
        <f t="shared" si="32"/>
        <v>-35.443088965566361</v>
      </c>
      <c r="BI101" s="113">
        <f t="shared" si="33"/>
        <v>-25.330619461799103</v>
      </c>
      <c r="BJ101" s="113"/>
      <c r="BK101" s="113"/>
    </row>
    <row r="102" spans="1:63" ht="16.5" customHeight="1" x14ac:dyDescent="0.3">
      <c r="A102" s="184" t="s">
        <v>545</v>
      </c>
      <c r="B102" s="183" t="s">
        <v>446</v>
      </c>
      <c r="C102" s="103"/>
      <c r="D102" s="103"/>
      <c r="E102" s="126"/>
      <c r="F102" s="126"/>
      <c r="G102" s="126"/>
      <c r="H102" s="126"/>
      <c r="I102" s="126"/>
      <c r="J102" s="126"/>
      <c r="K102" s="126"/>
      <c r="L102" s="126"/>
      <c r="M102" s="126" t="str">
        <f t="shared" si="17"/>
        <v/>
      </c>
      <c r="N102" s="126"/>
      <c r="O102" s="103" t="str">
        <f t="shared" si="18"/>
        <v xml:space="preserve"> </v>
      </c>
      <c r="P102" s="126"/>
      <c r="Q102" s="103" t="str">
        <f t="shared" si="18"/>
        <v xml:space="preserve"> </v>
      </c>
      <c r="R102" s="103"/>
      <c r="S102" s="103"/>
      <c r="T102" s="103">
        <f t="shared" si="19"/>
        <v>0</v>
      </c>
      <c r="U102" s="103"/>
      <c r="V102" s="103">
        <f t="shared" si="20"/>
        <v>0</v>
      </c>
      <c r="W102" s="103"/>
      <c r="X102" s="103">
        <f t="shared" si="21"/>
        <v>0</v>
      </c>
      <c r="Y102" s="103"/>
      <c r="Z102" s="103"/>
      <c r="AA102" s="103">
        <f t="shared" si="22"/>
        <v>0</v>
      </c>
      <c r="AB102" s="113" t="str">
        <f t="shared" si="23"/>
        <v xml:space="preserve"> </v>
      </c>
      <c r="AC102" s="113"/>
      <c r="AD102" s="113"/>
      <c r="AE102" s="113"/>
      <c r="AG102" s="94" t="s">
        <v>545</v>
      </c>
      <c r="AH102" s="183" t="s">
        <v>446</v>
      </c>
      <c r="AI102" s="103"/>
      <c r="AJ102" s="112"/>
      <c r="AK102" s="107"/>
      <c r="AL102" s="126"/>
      <c r="AM102" s="126"/>
      <c r="AN102" s="126"/>
      <c r="AO102" s="126"/>
      <c r="AP102" s="126"/>
      <c r="AQ102" s="126"/>
      <c r="AR102" s="126"/>
      <c r="AS102" s="126" t="str">
        <f t="shared" si="25"/>
        <v/>
      </c>
      <c r="AT102" s="126"/>
      <c r="AU102" s="103" t="str">
        <f t="shared" si="26"/>
        <v xml:space="preserve"> </v>
      </c>
      <c r="AV102" s="126"/>
      <c r="AW102" s="103" t="str">
        <f t="shared" si="27"/>
        <v xml:space="preserve"> </v>
      </c>
      <c r="AX102" s="103"/>
      <c r="AY102" s="103"/>
      <c r="AZ102" s="103">
        <f t="shared" si="28"/>
        <v>0</v>
      </c>
      <c r="BA102" s="103"/>
      <c r="BB102" s="103">
        <f t="shared" si="29"/>
        <v>0</v>
      </c>
      <c r="BC102" s="103"/>
      <c r="BD102" s="103">
        <f t="shared" si="30"/>
        <v>0</v>
      </c>
      <c r="BE102" s="103"/>
      <c r="BF102" s="103"/>
      <c r="BG102" s="103">
        <f t="shared" si="31"/>
        <v>0</v>
      </c>
      <c r="BH102" s="113" t="str">
        <f t="shared" si="32"/>
        <v xml:space="preserve"> </v>
      </c>
      <c r="BI102" s="113"/>
      <c r="BJ102" s="113"/>
      <c r="BK102" s="113"/>
    </row>
    <row r="103" spans="1:63" ht="16.5" customHeight="1" x14ac:dyDescent="0.3">
      <c r="A103" s="184" t="s">
        <v>546</v>
      </c>
      <c r="B103" s="94" t="s">
        <v>447</v>
      </c>
      <c r="C103" s="103">
        <v>8588908</v>
      </c>
      <c r="D103" s="103">
        <v>18854597</v>
      </c>
      <c r="E103" s="126">
        <v>24546900</v>
      </c>
      <c r="F103" s="126">
        <v>31152544.99999997</v>
      </c>
      <c r="G103" s="126">
        <v>12631279</v>
      </c>
      <c r="H103" s="126">
        <v>22566068</v>
      </c>
      <c r="I103" s="126">
        <v>28481404.999999993</v>
      </c>
      <c r="J103" s="126">
        <v>36430307.999999963</v>
      </c>
      <c r="K103" s="126">
        <v>11238537.999999996</v>
      </c>
      <c r="L103" s="126">
        <v>7892028.9999999991</v>
      </c>
      <c r="M103" s="126">
        <f t="shared" si="17"/>
        <v>19130566.999999996</v>
      </c>
      <c r="N103" s="126">
        <v>4533769</v>
      </c>
      <c r="O103" s="103">
        <f t="shared" si="18"/>
        <v>23664335.999999996</v>
      </c>
      <c r="P103" s="126">
        <v>5441514</v>
      </c>
      <c r="Q103" s="103">
        <f t="shared" si="18"/>
        <v>29105849.999999996</v>
      </c>
      <c r="R103" s="103">
        <v>5662752</v>
      </c>
      <c r="S103" s="103">
        <v>3746832.9999999986</v>
      </c>
      <c r="T103" s="103">
        <f t="shared" si="19"/>
        <v>9409584.9999999981</v>
      </c>
      <c r="U103" s="103">
        <v>5044380.0000000009</v>
      </c>
      <c r="V103" s="103">
        <f t="shared" si="20"/>
        <v>14453965</v>
      </c>
      <c r="W103" s="103">
        <v>4720603.9999999991</v>
      </c>
      <c r="X103" s="103">
        <f t="shared" si="21"/>
        <v>19174569</v>
      </c>
      <c r="Y103" s="103">
        <v>7321601.9999999991</v>
      </c>
      <c r="Z103" s="103">
        <v>9044022.0000000037</v>
      </c>
      <c r="AA103" s="103">
        <f t="shared" si="22"/>
        <v>16365624.000000004</v>
      </c>
      <c r="AB103" s="113">
        <f t="shared" si="23"/>
        <v>29.294060555715646</v>
      </c>
      <c r="AC103" s="113">
        <f t="shared" si="24"/>
        <v>73.925034951063253</v>
      </c>
      <c r="AD103" s="113"/>
      <c r="AE103" s="113"/>
      <c r="AG103" s="94" t="s">
        <v>546</v>
      </c>
      <c r="AH103" s="184" t="s">
        <v>447</v>
      </c>
      <c r="AI103" s="103">
        <v>9654879</v>
      </c>
      <c r="AJ103" s="112">
        <v>18223646</v>
      </c>
      <c r="AK103" s="107">
        <v>21516398</v>
      </c>
      <c r="AL103" s="126">
        <v>24858154</v>
      </c>
      <c r="AM103" s="126">
        <v>5622238</v>
      </c>
      <c r="AN103" s="126">
        <v>11257809.999999996</v>
      </c>
      <c r="AO103" s="126">
        <v>14192598.000000004</v>
      </c>
      <c r="AP103" s="126">
        <v>19353009.000000004</v>
      </c>
      <c r="AQ103" s="126">
        <v>9126579.0000000019</v>
      </c>
      <c r="AR103" s="126">
        <v>9151515.9999999944</v>
      </c>
      <c r="AS103" s="126">
        <f t="shared" si="25"/>
        <v>18278094.999999996</v>
      </c>
      <c r="AT103" s="126">
        <v>2850530.9999999995</v>
      </c>
      <c r="AU103" s="103">
        <f t="shared" si="26"/>
        <v>21128625.999999996</v>
      </c>
      <c r="AV103" s="126">
        <v>4183886.9999999991</v>
      </c>
      <c r="AW103" s="103">
        <f t="shared" si="27"/>
        <v>25312512.999999996</v>
      </c>
      <c r="AX103" s="103">
        <v>6859829</v>
      </c>
      <c r="AY103" s="103">
        <v>7679574.0000000009</v>
      </c>
      <c r="AZ103" s="103">
        <f t="shared" si="28"/>
        <v>14539403</v>
      </c>
      <c r="BA103" s="103">
        <v>6097934</v>
      </c>
      <c r="BB103" s="103">
        <f t="shared" si="29"/>
        <v>20637337</v>
      </c>
      <c r="BC103" s="103">
        <v>4009144.0000000014</v>
      </c>
      <c r="BD103" s="103">
        <f t="shared" si="30"/>
        <v>24646481</v>
      </c>
      <c r="BE103" s="103">
        <v>7321178.0000000028</v>
      </c>
      <c r="BF103" s="103">
        <v>8692100.9999999963</v>
      </c>
      <c r="BG103" s="103">
        <f t="shared" si="31"/>
        <v>16013279</v>
      </c>
      <c r="BH103" s="113">
        <f t="shared" si="32"/>
        <v>6.7253717257383983</v>
      </c>
      <c r="BI103" s="113">
        <f t="shared" si="33"/>
        <v>10.137114983331855</v>
      </c>
      <c r="BJ103" s="113"/>
      <c r="BK103" s="113"/>
    </row>
    <row r="104" spans="1:63" ht="16.5" customHeight="1" x14ac:dyDescent="0.3">
      <c r="A104" s="184" t="s">
        <v>547</v>
      </c>
      <c r="B104" s="94" t="s">
        <v>29</v>
      </c>
      <c r="C104" s="103">
        <v>5338049</v>
      </c>
      <c r="D104" s="103">
        <v>10304776</v>
      </c>
      <c r="E104" s="126">
        <v>14537412</v>
      </c>
      <c r="F104" s="126">
        <v>18945547.000000011</v>
      </c>
      <c r="G104" s="126">
        <v>4850463</v>
      </c>
      <c r="H104" s="126">
        <v>10063494.999999993</v>
      </c>
      <c r="I104" s="126">
        <v>14183181.000000002</v>
      </c>
      <c r="J104" s="126">
        <v>19593949.000000015</v>
      </c>
      <c r="K104" s="126">
        <v>4643229.9999999981</v>
      </c>
      <c r="L104" s="126">
        <v>4199476</v>
      </c>
      <c r="M104" s="126">
        <f t="shared" si="17"/>
        <v>8842705.9999999981</v>
      </c>
      <c r="N104" s="126">
        <v>4293778.9999999981</v>
      </c>
      <c r="O104" s="103">
        <f t="shared" si="18"/>
        <v>13136484.999999996</v>
      </c>
      <c r="P104" s="126">
        <v>5697981.0000000009</v>
      </c>
      <c r="Q104" s="103">
        <f t="shared" si="18"/>
        <v>18834465.999999996</v>
      </c>
      <c r="R104" s="103">
        <v>5074606</v>
      </c>
      <c r="S104" s="103">
        <v>3076672.9999999995</v>
      </c>
      <c r="T104" s="103">
        <f t="shared" si="19"/>
        <v>8151279</v>
      </c>
      <c r="U104" s="103">
        <v>4609339.0000000009</v>
      </c>
      <c r="V104" s="103">
        <f t="shared" si="20"/>
        <v>12760618</v>
      </c>
      <c r="W104" s="103">
        <v>4753121.0000000019</v>
      </c>
      <c r="X104" s="103">
        <f t="shared" si="21"/>
        <v>17513739</v>
      </c>
      <c r="Y104" s="103">
        <v>5426430.0000000019</v>
      </c>
      <c r="Z104" s="103">
        <v>3893504</v>
      </c>
      <c r="AA104" s="103">
        <f t="shared" si="22"/>
        <v>9319934.0000000019</v>
      </c>
      <c r="AB104" s="113">
        <f t="shared" si="23"/>
        <v>6.9330308599327992</v>
      </c>
      <c r="AC104" s="113">
        <f t="shared" si="24"/>
        <v>14.337075200100529</v>
      </c>
      <c r="AD104" s="113"/>
      <c r="AE104" s="113"/>
      <c r="AG104" s="94" t="s">
        <v>547</v>
      </c>
      <c r="AH104" s="184" t="s">
        <v>29</v>
      </c>
      <c r="AI104" s="103">
        <v>33011172</v>
      </c>
      <c r="AJ104" s="112">
        <v>67766416</v>
      </c>
      <c r="AK104" s="107">
        <v>98894043</v>
      </c>
      <c r="AL104" s="126">
        <v>134583234.99999979</v>
      </c>
      <c r="AM104" s="126">
        <v>33285908</v>
      </c>
      <c r="AN104" s="126">
        <v>72547691.00000006</v>
      </c>
      <c r="AO104" s="126">
        <v>109561318.00000006</v>
      </c>
      <c r="AP104" s="126">
        <v>149788128.99999979</v>
      </c>
      <c r="AQ104" s="126">
        <v>35791610.99999997</v>
      </c>
      <c r="AR104" s="126">
        <v>41788758.00000003</v>
      </c>
      <c r="AS104" s="126">
        <f t="shared" si="25"/>
        <v>77580369</v>
      </c>
      <c r="AT104" s="126">
        <v>35855763.000000052</v>
      </c>
      <c r="AU104" s="103">
        <f t="shared" si="26"/>
        <v>113436132.00000006</v>
      </c>
      <c r="AV104" s="126">
        <v>42213171.999999955</v>
      </c>
      <c r="AW104" s="103">
        <f t="shared" si="27"/>
        <v>155649304</v>
      </c>
      <c r="AX104" s="103">
        <v>35201097</v>
      </c>
      <c r="AY104" s="103">
        <v>24217731.00000003</v>
      </c>
      <c r="AZ104" s="103">
        <f t="shared" si="28"/>
        <v>59418828.00000003</v>
      </c>
      <c r="BA104" s="103">
        <v>38098999.000000007</v>
      </c>
      <c r="BB104" s="103">
        <f t="shared" si="29"/>
        <v>97517827.00000003</v>
      </c>
      <c r="BC104" s="103">
        <v>41434805.00000003</v>
      </c>
      <c r="BD104" s="103">
        <f t="shared" si="30"/>
        <v>138952632.00000006</v>
      </c>
      <c r="BE104" s="103">
        <v>37652301.000000015</v>
      </c>
      <c r="BF104" s="103">
        <v>40243010.000000067</v>
      </c>
      <c r="BG104" s="103">
        <f t="shared" si="31"/>
        <v>77895311.000000089</v>
      </c>
      <c r="BH104" s="113">
        <f t="shared" si="32"/>
        <v>6.9634307135371785</v>
      </c>
      <c r="BI104" s="113">
        <f t="shared" si="33"/>
        <v>31.095333957108778</v>
      </c>
      <c r="BJ104" s="113"/>
      <c r="BK104" s="113"/>
    </row>
    <row r="105" spans="1:63" ht="16.5" customHeight="1" x14ac:dyDescent="0.3">
      <c r="A105" s="184" t="s">
        <v>548</v>
      </c>
      <c r="B105" s="94" t="s">
        <v>448</v>
      </c>
      <c r="C105" s="103">
        <v>4758836</v>
      </c>
      <c r="D105" s="103">
        <v>14260768</v>
      </c>
      <c r="E105" s="126">
        <v>24295494</v>
      </c>
      <c r="F105" s="126">
        <v>31988793.00000003</v>
      </c>
      <c r="G105" s="126">
        <v>4727081</v>
      </c>
      <c r="H105" s="126">
        <v>10419847.999999993</v>
      </c>
      <c r="I105" s="126">
        <v>18301584.999999993</v>
      </c>
      <c r="J105" s="126">
        <v>26919759</v>
      </c>
      <c r="K105" s="126">
        <v>6169629.9999999944</v>
      </c>
      <c r="L105" s="126">
        <v>8318116.9999999944</v>
      </c>
      <c r="M105" s="126">
        <f t="shared" si="17"/>
        <v>14487746.999999989</v>
      </c>
      <c r="N105" s="126">
        <v>9853313.0000000056</v>
      </c>
      <c r="O105" s="103">
        <f t="shared" si="18"/>
        <v>24341059.999999993</v>
      </c>
      <c r="P105" s="126">
        <v>10338786.999999996</v>
      </c>
      <c r="Q105" s="103">
        <f t="shared" si="18"/>
        <v>34679846.999999985</v>
      </c>
      <c r="R105" s="103">
        <v>5160444</v>
      </c>
      <c r="S105" s="103">
        <v>2329806.0000000005</v>
      </c>
      <c r="T105" s="103">
        <f t="shared" si="19"/>
        <v>7490250</v>
      </c>
      <c r="U105" s="103">
        <v>6451598.9999999981</v>
      </c>
      <c r="V105" s="103">
        <f t="shared" si="20"/>
        <v>13941848.999999998</v>
      </c>
      <c r="W105" s="103">
        <v>7588662.0000000056</v>
      </c>
      <c r="X105" s="103">
        <f t="shared" si="21"/>
        <v>21530511.000000004</v>
      </c>
      <c r="Y105" s="103">
        <v>3446273.0000000014</v>
      </c>
      <c r="Z105" s="103">
        <v>4744250.9999999981</v>
      </c>
      <c r="AA105" s="103">
        <f t="shared" si="22"/>
        <v>8190524</v>
      </c>
      <c r="AB105" s="113">
        <f t="shared" si="23"/>
        <v>-33.217509966196673</v>
      </c>
      <c r="AC105" s="113">
        <f t="shared" si="24"/>
        <v>9.3491405493808486</v>
      </c>
      <c r="AD105" s="113"/>
      <c r="AE105" s="113"/>
      <c r="AG105" s="94" t="s">
        <v>548</v>
      </c>
      <c r="AH105" s="184" t="s">
        <v>448</v>
      </c>
      <c r="AI105" s="103">
        <v>6188719</v>
      </c>
      <c r="AJ105" s="112">
        <v>13835844</v>
      </c>
      <c r="AK105" s="107">
        <v>20304017</v>
      </c>
      <c r="AL105" s="126">
        <v>30021495.000000019</v>
      </c>
      <c r="AM105" s="126">
        <v>6353988</v>
      </c>
      <c r="AN105" s="126">
        <v>10292433.999999994</v>
      </c>
      <c r="AO105" s="126">
        <v>16174689.999999989</v>
      </c>
      <c r="AP105" s="126">
        <v>27683750.999999974</v>
      </c>
      <c r="AQ105" s="126">
        <v>6033458.9999999953</v>
      </c>
      <c r="AR105" s="126">
        <v>4127240</v>
      </c>
      <c r="AS105" s="126">
        <f t="shared" si="25"/>
        <v>10160698.999999996</v>
      </c>
      <c r="AT105" s="126">
        <v>7862961.9999999963</v>
      </c>
      <c r="AU105" s="103">
        <f t="shared" si="26"/>
        <v>18023660.999999993</v>
      </c>
      <c r="AV105" s="126">
        <v>10766366.000000004</v>
      </c>
      <c r="AW105" s="103">
        <f t="shared" si="27"/>
        <v>28790026.999999996</v>
      </c>
      <c r="AX105" s="103">
        <v>5176042</v>
      </c>
      <c r="AY105" s="103">
        <v>4582415</v>
      </c>
      <c r="AZ105" s="103">
        <f t="shared" si="28"/>
        <v>9758457</v>
      </c>
      <c r="BA105" s="103">
        <v>7179901.0000000009</v>
      </c>
      <c r="BB105" s="103">
        <f t="shared" si="29"/>
        <v>16938358</v>
      </c>
      <c r="BC105" s="103">
        <v>12406896.999999994</v>
      </c>
      <c r="BD105" s="103">
        <f t="shared" si="30"/>
        <v>29345254.999999993</v>
      </c>
      <c r="BE105" s="103">
        <v>5272014.0000000084</v>
      </c>
      <c r="BF105" s="103">
        <v>5826669.0000000009</v>
      </c>
      <c r="BG105" s="103">
        <f t="shared" si="31"/>
        <v>11098683.000000009</v>
      </c>
      <c r="BH105" s="113">
        <f t="shared" si="32"/>
        <v>1.8541580613141946</v>
      </c>
      <c r="BI105" s="113">
        <f t="shared" si="33"/>
        <v>13.733995036305529</v>
      </c>
      <c r="BJ105" s="113"/>
      <c r="BK105" s="113"/>
    </row>
    <row r="106" spans="1:63" ht="16.5" customHeight="1" x14ac:dyDescent="0.3">
      <c r="A106" s="184" t="s">
        <v>549</v>
      </c>
      <c r="B106" s="94" t="s">
        <v>449</v>
      </c>
      <c r="C106" s="103">
        <v>81783</v>
      </c>
      <c r="D106" s="103">
        <v>243233</v>
      </c>
      <c r="E106" s="126">
        <v>330009</v>
      </c>
      <c r="F106" s="126">
        <v>483231.00000000012</v>
      </c>
      <c r="G106" s="126">
        <v>100641</v>
      </c>
      <c r="H106" s="126">
        <v>149598.99999999997</v>
      </c>
      <c r="I106" s="126">
        <v>267673</v>
      </c>
      <c r="J106" s="126">
        <v>376442</v>
      </c>
      <c r="K106" s="126">
        <v>68631</v>
      </c>
      <c r="L106" s="126">
        <v>47663</v>
      </c>
      <c r="M106" s="126">
        <f t="shared" si="17"/>
        <v>116294</v>
      </c>
      <c r="N106" s="126">
        <v>206811.99999999997</v>
      </c>
      <c r="O106" s="103">
        <f t="shared" si="18"/>
        <v>323106</v>
      </c>
      <c r="P106" s="126">
        <v>46689.999999999993</v>
      </c>
      <c r="Q106" s="103">
        <f t="shared" si="18"/>
        <v>369796</v>
      </c>
      <c r="R106" s="103">
        <v>158333</v>
      </c>
      <c r="S106" s="103">
        <v>64661</v>
      </c>
      <c r="T106" s="103">
        <f t="shared" si="19"/>
        <v>222994</v>
      </c>
      <c r="U106" s="103">
        <v>136929</v>
      </c>
      <c r="V106" s="103">
        <f t="shared" si="20"/>
        <v>359923</v>
      </c>
      <c r="W106" s="103">
        <v>59298.999999999978</v>
      </c>
      <c r="X106" s="103">
        <f t="shared" si="21"/>
        <v>419222</v>
      </c>
      <c r="Y106" s="103">
        <v>9145</v>
      </c>
      <c r="Z106" s="103">
        <v>136751.99999999997</v>
      </c>
      <c r="AA106" s="103">
        <f t="shared" si="22"/>
        <v>145896.99999999997</v>
      </c>
      <c r="AB106" s="113">
        <f t="shared" si="23"/>
        <v>-94.224198366733404</v>
      </c>
      <c r="AC106" s="113">
        <f t="shared" si="24"/>
        <v>-34.573575970653934</v>
      </c>
      <c r="AD106" s="113"/>
      <c r="AE106" s="113"/>
      <c r="AG106" s="94" t="s">
        <v>549</v>
      </c>
      <c r="AH106" s="184" t="s">
        <v>449</v>
      </c>
      <c r="AI106" s="103">
        <v>145487</v>
      </c>
      <c r="AJ106" s="112">
        <v>359181</v>
      </c>
      <c r="AK106" s="107">
        <v>446701</v>
      </c>
      <c r="AL106" s="126">
        <v>547738</v>
      </c>
      <c r="AM106" s="126">
        <v>140893</v>
      </c>
      <c r="AN106" s="126">
        <v>288396.99999999994</v>
      </c>
      <c r="AO106" s="126">
        <v>448051</v>
      </c>
      <c r="AP106" s="126">
        <v>608125.00000000012</v>
      </c>
      <c r="AQ106" s="126">
        <v>187465</v>
      </c>
      <c r="AR106" s="126">
        <v>199350</v>
      </c>
      <c r="AS106" s="126">
        <f t="shared" si="25"/>
        <v>386815</v>
      </c>
      <c r="AT106" s="126">
        <v>182586</v>
      </c>
      <c r="AU106" s="103">
        <f t="shared" si="26"/>
        <v>569401</v>
      </c>
      <c r="AV106" s="126">
        <v>225102.99999999997</v>
      </c>
      <c r="AW106" s="103">
        <f t="shared" si="27"/>
        <v>794504</v>
      </c>
      <c r="AX106" s="103">
        <v>187035</v>
      </c>
      <c r="AY106" s="103">
        <v>126739.99999999997</v>
      </c>
      <c r="AZ106" s="103">
        <f t="shared" si="28"/>
        <v>313775</v>
      </c>
      <c r="BA106" s="103">
        <v>157393.99999999997</v>
      </c>
      <c r="BB106" s="103">
        <f t="shared" si="29"/>
        <v>471169</v>
      </c>
      <c r="BC106" s="103">
        <v>113643.00000000001</v>
      </c>
      <c r="BD106" s="103">
        <f t="shared" si="30"/>
        <v>584812</v>
      </c>
      <c r="BE106" s="103">
        <v>111483.99999999999</v>
      </c>
      <c r="BF106" s="103">
        <v>130818.99999999996</v>
      </c>
      <c r="BG106" s="103">
        <f t="shared" si="31"/>
        <v>242302.99999999994</v>
      </c>
      <c r="BH106" s="113">
        <f t="shared" si="32"/>
        <v>-40.394043895527588</v>
      </c>
      <c r="BI106" s="113">
        <f t="shared" si="33"/>
        <v>-22.778105330252586</v>
      </c>
      <c r="BJ106" s="113"/>
      <c r="BK106" s="113"/>
    </row>
    <row r="107" spans="1:63" ht="16.5" customHeight="1" x14ac:dyDescent="0.3">
      <c r="A107" s="184" t="s">
        <v>550</v>
      </c>
      <c r="B107" s="94" t="s">
        <v>450</v>
      </c>
      <c r="C107" s="103">
        <v>845815</v>
      </c>
      <c r="D107" s="103">
        <v>1692585</v>
      </c>
      <c r="E107" s="112">
        <v>2284563</v>
      </c>
      <c r="F107" s="112">
        <v>3075463.0000000005</v>
      </c>
      <c r="G107" s="112">
        <v>848654</v>
      </c>
      <c r="H107" s="112">
        <v>1394537</v>
      </c>
      <c r="I107" s="112">
        <v>1880737</v>
      </c>
      <c r="J107" s="112">
        <v>2607166.9999999977</v>
      </c>
      <c r="K107" s="112">
        <v>772709.00000000023</v>
      </c>
      <c r="L107" s="112">
        <v>769343.99999999988</v>
      </c>
      <c r="M107" s="112">
        <f t="shared" si="17"/>
        <v>1542053</v>
      </c>
      <c r="N107" s="112">
        <v>896226.99999999988</v>
      </c>
      <c r="O107" s="103">
        <f t="shared" si="18"/>
        <v>2438280</v>
      </c>
      <c r="P107" s="112">
        <v>1018094.0000000002</v>
      </c>
      <c r="Q107" s="103">
        <f t="shared" si="18"/>
        <v>3456374</v>
      </c>
      <c r="R107" s="103">
        <v>1074936</v>
      </c>
      <c r="S107" s="103">
        <v>409778.00000000023</v>
      </c>
      <c r="T107" s="103">
        <f t="shared" si="19"/>
        <v>1484714.0000000002</v>
      </c>
      <c r="U107" s="103">
        <v>647540.99999999988</v>
      </c>
      <c r="V107" s="103">
        <f t="shared" si="20"/>
        <v>2132255</v>
      </c>
      <c r="W107" s="103">
        <v>658913</v>
      </c>
      <c r="X107" s="103">
        <f t="shared" si="21"/>
        <v>2791168</v>
      </c>
      <c r="Y107" s="103">
        <v>843480.99999999977</v>
      </c>
      <c r="Z107" s="103">
        <v>1383312.9999999993</v>
      </c>
      <c r="AA107" s="103">
        <f t="shared" si="22"/>
        <v>2226793.9999999991</v>
      </c>
      <c r="AB107" s="113">
        <f t="shared" si="23"/>
        <v>-21.53197957831911</v>
      </c>
      <c r="AC107" s="113">
        <f t="shared" si="24"/>
        <v>49.981343208186814</v>
      </c>
      <c r="AD107" s="113"/>
      <c r="AE107" s="113"/>
      <c r="AG107" s="94" t="s">
        <v>550</v>
      </c>
      <c r="AH107" s="184" t="s">
        <v>450</v>
      </c>
      <c r="AI107" s="103">
        <v>159098</v>
      </c>
      <c r="AJ107" s="112">
        <v>279138</v>
      </c>
      <c r="AK107" s="107">
        <v>551302</v>
      </c>
      <c r="AL107" s="112">
        <v>868330.00000000035</v>
      </c>
      <c r="AM107" s="112">
        <v>173778</v>
      </c>
      <c r="AN107" s="112">
        <v>338964.00000000017</v>
      </c>
      <c r="AO107" s="112">
        <v>587576</v>
      </c>
      <c r="AP107" s="112">
        <v>921135</v>
      </c>
      <c r="AQ107" s="112">
        <v>476927.00000000006</v>
      </c>
      <c r="AR107" s="112">
        <v>388544.99999999988</v>
      </c>
      <c r="AS107" s="112">
        <f t="shared" si="25"/>
        <v>865472</v>
      </c>
      <c r="AT107" s="112">
        <v>518535.99999999983</v>
      </c>
      <c r="AU107" s="103">
        <f t="shared" si="26"/>
        <v>1384007.9999999998</v>
      </c>
      <c r="AV107" s="112">
        <v>322648.99999999994</v>
      </c>
      <c r="AW107" s="103">
        <f t="shared" si="27"/>
        <v>1706656.9999999998</v>
      </c>
      <c r="AX107" s="103">
        <v>227151</v>
      </c>
      <c r="AY107" s="103">
        <v>153592.99999999997</v>
      </c>
      <c r="AZ107" s="103">
        <f t="shared" si="28"/>
        <v>380744</v>
      </c>
      <c r="BA107" s="103">
        <v>184342.00000000003</v>
      </c>
      <c r="BB107" s="103">
        <f t="shared" si="29"/>
        <v>565086</v>
      </c>
      <c r="BC107" s="103">
        <v>110194.99999999999</v>
      </c>
      <c r="BD107" s="103">
        <f t="shared" si="30"/>
        <v>675281</v>
      </c>
      <c r="BE107" s="103">
        <v>171281</v>
      </c>
      <c r="BF107" s="103">
        <v>134192</v>
      </c>
      <c r="BG107" s="103">
        <f t="shared" si="31"/>
        <v>305473</v>
      </c>
      <c r="BH107" s="113">
        <f t="shared" si="32"/>
        <v>-24.595973603462014</v>
      </c>
      <c r="BI107" s="113">
        <f t="shared" si="33"/>
        <v>-19.769451389910287</v>
      </c>
      <c r="BJ107" s="113"/>
      <c r="BK107" s="113"/>
    </row>
    <row r="108" spans="1:63" ht="16.5" customHeight="1" x14ac:dyDescent="0.3">
      <c r="A108" s="184" t="s">
        <v>551</v>
      </c>
      <c r="B108" s="94" t="s">
        <v>451</v>
      </c>
      <c r="C108" s="103">
        <v>2023451</v>
      </c>
      <c r="D108" s="103">
        <v>3953553</v>
      </c>
      <c r="E108" s="112">
        <v>5281910</v>
      </c>
      <c r="F108" s="112">
        <v>6884961.9999999916</v>
      </c>
      <c r="G108" s="112">
        <v>1849269</v>
      </c>
      <c r="H108" s="112">
        <v>3120670.9999999981</v>
      </c>
      <c r="I108" s="112">
        <v>5105741</v>
      </c>
      <c r="J108" s="112">
        <v>6712058.9999999925</v>
      </c>
      <c r="K108" s="112">
        <v>2427505.9999999995</v>
      </c>
      <c r="L108" s="112">
        <v>1672907.9999999993</v>
      </c>
      <c r="M108" s="112">
        <f t="shared" si="17"/>
        <v>4100413.9999999991</v>
      </c>
      <c r="N108" s="112">
        <v>1225292</v>
      </c>
      <c r="O108" s="103">
        <f t="shared" si="18"/>
        <v>5325705.9999999991</v>
      </c>
      <c r="P108" s="112">
        <v>1969986</v>
      </c>
      <c r="Q108" s="103">
        <f t="shared" si="18"/>
        <v>7295691.9999999991</v>
      </c>
      <c r="R108" s="103">
        <v>744029</v>
      </c>
      <c r="S108" s="103">
        <v>1148973.0000000005</v>
      </c>
      <c r="T108" s="103">
        <f t="shared" si="19"/>
        <v>1893002.0000000005</v>
      </c>
      <c r="U108" s="103">
        <v>1702119.0000000005</v>
      </c>
      <c r="V108" s="103">
        <f t="shared" si="20"/>
        <v>3595121.0000000009</v>
      </c>
      <c r="W108" s="103">
        <v>1029042.0000000005</v>
      </c>
      <c r="X108" s="103">
        <f t="shared" si="21"/>
        <v>4624163.0000000019</v>
      </c>
      <c r="Y108" s="103">
        <v>768802.00000000012</v>
      </c>
      <c r="Z108" s="103">
        <v>570233</v>
      </c>
      <c r="AA108" s="103">
        <f t="shared" si="22"/>
        <v>1339035</v>
      </c>
      <c r="AB108" s="113">
        <f t="shared" si="23"/>
        <v>3.3295745192727821</v>
      </c>
      <c r="AC108" s="113">
        <f t="shared" si="24"/>
        <v>-29.263941612317382</v>
      </c>
      <c r="AD108" s="113"/>
      <c r="AE108" s="113"/>
      <c r="AG108" s="94" t="s">
        <v>551</v>
      </c>
      <c r="AH108" s="184" t="s">
        <v>451</v>
      </c>
      <c r="AI108" s="103">
        <v>840678</v>
      </c>
      <c r="AJ108" s="112">
        <v>1534837</v>
      </c>
      <c r="AK108" s="107">
        <v>1743443</v>
      </c>
      <c r="AL108" s="112">
        <v>1934453.9999999991</v>
      </c>
      <c r="AM108" s="112">
        <v>407118</v>
      </c>
      <c r="AN108" s="112">
        <v>728369</v>
      </c>
      <c r="AO108" s="112">
        <v>923123.99999999977</v>
      </c>
      <c r="AP108" s="112">
        <v>1320595</v>
      </c>
      <c r="AQ108" s="112">
        <v>521335.00000000006</v>
      </c>
      <c r="AR108" s="112">
        <v>412296.00000000006</v>
      </c>
      <c r="AS108" s="112">
        <f t="shared" si="25"/>
        <v>933631.00000000012</v>
      </c>
      <c r="AT108" s="112">
        <v>191127.00000000017</v>
      </c>
      <c r="AU108" s="103">
        <f t="shared" si="26"/>
        <v>1124758.0000000002</v>
      </c>
      <c r="AV108" s="112">
        <v>299071</v>
      </c>
      <c r="AW108" s="103">
        <f t="shared" si="27"/>
        <v>1423829.0000000002</v>
      </c>
      <c r="AX108" s="103">
        <v>146269</v>
      </c>
      <c r="AY108" s="103">
        <v>291572</v>
      </c>
      <c r="AZ108" s="103">
        <f t="shared" si="28"/>
        <v>437841</v>
      </c>
      <c r="BA108" s="103">
        <v>215044.99999999997</v>
      </c>
      <c r="BB108" s="103">
        <f t="shared" si="29"/>
        <v>652886</v>
      </c>
      <c r="BC108" s="103">
        <v>240634.00000000012</v>
      </c>
      <c r="BD108" s="103">
        <f t="shared" si="30"/>
        <v>893520.00000000012</v>
      </c>
      <c r="BE108" s="103">
        <v>134901.99999999997</v>
      </c>
      <c r="BF108" s="103">
        <v>210662.00000000003</v>
      </c>
      <c r="BG108" s="103">
        <f t="shared" si="31"/>
        <v>345564</v>
      </c>
      <c r="BH108" s="113">
        <f t="shared" si="32"/>
        <v>-7.7712980877698214</v>
      </c>
      <c r="BI108" s="113">
        <f t="shared" si="33"/>
        <v>-21.075458899463513</v>
      </c>
      <c r="BJ108" s="113"/>
      <c r="BK108" s="113"/>
    </row>
    <row r="109" spans="1:63" ht="16.5" customHeight="1" x14ac:dyDescent="0.3">
      <c r="A109" s="184" t="s">
        <v>552</v>
      </c>
      <c r="B109" s="94" t="s">
        <v>452</v>
      </c>
      <c r="C109" s="103">
        <v>3313767</v>
      </c>
      <c r="D109" s="103">
        <v>7194754</v>
      </c>
      <c r="E109" s="112">
        <v>11164538</v>
      </c>
      <c r="F109" s="112">
        <v>15092622.000000015</v>
      </c>
      <c r="G109" s="112">
        <v>4483851</v>
      </c>
      <c r="H109" s="112">
        <v>8506039</v>
      </c>
      <c r="I109" s="112">
        <v>11713287</v>
      </c>
      <c r="J109" s="112">
        <v>15332010.999999993</v>
      </c>
      <c r="K109" s="112">
        <v>3559678.9999999977</v>
      </c>
      <c r="L109" s="112">
        <v>4070495.9999999991</v>
      </c>
      <c r="M109" s="112">
        <f t="shared" si="17"/>
        <v>7630174.9999999963</v>
      </c>
      <c r="N109" s="112">
        <v>3638243.9999999967</v>
      </c>
      <c r="O109" s="103">
        <f t="shared" si="18"/>
        <v>11268418.999999993</v>
      </c>
      <c r="P109" s="112">
        <v>3512686.9999999986</v>
      </c>
      <c r="Q109" s="103">
        <f t="shared" si="18"/>
        <v>14781105.999999991</v>
      </c>
      <c r="R109" s="103">
        <v>4027542</v>
      </c>
      <c r="S109" s="103">
        <v>3095450.0000000009</v>
      </c>
      <c r="T109" s="103">
        <f t="shared" si="19"/>
        <v>7122992.0000000009</v>
      </c>
      <c r="U109" s="103">
        <v>3758845</v>
      </c>
      <c r="V109" s="103">
        <f t="shared" si="20"/>
        <v>10881837</v>
      </c>
      <c r="W109" s="103">
        <v>5301795.0000000009</v>
      </c>
      <c r="X109" s="103">
        <f t="shared" si="21"/>
        <v>16183632</v>
      </c>
      <c r="Y109" s="103">
        <v>5105336.0000000019</v>
      </c>
      <c r="Z109" s="103">
        <v>5830997.0000000019</v>
      </c>
      <c r="AA109" s="103">
        <f t="shared" si="22"/>
        <v>10936333.000000004</v>
      </c>
      <c r="AB109" s="113">
        <f t="shared" si="23"/>
        <v>26.760589957845298</v>
      </c>
      <c r="AC109" s="113">
        <f t="shared" si="24"/>
        <v>53.535663103370069</v>
      </c>
      <c r="AD109" s="113"/>
      <c r="AE109" s="113"/>
      <c r="AG109" s="94" t="s">
        <v>552</v>
      </c>
      <c r="AH109" s="184" t="s">
        <v>452</v>
      </c>
      <c r="AI109" s="103">
        <v>10232055</v>
      </c>
      <c r="AJ109" s="112">
        <v>17229822</v>
      </c>
      <c r="AK109" s="107">
        <v>22994183</v>
      </c>
      <c r="AL109" s="112">
        <v>28329877.999999989</v>
      </c>
      <c r="AM109" s="112">
        <v>4758333</v>
      </c>
      <c r="AN109" s="112">
        <v>9134929.0000000075</v>
      </c>
      <c r="AO109" s="112">
        <v>14027670.000000004</v>
      </c>
      <c r="AP109" s="112">
        <v>18943305.99999997</v>
      </c>
      <c r="AQ109" s="112">
        <v>3721895.9999999991</v>
      </c>
      <c r="AR109" s="112">
        <v>3691708</v>
      </c>
      <c r="AS109" s="112">
        <f t="shared" si="25"/>
        <v>7413603.9999999991</v>
      </c>
      <c r="AT109" s="112">
        <v>4101443.0000000028</v>
      </c>
      <c r="AU109" s="103">
        <f t="shared" si="26"/>
        <v>11515047.000000002</v>
      </c>
      <c r="AV109" s="112">
        <v>3942379.9999999972</v>
      </c>
      <c r="AW109" s="103">
        <f t="shared" si="27"/>
        <v>15457427</v>
      </c>
      <c r="AX109" s="103">
        <v>3139459</v>
      </c>
      <c r="AY109" s="103">
        <v>2115889.9999999991</v>
      </c>
      <c r="AZ109" s="103">
        <f t="shared" si="28"/>
        <v>5255348.9999999991</v>
      </c>
      <c r="BA109" s="103">
        <v>3272494.0000000005</v>
      </c>
      <c r="BB109" s="103">
        <f t="shared" si="29"/>
        <v>8527843</v>
      </c>
      <c r="BC109" s="103">
        <v>2935325.0000000005</v>
      </c>
      <c r="BD109" s="103">
        <f t="shared" si="30"/>
        <v>11463168</v>
      </c>
      <c r="BE109" s="103">
        <v>6122149.9999999991</v>
      </c>
      <c r="BF109" s="103">
        <v>6874549.9999999981</v>
      </c>
      <c r="BG109" s="103">
        <f t="shared" si="31"/>
        <v>12996699.999999996</v>
      </c>
      <c r="BH109" s="113">
        <f t="shared" si="32"/>
        <v>95.006528194825876</v>
      </c>
      <c r="BI109" s="113">
        <f t="shared" si="33"/>
        <v>147.30422280232958</v>
      </c>
      <c r="BJ109" s="113"/>
      <c r="BK109" s="113"/>
    </row>
    <row r="110" spans="1:63" ht="16.5" customHeight="1" x14ac:dyDescent="0.3">
      <c r="A110" s="184" t="s">
        <v>553</v>
      </c>
      <c r="B110" s="94" t="s">
        <v>453</v>
      </c>
      <c r="C110" s="103">
        <v>3890915</v>
      </c>
      <c r="D110" s="103">
        <v>10639767</v>
      </c>
      <c r="E110" s="112">
        <v>17007913</v>
      </c>
      <c r="F110" s="112">
        <v>21439622.000000011</v>
      </c>
      <c r="G110" s="112">
        <v>3401834</v>
      </c>
      <c r="H110" s="112">
        <v>7396348.0000000056</v>
      </c>
      <c r="I110" s="112">
        <v>13811575</v>
      </c>
      <c r="J110" s="112">
        <v>18355966.999999981</v>
      </c>
      <c r="K110" s="112">
        <v>3432966.0000000019</v>
      </c>
      <c r="L110" s="112">
        <v>4599325.9999999991</v>
      </c>
      <c r="M110" s="112">
        <f t="shared" si="17"/>
        <v>8032292.0000000009</v>
      </c>
      <c r="N110" s="112">
        <v>7195150</v>
      </c>
      <c r="O110" s="103">
        <f t="shared" si="18"/>
        <v>15227442</v>
      </c>
      <c r="P110" s="112">
        <v>4286092.9999999991</v>
      </c>
      <c r="Q110" s="103">
        <f t="shared" si="18"/>
        <v>19513535</v>
      </c>
      <c r="R110" s="103">
        <v>2114926</v>
      </c>
      <c r="S110" s="103">
        <v>1573598.9999999995</v>
      </c>
      <c r="T110" s="103">
        <f t="shared" si="19"/>
        <v>3688524.9999999995</v>
      </c>
      <c r="U110" s="103">
        <v>2394692.0000000009</v>
      </c>
      <c r="V110" s="103">
        <f t="shared" si="20"/>
        <v>6083217</v>
      </c>
      <c r="W110" s="103">
        <v>2541865.9999999995</v>
      </c>
      <c r="X110" s="103">
        <f t="shared" si="21"/>
        <v>8625083</v>
      </c>
      <c r="Y110" s="103">
        <v>2740723.0000000009</v>
      </c>
      <c r="Z110" s="103">
        <v>2470186.9999999991</v>
      </c>
      <c r="AA110" s="103">
        <f t="shared" si="22"/>
        <v>5210910</v>
      </c>
      <c r="AB110" s="113">
        <f t="shared" si="23"/>
        <v>29.589545922646977</v>
      </c>
      <c r="AC110" s="113">
        <f t="shared" si="24"/>
        <v>41.273544302939541</v>
      </c>
      <c r="AD110" s="113"/>
      <c r="AE110" s="113"/>
      <c r="AG110" s="94" t="s">
        <v>553</v>
      </c>
      <c r="AH110" s="184" t="s">
        <v>453</v>
      </c>
      <c r="AI110" s="103">
        <v>1888471</v>
      </c>
      <c r="AJ110" s="112">
        <v>4862483</v>
      </c>
      <c r="AK110" s="107">
        <v>7712945</v>
      </c>
      <c r="AL110" s="112">
        <v>10613717.000000015</v>
      </c>
      <c r="AM110" s="112">
        <v>2066067</v>
      </c>
      <c r="AN110" s="112">
        <v>4468003.0000000028</v>
      </c>
      <c r="AO110" s="112">
        <v>6874563.9999999981</v>
      </c>
      <c r="AP110" s="112">
        <v>10011608.999999987</v>
      </c>
      <c r="AQ110" s="112">
        <v>2594667.0000000009</v>
      </c>
      <c r="AR110" s="112">
        <v>2727967.0000000005</v>
      </c>
      <c r="AS110" s="112">
        <f t="shared" si="25"/>
        <v>5322634.0000000019</v>
      </c>
      <c r="AT110" s="112">
        <v>3824942.9999999953</v>
      </c>
      <c r="AU110" s="103">
        <f t="shared" si="26"/>
        <v>9147576.9999999963</v>
      </c>
      <c r="AV110" s="112">
        <v>3252745.9999999958</v>
      </c>
      <c r="AW110" s="103">
        <f t="shared" si="27"/>
        <v>12400322.999999993</v>
      </c>
      <c r="AX110" s="103">
        <v>2753300</v>
      </c>
      <c r="AY110" s="103">
        <v>2476748.0000000023</v>
      </c>
      <c r="AZ110" s="103">
        <f t="shared" si="28"/>
        <v>5230048.0000000019</v>
      </c>
      <c r="BA110" s="103">
        <v>2928446.9999999981</v>
      </c>
      <c r="BB110" s="103">
        <f t="shared" si="29"/>
        <v>8158495</v>
      </c>
      <c r="BC110" s="103">
        <v>3262516.0000000009</v>
      </c>
      <c r="BD110" s="103">
        <f t="shared" si="30"/>
        <v>11421011</v>
      </c>
      <c r="BE110" s="103">
        <v>2881301.0000000009</v>
      </c>
      <c r="BF110" s="103">
        <v>3541630.9999999972</v>
      </c>
      <c r="BG110" s="103">
        <f t="shared" si="31"/>
        <v>6422931.9999999981</v>
      </c>
      <c r="BH110" s="113">
        <f t="shared" si="32"/>
        <v>4.6490030145643715</v>
      </c>
      <c r="BI110" s="113">
        <f t="shared" si="33"/>
        <v>22.808280153451662</v>
      </c>
      <c r="BJ110" s="113"/>
      <c r="BK110" s="113"/>
    </row>
    <row r="111" spans="1:63" ht="16.5" customHeight="1" x14ac:dyDescent="0.3">
      <c r="A111" s="185">
        <v>351</v>
      </c>
      <c r="B111" s="183" t="s">
        <v>561</v>
      </c>
      <c r="C111" s="103"/>
      <c r="D111" s="103"/>
      <c r="E111" s="112"/>
      <c r="F111" s="112"/>
      <c r="G111" s="112"/>
      <c r="H111" s="112"/>
      <c r="I111" s="112"/>
      <c r="J111" s="112"/>
      <c r="K111" s="112"/>
      <c r="L111" s="112"/>
      <c r="M111" s="112" t="str">
        <f t="shared" si="17"/>
        <v/>
      </c>
      <c r="N111" s="112"/>
      <c r="O111" s="103" t="str">
        <f t="shared" si="18"/>
        <v xml:space="preserve"> </v>
      </c>
      <c r="P111" s="112"/>
      <c r="Q111" s="103" t="str">
        <f t="shared" si="18"/>
        <v xml:space="preserve"> </v>
      </c>
      <c r="R111" s="103"/>
      <c r="S111" s="103"/>
      <c r="T111" s="103">
        <f t="shared" si="19"/>
        <v>0</v>
      </c>
      <c r="U111" s="103"/>
      <c r="V111" s="103">
        <f t="shared" si="20"/>
        <v>0</v>
      </c>
      <c r="W111" s="103"/>
      <c r="X111" s="103">
        <f t="shared" si="21"/>
        <v>0</v>
      </c>
      <c r="Y111" s="103"/>
      <c r="Z111" s="103"/>
      <c r="AA111" s="103">
        <f t="shared" si="22"/>
        <v>0</v>
      </c>
      <c r="AB111" s="113" t="str">
        <f t="shared" si="23"/>
        <v xml:space="preserve"> </v>
      </c>
      <c r="AC111" s="113"/>
      <c r="AD111" s="113"/>
      <c r="AE111" s="113"/>
      <c r="AG111" s="221">
        <v>351</v>
      </c>
      <c r="AH111" s="183" t="s">
        <v>561</v>
      </c>
      <c r="AI111" s="103"/>
      <c r="AJ111" s="112"/>
      <c r="AK111" s="107"/>
      <c r="AL111" s="112"/>
      <c r="AM111" s="112"/>
      <c r="AN111" s="112"/>
      <c r="AO111" s="112"/>
      <c r="AP111" s="112"/>
      <c r="AQ111" s="112"/>
      <c r="AR111" s="112"/>
      <c r="AS111" s="112" t="str">
        <f t="shared" si="25"/>
        <v/>
      </c>
      <c r="AT111" s="112"/>
      <c r="AU111" s="103" t="str">
        <f t="shared" si="26"/>
        <v xml:space="preserve"> </v>
      </c>
      <c r="AV111" s="112"/>
      <c r="AW111" s="103" t="str">
        <f t="shared" si="27"/>
        <v xml:space="preserve"> </v>
      </c>
      <c r="AX111" s="103"/>
      <c r="AY111" s="103"/>
      <c r="AZ111" s="103">
        <f t="shared" si="28"/>
        <v>0</v>
      </c>
      <c r="BA111" s="103"/>
      <c r="BB111" s="103">
        <f t="shared" si="29"/>
        <v>0</v>
      </c>
      <c r="BC111" s="103"/>
      <c r="BD111" s="103">
        <f t="shared" si="30"/>
        <v>0</v>
      </c>
      <c r="BE111" s="103"/>
      <c r="BF111" s="103"/>
      <c r="BG111" s="103">
        <f t="shared" si="31"/>
        <v>0</v>
      </c>
      <c r="BH111" s="113" t="str">
        <f t="shared" si="32"/>
        <v xml:space="preserve"> </v>
      </c>
      <c r="BI111" s="113"/>
      <c r="BJ111" s="113"/>
      <c r="BK111" s="113"/>
    </row>
    <row r="112" spans="1:63" ht="16.5" customHeight="1" x14ac:dyDescent="0.3">
      <c r="A112" s="185">
        <v>352</v>
      </c>
      <c r="B112" s="183" t="s">
        <v>454</v>
      </c>
      <c r="C112" s="103"/>
      <c r="D112" s="103"/>
      <c r="E112" s="112"/>
      <c r="F112" s="112"/>
      <c r="G112" s="112"/>
      <c r="H112" s="112"/>
      <c r="I112" s="112"/>
      <c r="J112" s="112"/>
      <c r="K112" s="112"/>
      <c r="L112" s="112"/>
      <c r="M112" s="112" t="str">
        <f t="shared" si="17"/>
        <v/>
      </c>
      <c r="N112" s="112"/>
      <c r="O112" s="103" t="str">
        <f t="shared" si="18"/>
        <v xml:space="preserve"> </v>
      </c>
      <c r="P112" s="112"/>
      <c r="Q112" s="103" t="str">
        <f t="shared" si="18"/>
        <v xml:space="preserve"> </v>
      </c>
      <c r="R112" s="103"/>
      <c r="S112" s="103"/>
      <c r="T112" s="103">
        <f t="shared" si="19"/>
        <v>0</v>
      </c>
      <c r="U112" s="103"/>
      <c r="V112" s="103">
        <f t="shared" si="20"/>
        <v>0</v>
      </c>
      <c r="W112" s="103"/>
      <c r="X112" s="103">
        <f t="shared" si="21"/>
        <v>0</v>
      </c>
      <c r="Y112" s="103"/>
      <c r="Z112" s="103"/>
      <c r="AA112" s="103">
        <f t="shared" si="22"/>
        <v>0</v>
      </c>
      <c r="AB112" s="113" t="str">
        <f t="shared" si="23"/>
        <v xml:space="preserve"> </v>
      </c>
      <c r="AC112" s="113"/>
      <c r="AD112" s="113"/>
      <c r="AE112" s="113"/>
      <c r="AG112" s="221">
        <v>352</v>
      </c>
      <c r="AH112" s="183" t="s">
        <v>454</v>
      </c>
      <c r="AI112" s="103"/>
      <c r="AJ112" s="112"/>
      <c r="AK112" s="107"/>
      <c r="AL112" s="112"/>
      <c r="AM112" s="112"/>
      <c r="AN112" s="112"/>
      <c r="AO112" s="112"/>
      <c r="AP112" s="112"/>
      <c r="AQ112" s="112"/>
      <c r="AR112" s="112"/>
      <c r="AS112" s="112" t="str">
        <f t="shared" si="25"/>
        <v/>
      </c>
      <c r="AT112" s="112"/>
      <c r="AU112" s="103" t="str">
        <f t="shared" si="26"/>
        <v xml:space="preserve"> </v>
      </c>
      <c r="AV112" s="112"/>
      <c r="AW112" s="103" t="str">
        <f t="shared" si="27"/>
        <v xml:space="preserve"> </v>
      </c>
      <c r="AX112" s="103"/>
      <c r="AY112" s="103"/>
      <c r="AZ112" s="103">
        <f t="shared" si="28"/>
        <v>0</v>
      </c>
      <c r="BA112" s="103"/>
      <c r="BB112" s="103">
        <f t="shared" si="29"/>
        <v>0</v>
      </c>
      <c r="BC112" s="103"/>
      <c r="BD112" s="103">
        <f t="shared" si="30"/>
        <v>0</v>
      </c>
      <c r="BE112" s="103"/>
      <c r="BF112" s="103"/>
      <c r="BG112" s="103">
        <f t="shared" si="31"/>
        <v>0</v>
      </c>
      <c r="BH112" s="113" t="str">
        <f t="shared" si="32"/>
        <v xml:space="preserve"> </v>
      </c>
      <c r="BI112" s="113"/>
      <c r="BJ112" s="113"/>
      <c r="BK112" s="113"/>
    </row>
    <row r="113" spans="1:63" ht="16.5" customHeight="1" x14ac:dyDescent="0.3">
      <c r="A113" s="185">
        <v>370</v>
      </c>
      <c r="B113" s="183" t="s">
        <v>562</v>
      </c>
      <c r="C113" s="103"/>
      <c r="D113" s="103"/>
      <c r="E113" s="112"/>
      <c r="F113" s="112"/>
      <c r="G113" s="112"/>
      <c r="H113" s="112"/>
      <c r="I113" s="112"/>
      <c r="J113" s="112"/>
      <c r="K113" s="112"/>
      <c r="L113" s="112"/>
      <c r="M113" s="112" t="str">
        <f t="shared" si="17"/>
        <v/>
      </c>
      <c r="N113" s="112"/>
      <c r="O113" s="103" t="str">
        <f t="shared" si="18"/>
        <v xml:space="preserve"> </v>
      </c>
      <c r="P113" s="112"/>
      <c r="Q113" s="103" t="str">
        <f t="shared" si="18"/>
        <v xml:space="preserve"> </v>
      </c>
      <c r="R113" s="103"/>
      <c r="S113" s="103"/>
      <c r="T113" s="103">
        <f t="shared" si="19"/>
        <v>0</v>
      </c>
      <c r="U113" s="103"/>
      <c r="V113" s="103">
        <f t="shared" si="20"/>
        <v>0</v>
      </c>
      <c r="W113" s="103"/>
      <c r="X113" s="103">
        <f t="shared" si="21"/>
        <v>0</v>
      </c>
      <c r="Y113" s="103"/>
      <c r="Z113" s="103"/>
      <c r="AA113" s="103">
        <f t="shared" si="22"/>
        <v>0</v>
      </c>
      <c r="AB113" s="113" t="str">
        <f t="shared" si="23"/>
        <v xml:space="preserve"> </v>
      </c>
      <c r="AC113" s="113"/>
      <c r="AD113" s="113"/>
      <c r="AE113" s="113"/>
      <c r="AG113" s="221">
        <v>370</v>
      </c>
      <c r="AH113" s="183" t="s">
        <v>562</v>
      </c>
      <c r="AI113" s="103"/>
      <c r="AJ113" s="112"/>
      <c r="AK113" s="107"/>
      <c r="AL113" s="112"/>
      <c r="AM113" s="112"/>
      <c r="AN113" s="112"/>
      <c r="AO113" s="112"/>
      <c r="AP113" s="112"/>
      <c r="AQ113" s="112"/>
      <c r="AR113" s="112"/>
      <c r="AS113" s="112" t="str">
        <f t="shared" si="25"/>
        <v/>
      </c>
      <c r="AT113" s="112"/>
      <c r="AU113" s="103" t="str">
        <f t="shared" si="26"/>
        <v xml:space="preserve"> </v>
      </c>
      <c r="AV113" s="112"/>
      <c r="AW113" s="103" t="str">
        <f t="shared" si="27"/>
        <v xml:space="preserve"> </v>
      </c>
      <c r="AX113" s="103"/>
      <c r="AY113" s="103"/>
      <c r="AZ113" s="103">
        <f t="shared" si="28"/>
        <v>0</v>
      </c>
      <c r="BA113" s="103"/>
      <c r="BB113" s="103">
        <f t="shared" si="29"/>
        <v>0</v>
      </c>
      <c r="BC113" s="103"/>
      <c r="BD113" s="103">
        <f t="shared" si="30"/>
        <v>0</v>
      </c>
      <c r="BE113" s="103"/>
      <c r="BF113" s="103"/>
      <c r="BG113" s="103">
        <f t="shared" si="31"/>
        <v>0</v>
      </c>
      <c r="BH113" s="113" t="str">
        <f t="shared" si="32"/>
        <v xml:space="preserve"> </v>
      </c>
      <c r="BI113" s="113"/>
      <c r="BJ113" s="113"/>
      <c r="BK113" s="113"/>
    </row>
    <row r="114" spans="1:63" ht="16.5" customHeight="1" x14ac:dyDescent="0.3">
      <c r="A114" s="185">
        <v>381</v>
      </c>
      <c r="B114" s="183" t="s">
        <v>455</v>
      </c>
      <c r="C114" s="103">
        <v>12816846</v>
      </c>
      <c r="D114" s="103">
        <v>24796817</v>
      </c>
      <c r="E114" s="112">
        <v>39859794</v>
      </c>
      <c r="F114" s="112">
        <v>50980335.000000037</v>
      </c>
      <c r="G114" s="112">
        <v>16378314</v>
      </c>
      <c r="H114" s="112">
        <v>32789708.000000007</v>
      </c>
      <c r="I114" s="112">
        <v>47647945.000000007</v>
      </c>
      <c r="J114" s="112">
        <v>62892437.999999978</v>
      </c>
      <c r="K114" s="112">
        <v>13064633</v>
      </c>
      <c r="L114" s="112">
        <v>14829887.999999998</v>
      </c>
      <c r="M114" s="112">
        <f t="shared" si="17"/>
        <v>27894521</v>
      </c>
      <c r="N114" s="112">
        <v>14635980.999999996</v>
      </c>
      <c r="O114" s="103">
        <f t="shared" si="18"/>
        <v>42530502</v>
      </c>
      <c r="P114" s="112">
        <v>12987794.999999998</v>
      </c>
      <c r="Q114" s="103">
        <f t="shared" si="18"/>
        <v>55518297</v>
      </c>
      <c r="R114" s="103">
        <v>8963691</v>
      </c>
      <c r="S114" s="103">
        <v>8313722.0000000009</v>
      </c>
      <c r="T114" s="103">
        <f t="shared" si="19"/>
        <v>17277413</v>
      </c>
      <c r="U114" s="103">
        <v>8722090.0000000019</v>
      </c>
      <c r="V114" s="103">
        <f t="shared" si="20"/>
        <v>25999503</v>
      </c>
      <c r="W114" s="103">
        <v>11196148.000000002</v>
      </c>
      <c r="X114" s="103">
        <f t="shared" si="21"/>
        <v>37195651</v>
      </c>
      <c r="Y114" s="103">
        <v>10148552.999999996</v>
      </c>
      <c r="Z114" s="103">
        <v>12813711</v>
      </c>
      <c r="AA114" s="103">
        <f t="shared" si="22"/>
        <v>22962263.999999996</v>
      </c>
      <c r="AB114" s="113">
        <f t="shared" si="23"/>
        <v>13.218461011206159</v>
      </c>
      <c r="AC114" s="113">
        <f t="shared" si="24"/>
        <v>32.903369271776938</v>
      </c>
      <c r="AD114" s="113"/>
      <c r="AE114" s="113"/>
      <c r="AG114" s="221">
        <v>381</v>
      </c>
      <c r="AH114" s="183" t="s">
        <v>455</v>
      </c>
      <c r="AI114" s="103">
        <v>8269137</v>
      </c>
      <c r="AJ114" s="112">
        <v>12132662</v>
      </c>
      <c r="AK114" s="107">
        <v>17160931</v>
      </c>
      <c r="AL114" s="112">
        <v>23171621.000000004</v>
      </c>
      <c r="AM114" s="112">
        <v>4682459</v>
      </c>
      <c r="AN114" s="112">
        <v>11852252.999999998</v>
      </c>
      <c r="AO114" s="112">
        <v>18446781.000000004</v>
      </c>
      <c r="AP114" s="112">
        <v>24977808.999999989</v>
      </c>
      <c r="AQ114" s="112">
        <v>6866105.0000000028</v>
      </c>
      <c r="AR114" s="112">
        <v>8808927.9999999981</v>
      </c>
      <c r="AS114" s="112">
        <f t="shared" si="25"/>
        <v>15675033</v>
      </c>
      <c r="AT114" s="112">
        <v>6206633.0000000019</v>
      </c>
      <c r="AU114" s="103">
        <f t="shared" si="26"/>
        <v>21881666</v>
      </c>
      <c r="AV114" s="112">
        <v>7987498.0000000019</v>
      </c>
      <c r="AW114" s="103">
        <f t="shared" si="27"/>
        <v>29869164</v>
      </c>
      <c r="AX114" s="103">
        <v>6782987</v>
      </c>
      <c r="AY114" s="103">
        <v>5781912.0000000009</v>
      </c>
      <c r="AZ114" s="103">
        <f t="shared" si="28"/>
        <v>12564899</v>
      </c>
      <c r="BA114" s="103">
        <v>7355392.9999999953</v>
      </c>
      <c r="BB114" s="103">
        <f t="shared" si="29"/>
        <v>19920291.999999996</v>
      </c>
      <c r="BC114" s="103">
        <v>10612196.999999998</v>
      </c>
      <c r="BD114" s="103">
        <f t="shared" si="30"/>
        <v>30532488.999999993</v>
      </c>
      <c r="BE114" s="103">
        <v>10145572.999999991</v>
      </c>
      <c r="BF114" s="103">
        <v>11040588.000000002</v>
      </c>
      <c r="BG114" s="103">
        <f t="shared" si="31"/>
        <v>21186160.999999993</v>
      </c>
      <c r="BH114" s="113">
        <f t="shared" si="32"/>
        <v>49.573823449757327</v>
      </c>
      <c r="BI114" s="113">
        <f t="shared" si="33"/>
        <v>68.613858336624844</v>
      </c>
      <c r="BJ114" s="113"/>
      <c r="BK114" s="113"/>
    </row>
    <row r="115" spans="1:63" ht="16.5" customHeight="1" x14ac:dyDescent="0.3">
      <c r="A115" s="185">
        <v>382</v>
      </c>
      <c r="B115" s="183" t="s">
        <v>456</v>
      </c>
      <c r="C115" s="103">
        <v>0</v>
      </c>
      <c r="D115" s="103">
        <v>0</v>
      </c>
      <c r="E115" s="112">
        <v>0</v>
      </c>
      <c r="F115" s="112"/>
      <c r="G115" s="112" t="s">
        <v>338</v>
      </c>
      <c r="H115" s="112"/>
      <c r="I115" s="112">
        <v>0</v>
      </c>
      <c r="J115" s="112"/>
      <c r="K115" s="112"/>
      <c r="L115" s="112"/>
      <c r="M115" s="112" t="str">
        <f t="shared" si="17"/>
        <v/>
      </c>
      <c r="N115" s="112"/>
      <c r="O115" s="103" t="str">
        <f t="shared" si="18"/>
        <v xml:space="preserve"> </v>
      </c>
      <c r="P115" s="112"/>
      <c r="Q115" s="103" t="str">
        <f t="shared" si="18"/>
        <v xml:space="preserve"> </v>
      </c>
      <c r="R115" s="103"/>
      <c r="S115" s="103"/>
      <c r="T115" s="103">
        <f t="shared" si="19"/>
        <v>0</v>
      </c>
      <c r="U115" s="103"/>
      <c r="V115" s="103">
        <f t="shared" si="20"/>
        <v>0</v>
      </c>
      <c r="W115" s="103"/>
      <c r="X115" s="103">
        <f t="shared" si="21"/>
        <v>0</v>
      </c>
      <c r="Y115" s="103"/>
      <c r="Z115" s="103"/>
      <c r="AA115" s="103">
        <f t="shared" si="22"/>
        <v>0</v>
      </c>
      <c r="AB115" s="113" t="str">
        <f t="shared" si="23"/>
        <v xml:space="preserve"> </v>
      </c>
      <c r="AC115" s="113"/>
      <c r="AD115" s="113"/>
      <c r="AE115" s="113"/>
      <c r="AG115" s="221">
        <v>382</v>
      </c>
      <c r="AH115" s="183" t="s">
        <v>456</v>
      </c>
      <c r="AI115" s="103">
        <v>0</v>
      </c>
      <c r="AJ115" s="112">
        <v>0</v>
      </c>
      <c r="AK115" s="107">
        <v>1854</v>
      </c>
      <c r="AL115" s="112">
        <v>1854</v>
      </c>
      <c r="AM115" s="112" t="s">
        <v>338</v>
      </c>
      <c r="AN115" s="112">
        <v>2500</v>
      </c>
      <c r="AO115" s="112">
        <v>2500</v>
      </c>
      <c r="AP115" s="112">
        <v>2500</v>
      </c>
      <c r="AQ115" s="112"/>
      <c r="AR115" s="112"/>
      <c r="AS115" s="112" t="str">
        <f t="shared" si="25"/>
        <v/>
      </c>
      <c r="AT115" s="112"/>
      <c r="AU115" s="103" t="str">
        <f t="shared" si="26"/>
        <v xml:space="preserve"> </v>
      </c>
      <c r="AV115" s="112"/>
      <c r="AW115" s="103" t="str">
        <f t="shared" si="27"/>
        <v xml:space="preserve"> </v>
      </c>
      <c r="AX115" s="103"/>
      <c r="AY115" s="103"/>
      <c r="AZ115" s="103">
        <f t="shared" si="28"/>
        <v>0</v>
      </c>
      <c r="BA115" s="103"/>
      <c r="BB115" s="103">
        <f t="shared" si="29"/>
        <v>0</v>
      </c>
      <c r="BC115" s="103"/>
      <c r="BD115" s="103">
        <f t="shared" si="30"/>
        <v>0</v>
      </c>
      <c r="BE115" s="103"/>
      <c r="BF115" s="103"/>
      <c r="BG115" s="103">
        <f t="shared" si="31"/>
        <v>0</v>
      </c>
      <c r="BH115" s="113" t="str">
        <f t="shared" si="32"/>
        <v xml:space="preserve"> </v>
      </c>
      <c r="BI115" s="113"/>
      <c r="BJ115" s="113"/>
      <c r="BK115" s="113"/>
    </row>
    <row r="116" spans="1:63" ht="16.5" customHeight="1" x14ac:dyDescent="0.3">
      <c r="A116" s="185">
        <v>383</v>
      </c>
      <c r="B116" s="186" t="s">
        <v>563</v>
      </c>
      <c r="C116" s="103"/>
      <c r="D116" s="103"/>
      <c r="E116" s="112"/>
      <c r="F116" s="112"/>
      <c r="G116" s="112"/>
      <c r="H116" s="112"/>
      <c r="I116" s="112"/>
      <c r="J116" s="112"/>
      <c r="K116" s="112"/>
      <c r="L116" s="112"/>
      <c r="M116" s="112" t="str">
        <f t="shared" si="17"/>
        <v/>
      </c>
      <c r="N116" s="112"/>
      <c r="O116" s="103" t="str">
        <f t="shared" si="18"/>
        <v xml:space="preserve"> </v>
      </c>
      <c r="P116" s="112"/>
      <c r="Q116" s="103" t="str">
        <f t="shared" si="18"/>
        <v xml:space="preserve"> </v>
      </c>
      <c r="R116" s="103"/>
      <c r="S116" s="103"/>
      <c r="T116" s="103">
        <f t="shared" si="19"/>
        <v>0</v>
      </c>
      <c r="U116" s="103"/>
      <c r="V116" s="103">
        <f t="shared" si="20"/>
        <v>0</v>
      </c>
      <c r="W116" s="103"/>
      <c r="X116" s="103">
        <f t="shared" si="21"/>
        <v>0</v>
      </c>
      <c r="Y116" s="103"/>
      <c r="Z116" s="103"/>
      <c r="AA116" s="103">
        <f t="shared" si="22"/>
        <v>0</v>
      </c>
      <c r="AB116" s="113" t="str">
        <f t="shared" si="23"/>
        <v xml:space="preserve"> </v>
      </c>
      <c r="AC116" s="113"/>
      <c r="AD116" s="113"/>
      <c r="AE116" s="113"/>
      <c r="AG116" s="221">
        <v>383</v>
      </c>
      <c r="AH116" s="186" t="s">
        <v>563</v>
      </c>
      <c r="AI116" s="103"/>
      <c r="AJ116" s="112"/>
      <c r="AK116" s="107"/>
      <c r="AL116" s="112"/>
      <c r="AM116" s="112"/>
      <c r="AN116" s="112"/>
      <c r="AO116" s="112"/>
      <c r="AP116" s="112"/>
      <c r="AQ116" s="112"/>
      <c r="AR116" s="112"/>
      <c r="AS116" s="112" t="str">
        <f t="shared" si="25"/>
        <v/>
      </c>
      <c r="AT116" s="112"/>
      <c r="AU116" s="103" t="str">
        <f t="shared" si="26"/>
        <v xml:space="preserve"> </v>
      </c>
      <c r="AV116" s="112"/>
      <c r="AW116" s="103" t="str">
        <f t="shared" si="27"/>
        <v xml:space="preserve"> </v>
      </c>
      <c r="AX116" s="103"/>
      <c r="AY116" s="103"/>
      <c r="AZ116" s="103">
        <f t="shared" si="28"/>
        <v>0</v>
      </c>
      <c r="BA116" s="103"/>
      <c r="BB116" s="103">
        <f t="shared" si="29"/>
        <v>0</v>
      </c>
      <c r="BC116" s="103"/>
      <c r="BD116" s="103">
        <f t="shared" si="30"/>
        <v>0</v>
      </c>
      <c r="BE116" s="103"/>
      <c r="BF116" s="103"/>
      <c r="BG116" s="103">
        <f t="shared" si="31"/>
        <v>0</v>
      </c>
      <c r="BH116" s="113" t="str">
        <f t="shared" si="32"/>
        <v xml:space="preserve"> </v>
      </c>
      <c r="BI116" s="113"/>
      <c r="BJ116" s="113"/>
      <c r="BK116" s="113"/>
    </row>
    <row r="117" spans="1:63" ht="16.5" customHeight="1" x14ac:dyDescent="0.3">
      <c r="A117" s="185">
        <v>581</v>
      </c>
      <c r="B117" s="94" t="s">
        <v>457</v>
      </c>
      <c r="C117" s="103">
        <v>606087</v>
      </c>
      <c r="D117" s="103">
        <v>1158642</v>
      </c>
      <c r="E117" s="112">
        <v>1699279</v>
      </c>
      <c r="F117" s="112">
        <v>2104059</v>
      </c>
      <c r="G117" s="112">
        <v>335225</v>
      </c>
      <c r="H117" s="112">
        <v>958963.99999999965</v>
      </c>
      <c r="I117" s="112">
        <v>1251253.9999999998</v>
      </c>
      <c r="J117" s="112">
        <v>1805197.0000000016</v>
      </c>
      <c r="K117" s="112">
        <v>602664</v>
      </c>
      <c r="L117" s="112">
        <v>272656</v>
      </c>
      <c r="M117" s="112">
        <f t="shared" si="17"/>
        <v>875320</v>
      </c>
      <c r="N117" s="112">
        <v>323900.99999999994</v>
      </c>
      <c r="O117" s="103">
        <f t="shared" si="18"/>
        <v>1199221</v>
      </c>
      <c r="P117" s="112">
        <v>322827</v>
      </c>
      <c r="Q117" s="103">
        <f t="shared" si="18"/>
        <v>1522048</v>
      </c>
      <c r="R117" s="103">
        <v>203709</v>
      </c>
      <c r="S117" s="103">
        <v>131832</v>
      </c>
      <c r="T117" s="103">
        <f t="shared" si="19"/>
        <v>335541</v>
      </c>
      <c r="U117" s="103">
        <v>317474</v>
      </c>
      <c r="V117" s="103">
        <f t="shared" si="20"/>
        <v>653015</v>
      </c>
      <c r="W117" s="103">
        <v>306445.99999999994</v>
      </c>
      <c r="X117" s="103">
        <f t="shared" si="21"/>
        <v>959461</v>
      </c>
      <c r="Y117" s="103">
        <v>352793</v>
      </c>
      <c r="Z117" s="103">
        <v>205204.99999999997</v>
      </c>
      <c r="AA117" s="103">
        <f t="shared" si="22"/>
        <v>557998</v>
      </c>
      <c r="AB117" s="113">
        <f t="shared" si="23"/>
        <v>73.184788104600187</v>
      </c>
      <c r="AC117" s="113">
        <f t="shared" si="24"/>
        <v>66.298008291088109</v>
      </c>
      <c r="AD117" s="113"/>
      <c r="AE117" s="113"/>
      <c r="AG117" s="221">
        <v>581</v>
      </c>
      <c r="AH117" s="184" t="s">
        <v>457</v>
      </c>
      <c r="AI117" s="103">
        <v>5247201</v>
      </c>
      <c r="AJ117" s="112">
        <v>11462026</v>
      </c>
      <c r="AK117" s="107">
        <v>16591310</v>
      </c>
      <c r="AL117" s="112">
        <v>22726170.000000011</v>
      </c>
      <c r="AM117" s="112">
        <v>5440287</v>
      </c>
      <c r="AN117" s="112">
        <v>11197169.999999998</v>
      </c>
      <c r="AO117" s="112">
        <v>16008147</v>
      </c>
      <c r="AP117" s="112">
        <v>22249859.000000004</v>
      </c>
      <c r="AQ117" s="112">
        <v>5415021.0000000037</v>
      </c>
      <c r="AR117" s="112">
        <v>6128200.0000000028</v>
      </c>
      <c r="AS117" s="112">
        <f t="shared" si="25"/>
        <v>11543221.000000007</v>
      </c>
      <c r="AT117" s="112">
        <v>10106251.000000002</v>
      </c>
      <c r="AU117" s="103">
        <f t="shared" si="26"/>
        <v>21649472.000000007</v>
      </c>
      <c r="AV117" s="112">
        <v>12670289.000000002</v>
      </c>
      <c r="AW117" s="103">
        <f t="shared" si="27"/>
        <v>34319761.000000007</v>
      </c>
      <c r="AX117" s="103">
        <v>8754290</v>
      </c>
      <c r="AY117" s="103">
        <v>11624461.999999996</v>
      </c>
      <c r="AZ117" s="103">
        <f t="shared" si="28"/>
        <v>20378751.999999996</v>
      </c>
      <c r="BA117" s="103">
        <v>17683560</v>
      </c>
      <c r="BB117" s="103">
        <f t="shared" si="29"/>
        <v>38062312</v>
      </c>
      <c r="BC117" s="103">
        <v>19021238.999999989</v>
      </c>
      <c r="BD117" s="103">
        <f t="shared" si="30"/>
        <v>57083550.999999985</v>
      </c>
      <c r="BE117" s="103">
        <v>12253114.000000004</v>
      </c>
      <c r="BF117" s="103">
        <v>16583862.000000009</v>
      </c>
      <c r="BG117" s="103">
        <f t="shared" si="31"/>
        <v>28836976.000000015</v>
      </c>
      <c r="BH117" s="113">
        <f t="shared" si="32"/>
        <v>39.96696476813085</v>
      </c>
      <c r="BI117" s="113">
        <f t="shared" si="33"/>
        <v>41.505112776287888</v>
      </c>
      <c r="BJ117" s="113"/>
      <c r="BK117" s="113"/>
    </row>
    <row r="118" spans="1:63" ht="16.5" customHeight="1" x14ac:dyDescent="0.3">
      <c r="A118" s="185">
        <v>582</v>
      </c>
      <c r="B118" s="94" t="s">
        <v>458</v>
      </c>
      <c r="C118" s="103">
        <v>870</v>
      </c>
      <c r="D118" s="103">
        <v>870</v>
      </c>
      <c r="E118" s="112">
        <v>1597</v>
      </c>
      <c r="F118" s="112">
        <v>1597</v>
      </c>
      <c r="G118" s="112">
        <v>4410</v>
      </c>
      <c r="H118" s="112">
        <v>6150</v>
      </c>
      <c r="I118" s="112">
        <v>10325</v>
      </c>
      <c r="J118" s="112">
        <v>10388</v>
      </c>
      <c r="K118" s="112"/>
      <c r="L118" s="112"/>
      <c r="M118" s="112" t="str">
        <f t="shared" si="17"/>
        <v/>
      </c>
      <c r="N118" s="112"/>
      <c r="O118" s="103" t="str">
        <f t="shared" si="18"/>
        <v xml:space="preserve"> </v>
      </c>
      <c r="P118" s="112"/>
      <c r="Q118" s="103" t="str">
        <f t="shared" si="18"/>
        <v xml:space="preserve"> </v>
      </c>
      <c r="R118" s="103">
        <v>1660</v>
      </c>
      <c r="S118" s="103"/>
      <c r="T118" s="103">
        <f t="shared" si="19"/>
        <v>1660</v>
      </c>
      <c r="U118" s="103"/>
      <c r="V118" s="103">
        <f t="shared" si="20"/>
        <v>1660</v>
      </c>
      <c r="W118" s="103"/>
      <c r="X118" s="103">
        <f t="shared" si="21"/>
        <v>1660</v>
      </c>
      <c r="Y118" s="103"/>
      <c r="Z118" s="103"/>
      <c r="AA118" s="103">
        <f t="shared" si="22"/>
        <v>0</v>
      </c>
      <c r="AB118" s="113">
        <f t="shared" si="23"/>
        <v>-100</v>
      </c>
      <c r="AC118" s="113">
        <f t="shared" si="24"/>
        <v>-100</v>
      </c>
      <c r="AD118" s="113"/>
      <c r="AE118" s="113"/>
      <c r="AG118" s="221">
        <v>582</v>
      </c>
      <c r="AH118" s="184" t="s">
        <v>458</v>
      </c>
      <c r="AI118" s="103">
        <v>0</v>
      </c>
      <c r="AJ118" s="112">
        <v>0</v>
      </c>
      <c r="AK118" s="107">
        <v>0</v>
      </c>
      <c r="AL118" s="112"/>
      <c r="AM118" s="112" t="s">
        <v>338</v>
      </c>
      <c r="AN118" s="112"/>
      <c r="AO118" s="112">
        <v>0</v>
      </c>
      <c r="AP118" s="112"/>
      <c r="AQ118" s="112"/>
      <c r="AR118" s="112"/>
      <c r="AS118" s="112" t="str">
        <f t="shared" si="25"/>
        <v/>
      </c>
      <c r="AT118" s="112">
        <v>205</v>
      </c>
      <c r="AU118" s="103">
        <f t="shared" si="26"/>
        <v>205</v>
      </c>
      <c r="AV118" s="112"/>
      <c r="AW118" s="103">
        <f t="shared" si="27"/>
        <v>205</v>
      </c>
      <c r="AX118" s="103">
        <v>29</v>
      </c>
      <c r="AY118" s="103">
        <v>29</v>
      </c>
      <c r="AZ118" s="103">
        <f t="shared" si="28"/>
        <v>58</v>
      </c>
      <c r="BA118" s="103">
        <v>88</v>
      </c>
      <c r="BB118" s="103">
        <f t="shared" si="29"/>
        <v>146</v>
      </c>
      <c r="BC118" s="103">
        <v>18</v>
      </c>
      <c r="BD118" s="103">
        <f t="shared" si="30"/>
        <v>164</v>
      </c>
      <c r="BE118" s="103">
        <v>88</v>
      </c>
      <c r="BF118" s="103">
        <v>98</v>
      </c>
      <c r="BG118" s="103">
        <f t="shared" si="31"/>
        <v>186</v>
      </c>
      <c r="BH118" s="113">
        <f t="shared" si="32"/>
        <v>203.44827586206895</v>
      </c>
      <c r="BI118" s="113">
        <f t="shared" si="33"/>
        <v>220.68965517241378</v>
      </c>
      <c r="BJ118" s="113"/>
      <c r="BK118" s="113"/>
    </row>
    <row r="119" spans="1:63" ht="16.5" customHeight="1" x14ac:dyDescent="0.3">
      <c r="A119" s="185">
        <v>591</v>
      </c>
      <c r="B119" s="94" t="s">
        <v>459</v>
      </c>
      <c r="C119" s="103">
        <v>47184</v>
      </c>
      <c r="D119" s="103">
        <v>140488</v>
      </c>
      <c r="E119" s="112">
        <v>202509</v>
      </c>
      <c r="F119" s="112">
        <v>285912.00000000006</v>
      </c>
      <c r="G119" s="112">
        <v>57372</v>
      </c>
      <c r="H119" s="112">
        <v>90580.999999999971</v>
      </c>
      <c r="I119" s="112">
        <v>415991</v>
      </c>
      <c r="J119" s="112">
        <v>529417.99999999988</v>
      </c>
      <c r="K119" s="112">
        <v>56877</v>
      </c>
      <c r="L119" s="112">
        <v>59427.000000000007</v>
      </c>
      <c r="M119" s="112">
        <f t="shared" si="17"/>
        <v>116304</v>
      </c>
      <c r="N119" s="112">
        <v>127534.00000000001</v>
      </c>
      <c r="O119" s="103">
        <f t="shared" si="18"/>
        <v>243838</v>
      </c>
      <c r="P119" s="112">
        <v>53465.000000000007</v>
      </c>
      <c r="Q119" s="103">
        <f t="shared" si="18"/>
        <v>297303</v>
      </c>
      <c r="R119" s="103">
        <v>29439</v>
      </c>
      <c r="S119" s="103">
        <v>42068</v>
      </c>
      <c r="T119" s="103">
        <f t="shared" si="19"/>
        <v>71507</v>
      </c>
      <c r="U119" s="103">
        <v>64941.000000000007</v>
      </c>
      <c r="V119" s="103">
        <f t="shared" si="20"/>
        <v>136448</v>
      </c>
      <c r="W119" s="103">
        <v>26814.000000000004</v>
      </c>
      <c r="X119" s="103">
        <f t="shared" si="21"/>
        <v>163262</v>
      </c>
      <c r="Y119" s="103">
        <v>61156.999999999993</v>
      </c>
      <c r="Z119" s="103">
        <v>78630</v>
      </c>
      <c r="AA119" s="103">
        <f t="shared" si="22"/>
        <v>139787</v>
      </c>
      <c r="AB119" s="113">
        <f t="shared" si="23"/>
        <v>107.74143143449163</v>
      </c>
      <c r="AC119" s="113">
        <f t="shared" si="24"/>
        <v>95.487155103696153</v>
      </c>
      <c r="AD119" s="113"/>
      <c r="AE119" s="113"/>
      <c r="AG119" s="221">
        <v>591</v>
      </c>
      <c r="AH119" s="184" t="s">
        <v>459</v>
      </c>
      <c r="AI119" s="103">
        <v>19953</v>
      </c>
      <c r="AJ119" s="112">
        <v>53544</v>
      </c>
      <c r="AK119" s="107">
        <v>71960</v>
      </c>
      <c r="AL119" s="112">
        <v>143091.00000000003</v>
      </c>
      <c r="AM119" s="112">
        <v>64397</v>
      </c>
      <c r="AN119" s="112">
        <v>100989.99999999999</v>
      </c>
      <c r="AO119" s="112">
        <v>131770</v>
      </c>
      <c r="AP119" s="112">
        <v>189397.00000000006</v>
      </c>
      <c r="AQ119" s="112">
        <v>21693</v>
      </c>
      <c r="AR119" s="112">
        <v>10153</v>
      </c>
      <c r="AS119" s="112">
        <f t="shared" si="25"/>
        <v>31846</v>
      </c>
      <c r="AT119" s="112">
        <v>75655.999999999985</v>
      </c>
      <c r="AU119" s="103">
        <f t="shared" si="26"/>
        <v>107501.99999999999</v>
      </c>
      <c r="AV119" s="112">
        <v>27156</v>
      </c>
      <c r="AW119" s="103">
        <f t="shared" si="27"/>
        <v>134658</v>
      </c>
      <c r="AX119" s="103">
        <v>15676</v>
      </c>
      <c r="AY119" s="103">
        <v>77364</v>
      </c>
      <c r="AZ119" s="103">
        <f t="shared" si="28"/>
        <v>93040</v>
      </c>
      <c r="BA119" s="103">
        <v>5013</v>
      </c>
      <c r="BB119" s="103">
        <f t="shared" si="29"/>
        <v>98053</v>
      </c>
      <c r="BC119" s="103">
        <v>54848</v>
      </c>
      <c r="BD119" s="103">
        <f t="shared" si="30"/>
        <v>152901</v>
      </c>
      <c r="BE119" s="103">
        <v>25696</v>
      </c>
      <c r="BF119" s="103">
        <v>46100</v>
      </c>
      <c r="BG119" s="103">
        <f t="shared" si="31"/>
        <v>71796</v>
      </c>
      <c r="BH119" s="113">
        <f t="shared" si="32"/>
        <v>63.919367185506502</v>
      </c>
      <c r="BI119" s="113">
        <f t="shared" si="33"/>
        <v>-22.833190025795361</v>
      </c>
      <c r="BJ119" s="113"/>
      <c r="BK119" s="113"/>
    </row>
    <row r="120" spans="1:63" ht="16.5" customHeight="1" x14ac:dyDescent="0.3">
      <c r="A120" s="185">
        <v>592</v>
      </c>
      <c r="B120" s="94" t="s">
        <v>460</v>
      </c>
      <c r="C120" s="103">
        <v>14481</v>
      </c>
      <c r="D120" s="103">
        <v>43501</v>
      </c>
      <c r="E120" s="112">
        <v>55012</v>
      </c>
      <c r="F120" s="112">
        <v>76180.000000000015</v>
      </c>
      <c r="G120" s="112">
        <v>54960</v>
      </c>
      <c r="H120" s="112">
        <v>81586</v>
      </c>
      <c r="I120" s="112">
        <v>117490</v>
      </c>
      <c r="J120" s="112">
        <v>129498.00000000003</v>
      </c>
      <c r="K120" s="112">
        <v>30996.000000000004</v>
      </c>
      <c r="L120" s="112">
        <v>12736.000000000002</v>
      </c>
      <c r="M120" s="112">
        <f t="shared" si="17"/>
        <v>43732.000000000007</v>
      </c>
      <c r="N120" s="112">
        <v>39213</v>
      </c>
      <c r="O120" s="103">
        <f t="shared" si="18"/>
        <v>82945</v>
      </c>
      <c r="P120" s="112">
        <v>25728.000000000004</v>
      </c>
      <c r="Q120" s="103">
        <f t="shared" si="18"/>
        <v>108673</v>
      </c>
      <c r="R120" s="103">
        <v>157566</v>
      </c>
      <c r="S120" s="103">
        <v>136845</v>
      </c>
      <c r="T120" s="103">
        <f t="shared" si="19"/>
        <v>294411</v>
      </c>
      <c r="U120" s="103">
        <v>133932</v>
      </c>
      <c r="V120" s="103">
        <f t="shared" si="20"/>
        <v>428343</v>
      </c>
      <c r="W120" s="103">
        <v>105735</v>
      </c>
      <c r="X120" s="103">
        <f t="shared" si="21"/>
        <v>534078</v>
      </c>
      <c r="Y120" s="103">
        <v>153427</v>
      </c>
      <c r="Z120" s="103">
        <v>139103</v>
      </c>
      <c r="AA120" s="103">
        <f t="shared" si="22"/>
        <v>292530</v>
      </c>
      <c r="AB120" s="113">
        <f t="shared" si="23"/>
        <v>-2.6268357386745862</v>
      </c>
      <c r="AC120" s="113">
        <f t="shared" si="24"/>
        <v>-0.63890275838878097</v>
      </c>
      <c r="AD120" s="113"/>
      <c r="AE120" s="113"/>
      <c r="AG120" s="221">
        <v>592</v>
      </c>
      <c r="AH120" s="184" t="s">
        <v>460</v>
      </c>
      <c r="AI120" s="103">
        <v>69515</v>
      </c>
      <c r="AJ120" s="112">
        <v>76577</v>
      </c>
      <c r="AK120" s="107">
        <v>79803</v>
      </c>
      <c r="AL120" s="112">
        <v>80898.000000000015</v>
      </c>
      <c r="AM120" s="112">
        <v>5840</v>
      </c>
      <c r="AN120" s="112">
        <v>5840</v>
      </c>
      <c r="AO120" s="112">
        <v>5840</v>
      </c>
      <c r="AP120" s="112">
        <v>20075</v>
      </c>
      <c r="AQ120" s="112">
        <v>1016</v>
      </c>
      <c r="AR120" s="112">
        <v>8011</v>
      </c>
      <c r="AS120" s="112">
        <f t="shared" si="25"/>
        <v>9027</v>
      </c>
      <c r="AT120" s="112">
        <v>2643</v>
      </c>
      <c r="AU120" s="103">
        <f t="shared" si="26"/>
        <v>11670</v>
      </c>
      <c r="AV120" s="112">
        <v>3919</v>
      </c>
      <c r="AW120" s="103">
        <f t="shared" si="27"/>
        <v>15589</v>
      </c>
      <c r="AX120" s="103">
        <v>1578</v>
      </c>
      <c r="AY120" s="103"/>
      <c r="AZ120" s="103">
        <f t="shared" si="28"/>
        <v>1578</v>
      </c>
      <c r="BA120" s="103">
        <v>24464</v>
      </c>
      <c r="BB120" s="103">
        <f t="shared" si="29"/>
        <v>26042</v>
      </c>
      <c r="BC120" s="103">
        <v>5384</v>
      </c>
      <c r="BD120" s="103">
        <f t="shared" si="30"/>
        <v>31426</v>
      </c>
      <c r="BE120" s="103">
        <v>500</v>
      </c>
      <c r="BF120" s="103">
        <v>22594</v>
      </c>
      <c r="BG120" s="103">
        <f t="shared" si="31"/>
        <v>23094</v>
      </c>
      <c r="BH120" s="113">
        <f t="shared" si="32"/>
        <v>-68.314321926489228</v>
      </c>
      <c r="BI120" s="113">
        <f t="shared" si="33"/>
        <v>1363.4980988593156</v>
      </c>
      <c r="BJ120" s="113"/>
      <c r="BK120" s="113"/>
    </row>
    <row r="121" spans="1:63" ht="16.5" customHeight="1" x14ac:dyDescent="0.3">
      <c r="A121" s="185">
        <v>742</v>
      </c>
      <c r="B121" s="94" t="s">
        <v>461</v>
      </c>
      <c r="C121" s="103">
        <v>0</v>
      </c>
      <c r="D121" s="103">
        <v>0</v>
      </c>
      <c r="E121" s="112">
        <v>0</v>
      </c>
      <c r="F121" s="112"/>
      <c r="G121" s="112" t="s">
        <v>338</v>
      </c>
      <c r="H121" s="112"/>
      <c r="I121" s="112">
        <v>0</v>
      </c>
      <c r="J121" s="112"/>
      <c r="K121" s="112"/>
      <c r="L121" s="112">
        <v>63</v>
      </c>
      <c r="M121" s="112">
        <f t="shared" si="17"/>
        <v>63</v>
      </c>
      <c r="N121" s="112"/>
      <c r="O121" s="103">
        <f t="shared" si="18"/>
        <v>63</v>
      </c>
      <c r="P121" s="112"/>
      <c r="Q121" s="103">
        <f t="shared" si="18"/>
        <v>63</v>
      </c>
      <c r="R121" s="103">
        <v>70</v>
      </c>
      <c r="S121" s="103">
        <v>158</v>
      </c>
      <c r="T121" s="103">
        <f t="shared" si="19"/>
        <v>228</v>
      </c>
      <c r="U121" s="103">
        <v>544</v>
      </c>
      <c r="V121" s="103">
        <f t="shared" si="20"/>
        <v>772</v>
      </c>
      <c r="W121" s="103">
        <v>1721</v>
      </c>
      <c r="X121" s="103">
        <f t="shared" si="21"/>
        <v>2493</v>
      </c>
      <c r="Y121" s="103">
        <v>52</v>
      </c>
      <c r="Z121" s="103"/>
      <c r="AA121" s="103">
        <f t="shared" si="22"/>
        <v>52</v>
      </c>
      <c r="AB121" s="113">
        <f t="shared" si="23"/>
        <v>-25.714285714285708</v>
      </c>
      <c r="AC121" s="113">
        <f t="shared" si="24"/>
        <v>-77.192982456140356</v>
      </c>
      <c r="AD121" s="113"/>
      <c r="AE121" s="113"/>
      <c r="AG121" s="221">
        <v>742</v>
      </c>
      <c r="AH121" s="184" t="s">
        <v>461</v>
      </c>
      <c r="AI121" s="103">
        <v>0</v>
      </c>
      <c r="AJ121" s="112">
        <v>0</v>
      </c>
      <c r="AK121" s="107">
        <v>0</v>
      </c>
      <c r="AL121" s="112">
        <v>8400</v>
      </c>
      <c r="AM121" s="112" t="s">
        <v>338</v>
      </c>
      <c r="AN121" s="112">
        <v>2407</v>
      </c>
      <c r="AO121" s="112">
        <v>7188</v>
      </c>
      <c r="AP121" s="112">
        <v>7188</v>
      </c>
      <c r="AQ121" s="112"/>
      <c r="AR121" s="112"/>
      <c r="AS121" s="112" t="str">
        <f t="shared" si="25"/>
        <v/>
      </c>
      <c r="AT121" s="112"/>
      <c r="AU121" s="103" t="str">
        <f t="shared" si="26"/>
        <v xml:space="preserve"> </v>
      </c>
      <c r="AV121" s="112"/>
      <c r="AW121" s="103" t="str">
        <f t="shared" si="27"/>
        <v xml:space="preserve"> </v>
      </c>
      <c r="AX121" s="103"/>
      <c r="AY121" s="103"/>
      <c r="AZ121" s="103">
        <f t="shared" si="28"/>
        <v>0</v>
      </c>
      <c r="BA121" s="103"/>
      <c r="BB121" s="103">
        <f t="shared" si="29"/>
        <v>0</v>
      </c>
      <c r="BC121" s="103"/>
      <c r="BD121" s="103">
        <f t="shared" si="30"/>
        <v>0</v>
      </c>
      <c r="BE121" s="103"/>
      <c r="BF121" s="103"/>
      <c r="BG121" s="103">
        <f t="shared" si="31"/>
        <v>0</v>
      </c>
      <c r="BH121" s="113" t="str">
        <f t="shared" si="32"/>
        <v xml:space="preserve"> </v>
      </c>
      <c r="BI121" s="113"/>
      <c r="BJ121" s="113"/>
      <c r="BK121" s="113"/>
    </row>
    <row r="122" spans="1:63" ht="16.5" customHeight="1" x14ac:dyDescent="0.3">
      <c r="A122" s="185">
        <v>899</v>
      </c>
      <c r="B122" s="94" t="s">
        <v>464</v>
      </c>
      <c r="C122" s="103">
        <v>32249</v>
      </c>
      <c r="D122" s="103">
        <v>186955</v>
      </c>
      <c r="E122" s="112">
        <v>336483</v>
      </c>
      <c r="F122" s="112">
        <v>917364.00000000012</v>
      </c>
      <c r="G122" s="112">
        <v>8082832</v>
      </c>
      <c r="H122" s="112">
        <v>17052326.999999996</v>
      </c>
      <c r="I122" s="112">
        <v>27096501</v>
      </c>
      <c r="J122" s="112">
        <v>38290912.999999993</v>
      </c>
      <c r="K122" s="112">
        <v>1956259.0000000007</v>
      </c>
      <c r="L122" s="112">
        <v>2044601.0000000005</v>
      </c>
      <c r="M122" s="112">
        <f t="shared" si="17"/>
        <v>4000860.0000000009</v>
      </c>
      <c r="N122" s="112">
        <v>1860563.0000000007</v>
      </c>
      <c r="O122" s="103">
        <f t="shared" si="18"/>
        <v>5861423.0000000019</v>
      </c>
      <c r="P122" s="112">
        <v>1950537</v>
      </c>
      <c r="Q122" s="103">
        <f t="shared" si="18"/>
        <v>7811960.0000000019</v>
      </c>
      <c r="R122" s="103">
        <v>10533554</v>
      </c>
      <c r="S122" s="103">
        <v>8128563.9999999981</v>
      </c>
      <c r="T122" s="103">
        <f t="shared" si="19"/>
        <v>18662118</v>
      </c>
      <c r="U122" s="103">
        <v>9984848</v>
      </c>
      <c r="V122" s="103">
        <f t="shared" si="20"/>
        <v>28646966</v>
      </c>
      <c r="W122" s="103">
        <v>11123928.999999996</v>
      </c>
      <c r="X122" s="103">
        <f t="shared" si="21"/>
        <v>39770895</v>
      </c>
      <c r="Y122" s="103">
        <v>10714502</v>
      </c>
      <c r="Z122" s="103">
        <v>11069030.000000002</v>
      </c>
      <c r="AA122" s="103">
        <f t="shared" si="22"/>
        <v>21783532</v>
      </c>
      <c r="AB122" s="113">
        <f t="shared" si="23"/>
        <v>1.7178247721519142</v>
      </c>
      <c r="AC122" s="113">
        <f t="shared" si="24"/>
        <v>16.725936466589701</v>
      </c>
      <c r="AD122" s="113"/>
      <c r="AE122" s="113"/>
      <c r="AG122" s="221">
        <v>899</v>
      </c>
      <c r="AH122" s="184" t="s">
        <v>464</v>
      </c>
      <c r="AI122" s="103">
        <v>5078303</v>
      </c>
      <c r="AJ122" s="112">
        <v>14458634</v>
      </c>
      <c r="AK122" s="107">
        <v>31862310</v>
      </c>
      <c r="AL122" s="112">
        <v>48121217.999999993</v>
      </c>
      <c r="AM122" s="112">
        <v>16454750</v>
      </c>
      <c r="AN122" s="112">
        <v>38736789</v>
      </c>
      <c r="AO122" s="112">
        <v>63966723</v>
      </c>
      <c r="AP122" s="112">
        <v>98722882.999999911</v>
      </c>
      <c r="AQ122" s="112">
        <v>16876592.000000007</v>
      </c>
      <c r="AR122" s="112">
        <v>18172475.999999996</v>
      </c>
      <c r="AS122" s="112">
        <f t="shared" si="25"/>
        <v>35049068</v>
      </c>
      <c r="AT122" s="112">
        <v>17156787.999999996</v>
      </c>
      <c r="AU122" s="103">
        <f t="shared" si="26"/>
        <v>52205856</v>
      </c>
      <c r="AV122" s="112">
        <v>16626613</v>
      </c>
      <c r="AW122" s="103">
        <f t="shared" si="27"/>
        <v>68832469</v>
      </c>
      <c r="AX122" s="103">
        <v>29712758</v>
      </c>
      <c r="AY122" s="103">
        <v>10460349.999999998</v>
      </c>
      <c r="AZ122" s="103">
        <f t="shared" si="28"/>
        <v>40173108</v>
      </c>
      <c r="BA122" s="103">
        <v>13664307</v>
      </c>
      <c r="BB122" s="103">
        <f t="shared" si="29"/>
        <v>53837415</v>
      </c>
      <c r="BC122" s="103">
        <v>18842633</v>
      </c>
      <c r="BD122" s="103">
        <f t="shared" si="30"/>
        <v>72680048</v>
      </c>
      <c r="BE122" s="103">
        <v>11606730.999999998</v>
      </c>
      <c r="BF122" s="103">
        <v>19325557.000000004</v>
      </c>
      <c r="BG122" s="103">
        <f t="shared" si="31"/>
        <v>30932288</v>
      </c>
      <c r="BH122" s="113">
        <f t="shared" si="32"/>
        <v>-60.936877687355725</v>
      </c>
      <c r="BI122" s="113">
        <f t="shared" si="33"/>
        <v>-23.002502071783937</v>
      </c>
      <c r="BJ122" s="113"/>
      <c r="BK122" s="113"/>
    </row>
    <row r="123" spans="1:63" ht="16.5" customHeight="1" x14ac:dyDescent="0.3">
      <c r="A123" s="185">
        <v>900</v>
      </c>
      <c r="B123" s="94" t="s">
        <v>462</v>
      </c>
      <c r="C123" s="103">
        <v>3579439</v>
      </c>
      <c r="D123" s="103">
        <v>8115871</v>
      </c>
      <c r="E123" s="112">
        <v>11820413</v>
      </c>
      <c r="F123" s="112">
        <v>19627782.999999996</v>
      </c>
      <c r="G123" s="112">
        <v>3403387</v>
      </c>
      <c r="H123" s="112">
        <v>7025324.0000000009</v>
      </c>
      <c r="I123" s="112">
        <v>9425244.0000000019</v>
      </c>
      <c r="J123" s="112">
        <v>12558172.999999998</v>
      </c>
      <c r="K123" s="112">
        <v>5854153</v>
      </c>
      <c r="L123" s="112">
        <v>2520935</v>
      </c>
      <c r="M123" s="112">
        <f t="shared" si="17"/>
        <v>8375088</v>
      </c>
      <c r="N123" s="112">
        <v>2059184</v>
      </c>
      <c r="O123" s="103">
        <f t="shared" si="18"/>
        <v>10434272</v>
      </c>
      <c r="P123" s="112">
        <v>2279507.9999999991</v>
      </c>
      <c r="Q123" s="103">
        <f t="shared" si="18"/>
        <v>12713780</v>
      </c>
      <c r="R123" s="103">
        <v>1343789</v>
      </c>
      <c r="S123" s="103">
        <v>712656</v>
      </c>
      <c r="T123" s="103">
        <f t="shared" si="19"/>
        <v>2056445</v>
      </c>
      <c r="U123" s="103">
        <v>3431503.9999999991</v>
      </c>
      <c r="V123" s="103">
        <f t="shared" si="20"/>
        <v>5487948.9999999991</v>
      </c>
      <c r="W123" s="103">
        <v>2535083</v>
      </c>
      <c r="X123" s="103">
        <f t="shared" si="21"/>
        <v>8023031.9999999991</v>
      </c>
      <c r="Y123" s="103">
        <v>1823593.0000000005</v>
      </c>
      <c r="Z123" s="103">
        <v>2369890.0000000005</v>
      </c>
      <c r="AA123" s="103">
        <f t="shared" si="22"/>
        <v>4193483.0000000009</v>
      </c>
      <c r="AB123" s="113">
        <f t="shared" si="23"/>
        <v>35.705307901761415</v>
      </c>
      <c r="AC123" s="113">
        <f t="shared" si="24"/>
        <v>103.91904475928123</v>
      </c>
      <c r="AD123" s="113"/>
      <c r="AE123" s="113"/>
      <c r="AG123" s="221">
        <v>900</v>
      </c>
      <c r="AH123" s="184" t="s">
        <v>462</v>
      </c>
      <c r="AI123" s="103">
        <v>1969105</v>
      </c>
      <c r="AJ123" s="112">
        <v>6462869</v>
      </c>
      <c r="AK123" s="107">
        <v>15850729</v>
      </c>
      <c r="AL123" s="112">
        <v>32283658.000000007</v>
      </c>
      <c r="AM123" s="112">
        <v>14757310</v>
      </c>
      <c r="AN123" s="112">
        <v>21437039.999999989</v>
      </c>
      <c r="AO123" s="112">
        <v>36583181.999999993</v>
      </c>
      <c r="AP123" s="112">
        <v>49086290.000000015</v>
      </c>
      <c r="AQ123" s="112">
        <v>5918414.0000000009</v>
      </c>
      <c r="AR123" s="112">
        <v>7820912</v>
      </c>
      <c r="AS123" s="112">
        <f t="shared" si="25"/>
        <v>13739326</v>
      </c>
      <c r="AT123" s="112">
        <v>8831270.9999999963</v>
      </c>
      <c r="AU123" s="103">
        <f t="shared" si="26"/>
        <v>22570596.999999996</v>
      </c>
      <c r="AV123" s="112">
        <v>11239512.999999989</v>
      </c>
      <c r="AW123" s="103">
        <f t="shared" si="27"/>
        <v>33810109.999999985</v>
      </c>
      <c r="AX123" s="103">
        <v>10086411</v>
      </c>
      <c r="AY123" s="103">
        <v>1152424.0000000005</v>
      </c>
      <c r="AZ123" s="103">
        <f t="shared" si="28"/>
        <v>11238835</v>
      </c>
      <c r="BA123" s="103">
        <v>1806769</v>
      </c>
      <c r="BB123" s="103">
        <f t="shared" si="29"/>
        <v>13045604</v>
      </c>
      <c r="BC123" s="103">
        <v>3643659</v>
      </c>
      <c r="BD123" s="103">
        <f t="shared" si="30"/>
        <v>16689263</v>
      </c>
      <c r="BE123" s="103">
        <v>10257709.999999998</v>
      </c>
      <c r="BF123" s="103">
        <v>4789648.9999999991</v>
      </c>
      <c r="BG123" s="103">
        <f t="shared" si="31"/>
        <v>15047358.999999996</v>
      </c>
      <c r="BH123" s="113">
        <f t="shared" si="32"/>
        <v>1.698314692907104</v>
      </c>
      <c r="BI123" s="113">
        <f t="shared" si="33"/>
        <v>33.887177808020112</v>
      </c>
      <c r="BJ123" s="113"/>
      <c r="BK123" s="113"/>
    </row>
    <row r="124" spans="1:63" ht="16.5" customHeight="1" x14ac:dyDescent="0.3">
      <c r="A124" s="185">
        <v>910</v>
      </c>
      <c r="B124" s="94" t="s">
        <v>463</v>
      </c>
      <c r="C124" s="103">
        <v>17349</v>
      </c>
      <c r="D124" s="103">
        <v>39660</v>
      </c>
      <c r="E124" s="112">
        <v>42937</v>
      </c>
      <c r="F124" s="112">
        <v>424394</v>
      </c>
      <c r="G124" s="112">
        <v>1621</v>
      </c>
      <c r="H124" s="112">
        <v>113619</v>
      </c>
      <c r="I124" s="112">
        <v>210257</v>
      </c>
      <c r="J124" s="112">
        <v>458175.99999999994</v>
      </c>
      <c r="K124" s="112">
        <v>18208</v>
      </c>
      <c r="L124" s="112">
        <v>4311</v>
      </c>
      <c r="M124" s="112">
        <f t="shared" si="17"/>
        <v>22519</v>
      </c>
      <c r="N124" s="112">
        <v>3351</v>
      </c>
      <c r="O124" s="103">
        <f t="shared" si="18"/>
        <v>25870</v>
      </c>
      <c r="P124" s="112">
        <v>1030</v>
      </c>
      <c r="Q124" s="103">
        <f t="shared" si="18"/>
        <v>26900</v>
      </c>
      <c r="R124" s="103">
        <v>198389</v>
      </c>
      <c r="S124" s="103">
        <v>2463</v>
      </c>
      <c r="T124" s="103">
        <f t="shared" si="19"/>
        <v>200852</v>
      </c>
      <c r="U124" s="103">
        <v>43627</v>
      </c>
      <c r="V124" s="103">
        <f t="shared" si="20"/>
        <v>244479</v>
      </c>
      <c r="W124" s="103">
        <v>28230</v>
      </c>
      <c r="X124" s="103">
        <f t="shared" si="21"/>
        <v>272709</v>
      </c>
      <c r="Y124" s="103">
        <v>56161</v>
      </c>
      <c r="Z124" s="103">
        <v>61048</v>
      </c>
      <c r="AA124" s="103">
        <f t="shared" si="22"/>
        <v>117209</v>
      </c>
      <c r="AB124" s="113">
        <f>IFERROR(Y124/R124*100-100," ")</f>
        <v>-71.691474829753673</v>
      </c>
      <c r="AC124" s="113">
        <f t="shared" si="24"/>
        <v>-41.644096150399299</v>
      </c>
      <c r="AD124" s="113"/>
      <c r="AE124" s="113"/>
      <c r="AG124" s="221">
        <v>910</v>
      </c>
      <c r="AH124" s="184" t="s">
        <v>463</v>
      </c>
      <c r="AI124" s="103">
        <v>0</v>
      </c>
      <c r="AJ124" s="112">
        <v>264737</v>
      </c>
      <c r="AK124" s="107">
        <v>384646</v>
      </c>
      <c r="AL124" s="112">
        <v>405246.00000000006</v>
      </c>
      <c r="AM124" s="112">
        <v>4834</v>
      </c>
      <c r="AN124" s="112">
        <v>13716</v>
      </c>
      <c r="AO124" s="112">
        <v>31300</v>
      </c>
      <c r="AP124" s="112">
        <v>50502</v>
      </c>
      <c r="AQ124" s="112">
        <v>2166145</v>
      </c>
      <c r="AR124" s="112">
        <v>50164</v>
      </c>
      <c r="AS124" s="112">
        <f t="shared" si="25"/>
        <v>2216309</v>
      </c>
      <c r="AT124" s="112">
        <v>76700</v>
      </c>
      <c r="AU124" s="103">
        <f t="shared" si="26"/>
        <v>2293009</v>
      </c>
      <c r="AV124" s="112">
        <v>275669</v>
      </c>
      <c r="AW124" s="103">
        <f t="shared" si="27"/>
        <v>2568678</v>
      </c>
      <c r="AX124" s="103">
        <v>13400</v>
      </c>
      <c r="AY124" s="103">
        <v>76600</v>
      </c>
      <c r="AZ124" s="103">
        <f t="shared" si="28"/>
        <v>90000</v>
      </c>
      <c r="BA124" s="103">
        <v>15300</v>
      </c>
      <c r="BB124" s="103">
        <f t="shared" si="29"/>
        <v>105300</v>
      </c>
      <c r="BC124" s="103">
        <v>12680</v>
      </c>
      <c r="BD124" s="103">
        <f t="shared" si="30"/>
        <v>117980</v>
      </c>
      <c r="BE124" s="103">
        <v>59800</v>
      </c>
      <c r="BF124" s="103">
        <v>5580</v>
      </c>
      <c r="BG124" s="103">
        <f t="shared" si="31"/>
        <v>65380</v>
      </c>
      <c r="BH124" s="113">
        <f t="shared" si="32"/>
        <v>346.26865671641792</v>
      </c>
      <c r="BI124" s="113">
        <f t="shared" si="33"/>
        <v>-27.355555555555554</v>
      </c>
      <c r="BJ124" s="113"/>
      <c r="BK124" s="113"/>
    </row>
    <row r="125" spans="1:63" ht="16.5" customHeight="1" x14ac:dyDescent="0.3">
      <c r="A125" s="185">
        <v>960</v>
      </c>
      <c r="B125" s="183" t="s">
        <v>564</v>
      </c>
      <c r="C125" s="103"/>
      <c r="D125" s="103"/>
      <c r="E125" s="112"/>
      <c r="F125" s="112"/>
      <c r="G125" s="112"/>
      <c r="H125" s="112"/>
      <c r="I125" s="112"/>
      <c r="J125" s="112"/>
      <c r="K125" s="112"/>
      <c r="L125" s="112"/>
      <c r="M125" s="112" t="str">
        <f t="shared" si="17"/>
        <v/>
      </c>
      <c r="N125" s="112"/>
      <c r="O125" s="103" t="str">
        <f t="shared" si="18"/>
        <v xml:space="preserve"> </v>
      </c>
      <c r="P125" s="112"/>
      <c r="Q125" s="103" t="str">
        <f t="shared" si="18"/>
        <v xml:space="preserve"> </v>
      </c>
      <c r="R125" s="103"/>
      <c r="S125" s="103"/>
      <c r="T125" s="103">
        <f t="shared" si="19"/>
        <v>0</v>
      </c>
      <c r="U125" s="103"/>
      <c r="V125" s="103">
        <f t="shared" si="20"/>
        <v>0</v>
      </c>
      <c r="W125" s="103"/>
      <c r="X125" s="103">
        <f t="shared" si="21"/>
        <v>0</v>
      </c>
      <c r="Y125" s="103"/>
      <c r="Z125" s="103"/>
      <c r="AA125" s="103">
        <f t="shared" si="22"/>
        <v>0</v>
      </c>
      <c r="AB125" s="113" t="str">
        <f t="shared" si="23"/>
        <v xml:space="preserve"> </v>
      </c>
      <c r="AC125" s="113"/>
      <c r="AD125" s="113"/>
      <c r="AE125" s="113"/>
      <c r="AG125" s="222">
        <v>960</v>
      </c>
      <c r="AH125" s="183" t="s">
        <v>564</v>
      </c>
      <c r="AI125" s="103"/>
      <c r="AJ125" s="112"/>
      <c r="AK125" s="107"/>
      <c r="AL125" s="112"/>
      <c r="AM125" s="112"/>
      <c r="AN125" s="112"/>
      <c r="AO125" s="112"/>
      <c r="AP125" s="112"/>
      <c r="AQ125" s="112"/>
      <c r="AR125" s="112"/>
      <c r="AS125" s="112" t="str">
        <f t="shared" si="25"/>
        <v/>
      </c>
      <c r="AT125" s="112"/>
      <c r="AU125" s="103" t="str">
        <f t="shared" si="26"/>
        <v xml:space="preserve"> </v>
      </c>
      <c r="AV125" s="112"/>
      <c r="AW125" s="103" t="str">
        <f t="shared" si="27"/>
        <v xml:space="preserve"> </v>
      </c>
      <c r="AX125" s="103"/>
      <c r="AY125" s="103"/>
      <c r="AZ125" s="103">
        <f t="shared" si="28"/>
        <v>0</v>
      </c>
      <c r="BA125" s="103"/>
      <c r="BB125" s="103">
        <f t="shared" si="29"/>
        <v>0</v>
      </c>
      <c r="BC125" s="103"/>
      <c r="BD125" s="103">
        <f t="shared" si="30"/>
        <v>0</v>
      </c>
      <c r="BE125" s="103"/>
      <c r="BF125" s="103"/>
      <c r="BG125" s="103">
        <f t="shared" si="31"/>
        <v>0</v>
      </c>
      <c r="BH125" s="113" t="str">
        <f t="shared" si="32"/>
        <v xml:space="preserve"> </v>
      </c>
      <c r="BI125" s="113"/>
      <c r="BJ125" s="113"/>
      <c r="BK125" s="113"/>
    </row>
    <row r="126" spans="1:63" ht="16.5" customHeight="1" x14ac:dyDescent="0.3">
      <c r="A126" s="217"/>
      <c r="B126" s="241" t="s">
        <v>131</v>
      </c>
      <c r="C126" s="80">
        <f>SUM(C6:C125)</f>
        <v>1345003259</v>
      </c>
      <c r="D126" s="80">
        <f t="shared" ref="D126:I126" si="34">SUM(D6:D125)</f>
        <v>2795374683</v>
      </c>
      <c r="E126" s="80">
        <f t="shared" si="34"/>
        <v>4326498951</v>
      </c>
      <c r="F126" s="80">
        <f t="shared" si="34"/>
        <v>5695182932.0000038</v>
      </c>
      <c r="G126" s="80">
        <f t="shared" si="34"/>
        <v>1517145269</v>
      </c>
      <c r="H126" s="80">
        <f t="shared" si="34"/>
        <v>2999468081.9999995</v>
      </c>
      <c r="I126" s="80">
        <f t="shared" si="34"/>
        <v>4491519046</v>
      </c>
      <c r="J126" s="80">
        <f>SUM(J6:J125)</f>
        <v>5905737247.0000019</v>
      </c>
      <c r="K126" s="246">
        <f t="shared" ref="K126:R126" si="35">SUM(K6:K125)</f>
        <v>1467654285.0000002</v>
      </c>
      <c r="L126" s="246">
        <f t="shared" si="35"/>
        <v>1241166206.9999998</v>
      </c>
      <c r="M126" s="246">
        <f t="shared" si="35"/>
        <v>2708820492</v>
      </c>
      <c r="N126" s="246">
        <f t="shared" si="35"/>
        <v>1362534892</v>
      </c>
      <c r="O126" s="246">
        <f t="shared" si="35"/>
        <v>4071355384</v>
      </c>
      <c r="P126" s="246">
        <f t="shared" si="35"/>
        <v>1263769356.0000005</v>
      </c>
      <c r="Q126" s="246">
        <f t="shared" si="35"/>
        <v>5335124740</v>
      </c>
      <c r="R126" s="246">
        <f t="shared" si="35"/>
        <v>1188247189</v>
      </c>
      <c r="S126" s="246">
        <f t="shared" ref="S126:Y126" si="36">SUM(S6:S125)</f>
        <v>840300352.99999988</v>
      </c>
      <c r="T126" s="246">
        <f t="shared" si="36"/>
        <v>2028547542</v>
      </c>
      <c r="U126" s="246">
        <f t="shared" si="36"/>
        <v>1086086438.9999998</v>
      </c>
      <c r="V126" s="246">
        <f t="shared" si="36"/>
        <v>3114633981</v>
      </c>
      <c r="W126" s="246">
        <f t="shared" si="36"/>
        <v>1200790044</v>
      </c>
      <c r="X126" s="246">
        <f t="shared" si="36"/>
        <v>4315424025</v>
      </c>
      <c r="Y126" s="246">
        <f t="shared" si="36"/>
        <v>1301461277.9999998</v>
      </c>
      <c r="Z126" s="246">
        <f>SUM(Z6:Z125)</f>
        <v>1432833125</v>
      </c>
      <c r="AA126" s="246">
        <f>SUM(AA6:AA125)</f>
        <v>2734294403</v>
      </c>
      <c r="AB126" s="247">
        <f>IFERROR(Y126/R126*100-100," ")</f>
        <v>9.5278230024914166</v>
      </c>
      <c r="AC126" s="247">
        <f>AA126/T126*100-100</f>
        <v>34.79074788181623</v>
      </c>
      <c r="AD126" s="247"/>
      <c r="AE126" s="247"/>
      <c r="AG126" s="217"/>
      <c r="AH126" s="241" t="s">
        <v>131</v>
      </c>
      <c r="AI126" s="80">
        <f>SUM(AI6:AI125)</f>
        <v>1104483377</v>
      </c>
      <c r="AJ126" s="80">
        <f t="shared" ref="AJ126:AS126" si="37">SUM(AJ6:AJ125)</f>
        <v>2310987969</v>
      </c>
      <c r="AK126" s="80">
        <f t="shared" si="37"/>
        <v>3483632636</v>
      </c>
      <c r="AL126" s="80">
        <f t="shared" si="37"/>
        <v>4717806726.9999981</v>
      </c>
      <c r="AM126" s="80">
        <f t="shared" si="37"/>
        <v>1150631288</v>
      </c>
      <c r="AN126" s="80">
        <f t="shared" si="37"/>
        <v>2406625406.9999995</v>
      </c>
      <c r="AO126" s="80">
        <f t="shared" si="37"/>
        <v>3708895039.0000005</v>
      </c>
      <c r="AP126" s="80">
        <f t="shared" si="37"/>
        <v>5039401498.9999981</v>
      </c>
      <c r="AQ126" s="246">
        <f t="shared" si="37"/>
        <v>1138624840.9999998</v>
      </c>
      <c r="AR126" s="246">
        <f t="shared" si="37"/>
        <v>1310000026</v>
      </c>
      <c r="AS126" s="246">
        <f t="shared" si="37"/>
        <v>2448624867</v>
      </c>
      <c r="AT126" s="246">
        <f t="shared" ref="AT126:BE126" si="38">SUM(AT6:AT125)</f>
        <v>1216096171</v>
      </c>
      <c r="AU126" s="246">
        <f t="shared" si="38"/>
        <v>3664721038</v>
      </c>
      <c r="AV126" s="246">
        <f t="shared" si="38"/>
        <v>1301495133.9999995</v>
      </c>
      <c r="AW126" s="246">
        <f t="shared" si="38"/>
        <v>4966216172</v>
      </c>
      <c r="AX126" s="246">
        <f t="shared" si="38"/>
        <v>1143623014</v>
      </c>
      <c r="AY126" s="246">
        <f t="shared" si="38"/>
        <v>945163303</v>
      </c>
      <c r="AZ126" s="246">
        <f t="shared" si="38"/>
        <v>2088786317</v>
      </c>
      <c r="BA126" s="246">
        <f t="shared" si="38"/>
        <v>1218511602</v>
      </c>
      <c r="BB126" s="246">
        <f t="shared" si="38"/>
        <v>3307297919</v>
      </c>
      <c r="BC126" s="246">
        <f t="shared" si="38"/>
        <v>1189816238.9999998</v>
      </c>
      <c r="BD126" s="246">
        <f t="shared" si="38"/>
        <v>4497114158</v>
      </c>
      <c r="BE126" s="246">
        <f t="shared" si="38"/>
        <v>1121356209</v>
      </c>
      <c r="BF126" s="246">
        <f>SUM(BF6:BF125)</f>
        <v>1298420702</v>
      </c>
      <c r="BG126" s="246">
        <f>SUM(BG6:BG125)</f>
        <v>2419776910.9999995</v>
      </c>
      <c r="BH126" s="247">
        <f>IFERROR(BE126/AX126*100-100," ")</f>
        <v>-1.9470406530311379</v>
      </c>
      <c r="BI126" s="247">
        <f>BG126/AZ126*100-100</f>
        <v>15.846072492249078</v>
      </c>
      <c r="BJ126" s="247"/>
      <c r="BK126" s="247"/>
    </row>
    <row r="127" spans="1:63" ht="16.5" customHeight="1" x14ac:dyDescent="0.3">
      <c r="A127" s="31" t="s">
        <v>45</v>
      </c>
      <c r="V127" s="191"/>
      <c r="X127" s="210"/>
      <c r="Y127" s="115"/>
      <c r="Z127" s="115"/>
      <c r="AA127" s="115"/>
      <c r="AD127" s="191"/>
      <c r="AE127" s="211"/>
      <c r="AQ127" s="189"/>
      <c r="AR127" s="189"/>
      <c r="AS127" s="189"/>
      <c r="AT127" s="189"/>
      <c r="AU127" s="189"/>
      <c r="AV127" s="189"/>
      <c r="AW127" s="189"/>
      <c r="AX127" s="191"/>
      <c r="AY127" s="191"/>
      <c r="AZ127" s="191"/>
      <c r="BA127" s="191"/>
      <c r="BB127" s="191"/>
      <c r="BC127" s="191"/>
      <c r="BD127" s="191"/>
      <c r="BE127" s="191"/>
      <c r="BF127" s="191"/>
      <c r="BG127" s="191"/>
      <c r="BH127" s="191"/>
    </row>
  </sheetData>
  <mergeCells count="6">
    <mergeCell ref="AI4:BK4"/>
    <mergeCell ref="A4:A5"/>
    <mergeCell ref="B4:B5"/>
    <mergeCell ref="AG4:AG5"/>
    <mergeCell ref="AH4:AH5"/>
    <mergeCell ref="C4:AE4"/>
  </mergeCells>
  <hyperlinks>
    <hyperlink ref="H1" location="'Indice tavole'!A1" display="torna all'indice " xr:uid="{00000000-0004-0000-1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FFC000"/>
    <pageSetUpPr fitToPage="1"/>
  </sheetPr>
  <dimension ref="A1:L35"/>
  <sheetViews>
    <sheetView workbookViewId="0">
      <selection activeCell="A2" sqref="A2"/>
    </sheetView>
  </sheetViews>
  <sheetFormatPr defaultRowHeight="15" x14ac:dyDescent="0.25"/>
  <cols>
    <col min="1" max="1" width="14.85546875" style="31" customWidth="1"/>
    <col min="2" max="6" width="15.85546875" style="31" bestFit="1" customWidth="1"/>
    <col min="7" max="7" width="15.85546875" style="31" customWidth="1"/>
    <col min="8" max="9" width="9.42578125" style="31" customWidth="1"/>
    <col min="10" max="16384" width="9.140625" style="31"/>
  </cols>
  <sheetData>
    <row r="1" spans="1:12" x14ac:dyDescent="0.25">
      <c r="A1" s="127" t="str">
        <f>'Indice tavole'!C8</f>
        <v>Importazioni, esportazioni e saldi per provincia. Anni 2015-2020. Valori in milioni di euro e variazioni percentuali</v>
      </c>
    </row>
    <row r="2" spans="1:12" x14ac:dyDescent="0.25">
      <c r="A2" s="127"/>
    </row>
    <row r="3" spans="1:12" ht="19.5" customHeight="1" x14ac:dyDescent="0.25">
      <c r="A3" s="260" t="s">
        <v>554</v>
      </c>
      <c r="B3" s="262" t="s">
        <v>15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</row>
    <row r="4" spans="1:12" ht="30" x14ac:dyDescent="0.25">
      <c r="A4" s="261"/>
      <c r="B4" s="2">
        <v>2015</v>
      </c>
      <c r="C4" s="2">
        <v>2016</v>
      </c>
      <c r="D4" s="2">
        <v>2017</v>
      </c>
      <c r="E4" s="2">
        <v>2018</v>
      </c>
      <c r="F4" s="2">
        <v>2019</v>
      </c>
      <c r="G4" s="2">
        <v>2020</v>
      </c>
      <c r="H4" s="3" t="s">
        <v>592</v>
      </c>
      <c r="I4" s="3" t="s">
        <v>593</v>
      </c>
      <c r="J4" s="150" t="s">
        <v>594</v>
      </c>
      <c r="K4" s="3" t="s">
        <v>595</v>
      </c>
      <c r="L4" s="3" t="s">
        <v>598</v>
      </c>
    </row>
    <row r="5" spans="1:12" ht="15" customHeight="1" x14ac:dyDescent="0.25">
      <c r="A5" s="4" t="s">
        <v>9</v>
      </c>
      <c r="B5" s="5">
        <v>860610311.99999976</v>
      </c>
      <c r="C5" s="5">
        <v>899848607.00000119</v>
      </c>
      <c r="D5" s="5">
        <v>819611240</v>
      </c>
      <c r="E5" s="5">
        <v>930977596.99999857</v>
      </c>
      <c r="F5" s="5">
        <v>851357325.99999905</v>
      </c>
      <c r="G5" s="202">
        <v>716084536.99999344</v>
      </c>
      <c r="H5" s="134">
        <f>G5/B5*100-100</f>
        <v>-16.793404980720979</v>
      </c>
      <c r="I5" s="135">
        <f>G5/C5*100-100</f>
        <v>-20.421665219070292</v>
      </c>
      <c r="J5" s="175">
        <f>G5/D5*100-100</f>
        <v>-12.631196102191879</v>
      </c>
      <c r="K5" s="175">
        <f>G5/E5*100-100</f>
        <v>-23.082516775106185</v>
      </c>
      <c r="L5" s="175">
        <f>G5/F5*100-100</f>
        <v>-15.889073232689341</v>
      </c>
    </row>
    <row r="6" spans="1:12" ht="15" customHeight="1" x14ac:dyDescent="0.25">
      <c r="A6" s="4" t="s">
        <v>12</v>
      </c>
      <c r="B6" s="5">
        <v>6003746753.0000067</v>
      </c>
      <c r="C6" s="5">
        <v>5786104543.0000114</v>
      </c>
      <c r="D6" s="5">
        <v>6387556010.9999695</v>
      </c>
      <c r="E6" s="5">
        <v>6600614051.0000286</v>
      </c>
      <c r="F6" s="5">
        <v>6698542929.00002</v>
      </c>
      <c r="G6" s="202">
        <v>6193077144.0000505</v>
      </c>
      <c r="H6" s="134">
        <f t="shared" ref="H6:H12" si="0">G6/B6*100-100</f>
        <v>3.1535372624676086</v>
      </c>
      <c r="I6" s="135">
        <f t="shared" ref="I6:I12" si="1">G6/C6*100-100</f>
        <v>7.0336199074106247</v>
      </c>
      <c r="J6" s="175">
        <f t="shared" ref="J6:J12" si="2">G6/D6*100-100</f>
        <v>-3.0446522373347165</v>
      </c>
      <c r="K6" s="175">
        <f t="shared" ref="K6:K12" si="3">G6/E6*100-100</f>
        <v>-6.1742271832759883</v>
      </c>
      <c r="L6" s="175">
        <f t="shared" ref="L6:L12" si="4">G6/F6*100-100</f>
        <v>-7.5459064808207046</v>
      </c>
    </row>
    <row r="7" spans="1:12" ht="15" customHeight="1" x14ac:dyDescent="0.25">
      <c r="A7" s="4" t="s">
        <v>13</v>
      </c>
      <c r="B7" s="5">
        <v>2277388737.0000038</v>
      </c>
      <c r="C7" s="5">
        <v>1961646939.9999938</v>
      </c>
      <c r="D7" s="5">
        <v>2360758802.0000157</v>
      </c>
      <c r="E7" s="5">
        <v>2972688177.99999</v>
      </c>
      <c r="F7" s="5">
        <v>3197740692.0000038</v>
      </c>
      <c r="G7" s="202">
        <v>2177963688.9999995</v>
      </c>
      <c r="H7" s="134">
        <f t="shared" si="0"/>
        <v>-4.3657477700085821</v>
      </c>
      <c r="I7" s="135">
        <f t="shared" si="1"/>
        <v>11.027302853999117</v>
      </c>
      <c r="J7" s="175">
        <f t="shared" si="2"/>
        <v>-7.7430660364436079</v>
      </c>
      <c r="K7" s="175">
        <f t="shared" si="3"/>
        <v>-26.734202896944183</v>
      </c>
      <c r="L7" s="175">
        <f t="shared" si="4"/>
        <v>-31.890547146341376</v>
      </c>
    </row>
    <row r="8" spans="1:12" ht="15" customHeight="1" x14ac:dyDescent="0.25">
      <c r="A8" s="4" t="s">
        <v>10</v>
      </c>
      <c r="B8" s="5">
        <v>6539314520.9999695</v>
      </c>
      <c r="C8" s="5">
        <v>6699347064.000001</v>
      </c>
      <c r="D8" s="5">
        <v>6927534196.9999685</v>
      </c>
      <c r="E8" s="5">
        <v>7138476180.9999819</v>
      </c>
      <c r="F8" s="5">
        <v>6837516332.0000296</v>
      </c>
      <c r="G8" s="202">
        <v>6202022960.9999743</v>
      </c>
      <c r="H8" s="134">
        <f t="shared" si="0"/>
        <v>-5.1579039196973469</v>
      </c>
      <c r="I8" s="135">
        <f t="shared" si="1"/>
        <v>-7.423471246511113</v>
      </c>
      <c r="J8" s="175">
        <f t="shared" si="2"/>
        <v>-10.472864014358578</v>
      </c>
      <c r="K8" s="175">
        <f t="shared" si="3"/>
        <v>-13.118391043910805</v>
      </c>
      <c r="L8" s="175">
        <f t="shared" si="4"/>
        <v>-9.2942135732225495</v>
      </c>
    </row>
    <row r="9" spans="1:12" ht="15" customHeight="1" x14ac:dyDescent="0.25">
      <c r="A9" s="4" t="s">
        <v>11</v>
      </c>
      <c r="B9" s="5">
        <v>4898521142.9999905</v>
      </c>
      <c r="C9" s="5">
        <v>5077419645.9999876</v>
      </c>
      <c r="D9" s="5">
        <v>5695182931.9999714</v>
      </c>
      <c r="E9" s="5">
        <v>5905737247.000021</v>
      </c>
      <c r="F9" s="5">
        <v>5335124739.99998</v>
      </c>
      <c r="G9" s="202">
        <v>4315424025.0000286</v>
      </c>
      <c r="H9" s="134">
        <f t="shared" si="0"/>
        <v>-11.90353376004532</v>
      </c>
      <c r="I9" s="135">
        <f t="shared" si="1"/>
        <v>-15.007536782985071</v>
      </c>
      <c r="J9" s="175">
        <f t="shared" si="2"/>
        <v>-24.226770649409403</v>
      </c>
      <c r="K9" s="175">
        <f t="shared" si="3"/>
        <v>-26.92827593723095</v>
      </c>
      <c r="L9" s="175">
        <f t="shared" si="4"/>
        <v>-19.112968575125663</v>
      </c>
    </row>
    <row r="10" spans="1:12" ht="15" customHeight="1" x14ac:dyDescent="0.25">
      <c r="A10" s="4" t="s">
        <v>8</v>
      </c>
      <c r="B10" s="5">
        <v>8910113862.0000095</v>
      </c>
      <c r="C10" s="5">
        <v>8571909299.9999886</v>
      </c>
      <c r="D10" s="5">
        <v>9285640372.999979</v>
      </c>
      <c r="E10" s="5">
        <v>9417255235.9999771</v>
      </c>
      <c r="F10" s="5">
        <v>8850645697.0000095</v>
      </c>
      <c r="G10" s="202">
        <v>8064698918.9999657</v>
      </c>
      <c r="H10" s="134">
        <f t="shared" si="0"/>
        <v>-9.4882619469722158</v>
      </c>
      <c r="I10" s="135">
        <f t="shared" si="1"/>
        <v>-5.9171225831802019</v>
      </c>
      <c r="J10" s="175">
        <f t="shared" si="2"/>
        <v>-13.148704935312452</v>
      </c>
      <c r="K10" s="175">
        <f t="shared" si="3"/>
        <v>-14.362532214583112</v>
      </c>
      <c r="L10" s="175">
        <f t="shared" si="4"/>
        <v>-8.8801066600874776</v>
      </c>
    </row>
    <row r="11" spans="1:12" ht="15" customHeight="1" x14ac:dyDescent="0.25">
      <c r="A11" s="4" t="s">
        <v>7</v>
      </c>
      <c r="B11" s="5">
        <v>12419782983.00004</v>
      </c>
      <c r="C11" s="5">
        <v>13381318288.000031</v>
      </c>
      <c r="D11" s="5">
        <v>14682214220.999796</v>
      </c>
      <c r="E11" s="5">
        <v>15592629671.000019</v>
      </c>
      <c r="F11" s="5">
        <v>16115519258.999939</v>
      </c>
      <c r="G11" s="202">
        <v>13783107274.999935</v>
      </c>
      <c r="H11" s="134">
        <f t="shared" si="0"/>
        <v>10.977037955220197</v>
      </c>
      <c r="I11" s="135">
        <f t="shared" si="1"/>
        <v>3.0026113896432634</v>
      </c>
      <c r="J11" s="175">
        <f t="shared" si="2"/>
        <v>-6.1237830511550442</v>
      </c>
      <c r="K11" s="175">
        <f t="shared" si="3"/>
        <v>-11.604985394897994</v>
      </c>
      <c r="L11" s="175">
        <f t="shared" si="4"/>
        <v>-14.473079933167128</v>
      </c>
    </row>
    <row r="12" spans="1:12" ht="15" customHeight="1" x14ac:dyDescent="0.25">
      <c r="A12" s="6" t="s">
        <v>14</v>
      </c>
      <c r="B12" s="7">
        <f>SUM(B5:B11)</f>
        <v>41909478311.000015</v>
      </c>
      <c r="C12" s="7">
        <f>SUM(C5:C11)</f>
        <v>42377594388.000015</v>
      </c>
      <c r="D12" s="7">
        <f>SUM(D5:D11)</f>
        <v>46158497775.999695</v>
      </c>
      <c r="E12" s="7">
        <f>SUM(E5:E11)</f>
        <v>48558378161.000015</v>
      </c>
      <c r="F12" s="7">
        <v>47886446974.999985</v>
      </c>
      <c r="G12" s="7">
        <v>47886446974.999985</v>
      </c>
      <c r="H12" s="176">
        <f t="shared" si="0"/>
        <v>14.26161552202187</v>
      </c>
      <c r="I12" s="177">
        <f t="shared" si="1"/>
        <v>12.999446208678393</v>
      </c>
      <c r="J12" s="178">
        <f t="shared" si="2"/>
        <v>3.7435126406967925</v>
      </c>
      <c r="K12" s="178">
        <f t="shared" si="3"/>
        <v>-1.3837595312021733</v>
      </c>
      <c r="L12" s="178">
        <f t="shared" si="4"/>
        <v>0</v>
      </c>
    </row>
    <row r="13" spans="1:12" ht="15" customHeight="1" x14ac:dyDescent="0.25">
      <c r="B13" s="122"/>
      <c r="C13" s="122"/>
      <c r="D13" s="122"/>
      <c r="E13" s="122"/>
      <c r="F13" s="122"/>
      <c r="G13" s="122"/>
      <c r="H13" s="128"/>
      <c r="I13" s="122"/>
      <c r="J13" s="122"/>
      <c r="K13" s="122"/>
    </row>
    <row r="14" spans="1:12" ht="22.5" customHeight="1" x14ac:dyDescent="0.25">
      <c r="A14" s="260" t="s">
        <v>554</v>
      </c>
      <c r="B14" s="264" t="s">
        <v>16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</row>
    <row r="15" spans="1:12" ht="30.75" customHeight="1" x14ac:dyDescent="0.25">
      <c r="A15" s="261"/>
      <c r="B15" s="2">
        <v>2015</v>
      </c>
      <c r="C15" s="2">
        <v>2016</v>
      </c>
      <c r="D15" s="2">
        <v>2017</v>
      </c>
      <c r="E15" s="2">
        <v>2018</v>
      </c>
      <c r="F15" s="2">
        <v>2019</v>
      </c>
      <c r="G15" s="2">
        <v>2020</v>
      </c>
      <c r="H15" s="3" t="s">
        <v>592</v>
      </c>
      <c r="I15" s="3" t="s">
        <v>593</v>
      </c>
      <c r="J15" s="3" t="s">
        <v>594</v>
      </c>
      <c r="K15" s="3" t="s">
        <v>595</v>
      </c>
      <c r="L15" s="3" t="s">
        <v>598</v>
      </c>
    </row>
    <row r="16" spans="1:12" ht="12.75" customHeight="1" x14ac:dyDescent="0.25">
      <c r="A16" s="4" t="s">
        <v>9</v>
      </c>
      <c r="B16" s="5">
        <v>3781672533.0000076</v>
      </c>
      <c r="C16" s="5">
        <v>3856880963.000001</v>
      </c>
      <c r="D16" s="5">
        <v>3888870603.0000267</v>
      </c>
      <c r="E16" s="5">
        <v>3893914125.9999924</v>
      </c>
      <c r="F16" s="5">
        <v>4048551640.9999971</v>
      </c>
      <c r="G16" s="202">
        <v>3161315710.0000048</v>
      </c>
      <c r="H16" s="134">
        <f>G16/B16*100-100</f>
        <v>-16.404297770010047</v>
      </c>
      <c r="I16" s="135">
        <f>G16/C16*100-100</f>
        <v>-18.034397734146395</v>
      </c>
      <c r="J16" s="175">
        <f>G16/D16*100-100</f>
        <v>-18.708642361068982</v>
      </c>
      <c r="K16" s="175">
        <f>G16/E16*100-100</f>
        <v>-18.813933545898365</v>
      </c>
      <c r="L16" s="175">
        <f>G16/F16*100-100</f>
        <v>-21.914897219412623</v>
      </c>
    </row>
    <row r="17" spans="1:12" ht="12.75" customHeight="1" x14ac:dyDescent="0.25">
      <c r="A17" s="4" t="s">
        <v>12</v>
      </c>
      <c r="B17" s="5">
        <v>8742813813.0000763</v>
      </c>
      <c r="C17" s="5">
        <v>9124694547.0000343</v>
      </c>
      <c r="D17" s="5">
        <v>9554722038.9999676</v>
      </c>
      <c r="E17" s="5">
        <v>9987339438.000061</v>
      </c>
      <c r="F17" s="5">
        <v>10441966873.00001</v>
      </c>
      <c r="G17" s="202">
        <v>9172151939.0000267</v>
      </c>
      <c r="H17" s="134">
        <f t="shared" ref="H17:H23" si="5">G17/B17*100-100</f>
        <v>4.9107545371897174</v>
      </c>
      <c r="I17" s="135">
        <f t="shared" ref="I17:I23" si="6">G17/C17*100-100</f>
        <v>0.52009841815028324</v>
      </c>
      <c r="J17" s="175">
        <f t="shared" ref="J17:J23" si="7">G17/D17*100-100</f>
        <v>-4.003989843329677</v>
      </c>
      <c r="K17" s="175">
        <f t="shared" ref="K17:K23" si="8">G17/E17*100-100</f>
        <v>-8.1622088050636421</v>
      </c>
      <c r="L17" s="175">
        <f t="shared" ref="L17:L23" si="9">G17/F17*100-100</f>
        <v>-12.160687248332181</v>
      </c>
    </row>
    <row r="18" spans="1:12" x14ac:dyDescent="0.25">
      <c r="A18" s="4" t="s">
        <v>13</v>
      </c>
      <c r="B18" s="5">
        <v>1435032017.9999993</v>
      </c>
      <c r="C18" s="5">
        <v>1356677636.9999983</v>
      </c>
      <c r="D18" s="5">
        <v>1468604773.9999964</v>
      </c>
      <c r="E18" s="5">
        <v>1458582458.0000074</v>
      </c>
      <c r="F18" s="5">
        <v>1658237800</v>
      </c>
      <c r="G18" s="202">
        <v>2136491509.0000067</v>
      </c>
      <c r="H18" s="134">
        <f t="shared" si="5"/>
        <v>48.881103850047168</v>
      </c>
      <c r="I18" s="135">
        <f t="shared" si="6"/>
        <v>57.479673190780943</v>
      </c>
      <c r="J18" s="175">
        <f t="shared" si="7"/>
        <v>45.477636109060626</v>
      </c>
      <c r="K18" s="175">
        <f t="shared" si="8"/>
        <v>46.477252436556853</v>
      </c>
      <c r="L18" s="175">
        <f t="shared" si="9"/>
        <v>28.841081116351745</v>
      </c>
    </row>
    <row r="19" spans="1:12" x14ac:dyDescent="0.25">
      <c r="A19" s="4" t="s">
        <v>10</v>
      </c>
      <c r="B19" s="5">
        <v>11919494345.000011</v>
      </c>
      <c r="C19" s="5">
        <v>12183684488.999928</v>
      </c>
      <c r="D19" s="5">
        <v>12955460161.999884</v>
      </c>
      <c r="E19" s="5">
        <v>13551361801.0002</v>
      </c>
      <c r="F19" s="5">
        <v>13684536150.000011</v>
      </c>
      <c r="G19" s="202">
        <v>12654983864.000143</v>
      </c>
      <c r="H19" s="134">
        <f t="shared" si="5"/>
        <v>6.1704758416086065</v>
      </c>
      <c r="I19" s="135">
        <f t="shared" si="6"/>
        <v>3.8682828287758895</v>
      </c>
      <c r="J19" s="175">
        <f t="shared" si="7"/>
        <v>-2.3193023963832502</v>
      </c>
      <c r="K19" s="175">
        <f t="shared" si="8"/>
        <v>-6.6146705413318472</v>
      </c>
      <c r="L19" s="175">
        <f t="shared" si="9"/>
        <v>-7.523472295404531</v>
      </c>
    </row>
    <row r="20" spans="1:12" x14ac:dyDescent="0.25">
      <c r="A20" s="4" t="s">
        <v>11</v>
      </c>
      <c r="B20" s="5">
        <v>4386136292.9999981</v>
      </c>
      <c r="C20" s="5">
        <v>4595349889.0000048</v>
      </c>
      <c r="D20" s="5">
        <v>4717806727.0000153</v>
      </c>
      <c r="E20" s="5">
        <v>5039401498.999999</v>
      </c>
      <c r="F20" s="5">
        <v>4966216172.0000095</v>
      </c>
      <c r="G20" s="202">
        <v>4497114157.9999485</v>
      </c>
      <c r="H20" s="134">
        <f t="shared" si="5"/>
        <v>2.5301964550683067</v>
      </c>
      <c r="I20" s="135">
        <f t="shared" si="6"/>
        <v>-2.1377203776192459</v>
      </c>
      <c r="J20" s="175">
        <f t="shared" si="7"/>
        <v>-4.6778637144468576</v>
      </c>
      <c r="K20" s="175">
        <f t="shared" si="8"/>
        <v>-10.76094732891714</v>
      </c>
      <c r="L20" s="175">
        <f t="shared" si="9"/>
        <v>-9.4458637673668306</v>
      </c>
    </row>
    <row r="21" spans="1:12" x14ac:dyDescent="0.25">
      <c r="A21" s="4" t="s">
        <v>8</v>
      </c>
      <c r="B21" s="5">
        <v>17110247540.999964</v>
      </c>
      <c r="C21" s="5">
        <v>16765978183.999887</v>
      </c>
      <c r="D21" s="5">
        <v>17703690990.999821</v>
      </c>
      <c r="E21" s="5">
        <v>17958633194.999687</v>
      </c>
      <c r="F21" s="5">
        <v>18545074311.999977</v>
      </c>
      <c r="G21" s="202">
        <v>16834189534.999479</v>
      </c>
      <c r="H21" s="134">
        <f t="shared" si="5"/>
        <v>-1.6134074351583081</v>
      </c>
      <c r="I21" s="135">
        <f t="shared" si="6"/>
        <v>0.40684384919865124</v>
      </c>
      <c r="J21" s="175">
        <f t="shared" si="7"/>
        <v>-4.9114134247054864</v>
      </c>
      <c r="K21" s="175">
        <f t="shared" si="8"/>
        <v>-6.2612986622684161</v>
      </c>
      <c r="L21" s="175">
        <f t="shared" si="9"/>
        <v>-9.2255482410951259</v>
      </c>
    </row>
    <row r="22" spans="1:12" x14ac:dyDescent="0.25">
      <c r="A22" s="4" t="s">
        <v>7</v>
      </c>
      <c r="B22" s="5">
        <v>10141177207.00005</v>
      </c>
      <c r="C22" s="5">
        <v>10437266372.000082</v>
      </c>
      <c r="D22" s="5">
        <v>11291451576.999851</v>
      </c>
      <c r="E22" s="5">
        <v>11423104095.000196</v>
      </c>
      <c r="F22" s="5">
        <v>11797534428.000092</v>
      </c>
      <c r="G22" s="202">
        <v>11281769471.000036</v>
      </c>
      <c r="H22" s="134">
        <f t="shared" si="5"/>
        <v>11.247138677477025</v>
      </c>
      <c r="I22" s="135">
        <f t="shared" si="6"/>
        <v>8.0912287652779753</v>
      </c>
      <c r="J22" s="175">
        <f t="shared" si="7"/>
        <v>-8.5747221548885477E-2</v>
      </c>
      <c r="K22" s="175">
        <f t="shared" si="8"/>
        <v>-1.2372698596174132</v>
      </c>
      <c r="L22" s="175">
        <f t="shared" si="9"/>
        <v>-4.3718029402478038</v>
      </c>
    </row>
    <row r="23" spans="1:12" x14ac:dyDescent="0.25">
      <c r="A23" s="6" t="s">
        <v>14</v>
      </c>
      <c r="B23" s="7">
        <f>SUM(B16:B22)</f>
        <v>57516573750.000107</v>
      </c>
      <c r="C23" s="7">
        <f>SUM(C16:C22)</f>
        <v>58320532080.999939</v>
      </c>
      <c r="D23" s="7">
        <f>SUM(D16:D22)</f>
        <v>61580606872.999557</v>
      </c>
      <c r="E23" s="7">
        <f>SUM(E16:E22)</f>
        <v>63312336612.000145</v>
      </c>
      <c r="F23" s="7">
        <v>65142117376.000099</v>
      </c>
      <c r="G23" s="7">
        <v>65142117376.000099</v>
      </c>
      <c r="H23" s="176">
        <f t="shared" si="5"/>
        <v>13.257993529212925</v>
      </c>
      <c r="I23" s="177">
        <f t="shared" si="6"/>
        <v>11.696713064150075</v>
      </c>
      <c r="J23" s="178">
        <f t="shared" si="7"/>
        <v>5.7834936741458307</v>
      </c>
      <c r="K23" s="178">
        <f t="shared" si="8"/>
        <v>2.8900856640523074</v>
      </c>
      <c r="L23" s="178">
        <f t="shared" si="9"/>
        <v>0</v>
      </c>
    </row>
    <row r="24" spans="1:12" x14ac:dyDescent="0.25">
      <c r="H24" s="127"/>
      <c r="I24" s="127"/>
      <c r="J24" s="127"/>
      <c r="K24" s="127"/>
    </row>
    <row r="25" spans="1:12" ht="21.75" customHeight="1" x14ac:dyDescent="0.25">
      <c r="A25" s="260" t="s">
        <v>554</v>
      </c>
      <c r="B25" s="266" t="s">
        <v>44</v>
      </c>
      <c r="C25" s="267"/>
      <c r="D25" s="267"/>
      <c r="E25" s="267"/>
      <c r="F25" s="267"/>
      <c r="G25" s="267"/>
      <c r="H25" s="267"/>
      <c r="I25" s="267"/>
      <c r="J25" s="267"/>
      <c r="K25" s="267"/>
      <c r="L25" s="267"/>
    </row>
    <row r="26" spans="1:12" ht="30.75" customHeight="1" x14ac:dyDescent="0.25">
      <c r="A26" s="261"/>
      <c r="B26" s="2">
        <v>2015</v>
      </c>
      <c r="C26" s="2">
        <v>2016</v>
      </c>
      <c r="D26" s="2">
        <v>2017</v>
      </c>
      <c r="E26" s="2">
        <v>2018</v>
      </c>
      <c r="F26" s="2">
        <v>2019</v>
      </c>
      <c r="G26" s="2">
        <v>2020</v>
      </c>
      <c r="H26" s="3" t="s">
        <v>592</v>
      </c>
      <c r="I26" s="3" t="s">
        <v>593</v>
      </c>
      <c r="J26" s="3" t="s">
        <v>594</v>
      </c>
      <c r="K26" s="3" t="s">
        <v>595</v>
      </c>
      <c r="L26" s="3" t="s">
        <v>598</v>
      </c>
    </row>
    <row r="27" spans="1:12" x14ac:dyDescent="0.25">
      <c r="A27" s="4" t="s">
        <v>9</v>
      </c>
      <c r="B27" s="5">
        <f t="shared" ref="B27:G34" si="10">B16-B5</f>
        <v>2921062221.0000076</v>
      </c>
      <c r="C27" s="5">
        <f t="shared" si="10"/>
        <v>2957032356</v>
      </c>
      <c r="D27" s="5">
        <f t="shared" si="10"/>
        <v>3069259363.0000267</v>
      </c>
      <c r="E27" s="5">
        <f>E16-E5</f>
        <v>2962936528.9999938</v>
      </c>
      <c r="F27" s="5">
        <f>F16-F5</f>
        <v>3197194314.9999981</v>
      </c>
      <c r="G27" s="5">
        <f>G16-G5</f>
        <v>2445231173.0000114</v>
      </c>
      <c r="H27" s="134">
        <f>G27/B27*100-100</f>
        <v>-16.289658076406823</v>
      </c>
      <c r="I27" s="135">
        <f>G27/C27*100-100</f>
        <v>-17.30793313646069</v>
      </c>
      <c r="J27" s="175">
        <f>G27/D27*100-100</f>
        <v>-20.33155612466922</v>
      </c>
      <c r="K27" s="175">
        <f>G27/E27*100-100</f>
        <v>-17.472711647141168</v>
      </c>
      <c r="L27" s="175">
        <f>G27/F27*100-100</f>
        <v>-23.519469507125876</v>
      </c>
    </row>
    <row r="28" spans="1:12" x14ac:dyDescent="0.25">
      <c r="A28" s="4" t="s">
        <v>12</v>
      </c>
      <c r="B28" s="5">
        <f t="shared" si="10"/>
        <v>2739067060.0000696</v>
      </c>
      <c r="C28" s="5">
        <f t="shared" si="10"/>
        <v>3338590004.0000229</v>
      </c>
      <c r="D28" s="5">
        <f t="shared" si="10"/>
        <v>3167166027.9999981</v>
      </c>
      <c r="E28" s="5">
        <f t="shared" si="10"/>
        <v>3386725387.0000324</v>
      </c>
      <c r="F28" s="5">
        <f t="shared" si="10"/>
        <v>3743423943.9999895</v>
      </c>
      <c r="G28" s="5">
        <f t="shared" si="10"/>
        <v>2979074794.9999762</v>
      </c>
      <c r="H28" s="134">
        <f t="shared" ref="H28:H34" si="11">G28/B28*100-100</f>
        <v>8.7623898846748318</v>
      </c>
      <c r="I28" s="135">
        <f t="shared" ref="I28:I34" si="12">G28/C28*100-100</f>
        <v>-10.768474372992955</v>
      </c>
      <c r="J28" s="175">
        <f t="shared" ref="J28:J34" si="13">G28/D28*100-100</f>
        <v>-5.938786641974616</v>
      </c>
      <c r="K28" s="175">
        <f t="shared" ref="K28:K34" si="14">G28/E28*100-100</f>
        <v>-12.036718228316516</v>
      </c>
      <c r="L28" s="175">
        <f t="shared" ref="L28:L34" si="15">G28/F28*100-100</f>
        <v>-20.418450072296039</v>
      </c>
    </row>
    <row r="29" spans="1:12" x14ac:dyDescent="0.25">
      <c r="A29" s="4" t="s">
        <v>13</v>
      </c>
      <c r="B29" s="5">
        <f t="shared" si="10"/>
        <v>-842356719.00000453</v>
      </c>
      <c r="C29" s="5">
        <f t="shared" si="10"/>
        <v>-604969302.99999547</v>
      </c>
      <c r="D29" s="5">
        <f t="shared" si="10"/>
        <v>-892154028.00001931</v>
      </c>
      <c r="E29" s="5">
        <f t="shared" si="10"/>
        <v>-1514105719.9999826</v>
      </c>
      <c r="F29" s="5">
        <f t="shared" si="10"/>
        <v>-1539502892.0000038</v>
      </c>
      <c r="G29" s="5">
        <f t="shared" si="10"/>
        <v>-41472179.999992847</v>
      </c>
      <c r="H29" s="134">
        <f t="shared" si="11"/>
        <v>-95.076648756452471</v>
      </c>
      <c r="I29" s="135">
        <f t="shared" si="12"/>
        <v>-93.144746387240545</v>
      </c>
      <c r="J29" s="175">
        <f t="shared" si="13"/>
        <v>-95.351455163749819</v>
      </c>
      <c r="K29" s="175">
        <f t="shared" si="14"/>
        <v>-97.26094555669512</v>
      </c>
      <c r="L29" s="175">
        <f t="shared" si="15"/>
        <v>-97.306131725019668</v>
      </c>
    </row>
    <row r="30" spans="1:12" x14ac:dyDescent="0.25">
      <c r="A30" s="4" t="s">
        <v>10</v>
      </c>
      <c r="B30" s="5">
        <f t="shared" si="10"/>
        <v>5380179824.000042</v>
      </c>
      <c r="C30" s="5">
        <f t="shared" si="10"/>
        <v>5484337424.9999266</v>
      </c>
      <c r="D30" s="5">
        <f t="shared" si="10"/>
        <v>6027925964.9999151</v>
      </c>
      <c r="E30" s="5">
        <f t="shared" si="10"/>
        <v>6412885620.0002184</v>
      </c>
      <c r="F30" s="5">
        <f t="shared" si="10"/>
        <v>6847019817.9999819</v>
      </c>
      <c r="G30" s="5">
        <f t="shared" si="10"/>
        <v>6452960903.0001688</v>
      </c>
      <c r="H30" s="134">
        <f t="shared" si="11"/>
        <v>19.939502286050697</v>
      </c>
      <c r="I30" s="135">
        <f t="shared" si="12"/>
        <v>17.661631714796528</v>
      </c>
      <c r="J30" s="175">
        <f t="shared" si="13"/>
        <v>7.0510975162625442</v>
      </c>
      <c r="K30" s="175">
        <f t="shared" si="14"/>
        <v>0.62491810044085128</v>
      </c>
      <c r="L30" s="175">
        <f t="shared" si="15"/>
        <v>-5.7551887605740575</v>
      </c>
    </row>
    <row r="31" spans="1:12" x14ac:dyDescent="0.25">
      <c r="A31" s="4" t="s">
        <v>11</v>
      </c>
      <c r="B31" s="5">
        <f t="shared" si="10"/>
        <v>-512384849.99999237</v>
      </c>
      <c r="C31" s="5">
        <f t="shared" si="10"/>
        <v>-482069756.99998283</v>
      </c>
      <c r="D31" s="5">
        <f t="shared" si="10"/>
        <v>-977376204.99995613</v>
      </c>
      <c r="E31" s="5">
        <f t="shared" si="10"/>
        <v>-866335748.00002193</v>
      </c>
      <c r="F31" s="5">
        <f t="shared" si="10"/>
        <v>-368908567.99997044</v>
      </c>
      <c r="G31" s="5">
        <f t="shared" si="10"/>
        <v>181690132.99991989</v>
      </c>
      <c r="H31" s="134">
        <f t="shared" si="11"/>
        <v>-135.45970045756087</v>
      </c>
      <c r="I31" s="135">
        <f t="shared" si="12"/>
        <v>-137.68959374896573</v>
      </c>
      <c r="J31" s="175">
        <f t="shared" si="13"/>
        <v>-118.58958015045272</v>
      </c>
      <c r="K31" s="175">
        <f t="shared" si="14"/>
        <v>-120.97225393496232</v>
      </c>
      <c r="L31" s="175">
        <f t="shared" si="15"/>
        <v>-149.25072192954175</v>
      </c>
    </row>
    <row r="32" spans="1:12" x14ac:dyDescent="0.25">
      <c r="A32" s="4" t="s">
        <v>8</v>
      </c>
      <c r="B32" s="5">
        <f t="shared" si="10"/>
        <v>8200133678.9999542</v>
      </c>
      <c r="C32" s="5">
        <f t="shared" si="10"/>
        <v>8194068883.9998989</v>
      </c>
      <c r="D32" s="5">
        <f t="shared" si="10"/>
        <v>8418050617.9998417</v>
      </c>
      <c r="E32" s="5">
        <f t="shared" si="10"/>
        <v>8541377958.9997101</v>
      </c>
      <c r="F32" s="5">
        <f t="shared" si="10"/>
        <v>9694428614.9999676</v>
      </c>
      <c r="G32" s="5">
        <f t="shared" si="10"/>
        <v>8769490615.9995136</v>
      </c>
      <c r="H32" s="134">
        <f t="shared" si="11"/>
        <v>6.9432640891897677</v>
      </c>
      <c r="I32" s="135">
        <f t="shared" si="12"/>
        <v>7.0224175576947943</v>
      </c>
      <c r="J32" s="175">
        <f t="shared" si="13"/>
        <v>4.1748382606325407</v>
      </c>
      <c r="K32" s="175">
        <f t="shared" si="14"/>
        <v>2.6706774725903557</v>
      </c>
      <c r="L32" s="175">
        <f t="shared" si="15"/>
        <v>-9.5409233048487181</v>
      </c>
    </row>
    <row r="33" spans="1:12" x14ac:dyDescent="0.25">
      <c r="A33" s="4" t="s">
        <v>7</v>
      </c>
      <c r="B33" s="5">
        <f t="shared" si="10"/>
        <v>-2278605775.9999905</v>
      </c>
      <c r="C33" s="5">
        <f t="shared" si="10"/>
        <v>-2944051915.9999485</v>
      </c>
      <c r="D33" s="5">
        <f t="shared" si="10"/>
        <v>-3390762643.9999447</v>
      </c>
      <c r="E33" s="5">
        <f t="shared" si="10"/>
        <v>-4169525575.9998226</v>
      </c>
      <c r="F33" s="5">
        <f t="shared" si="10"/>
        <v>-4317984830.9998474</v>
      </c>
      <c r="G33" s="5">
        <f t="shared" si="10"/>
        <v>-2501337803.9998989</v>
      </c>
      <c r="H33" s="134">
        <f t="shared" si="11"/>
        <v>9.7749259808735474</v>
      </c>
      <c r="I33" s="135">
        <f t="shared" si="12"/>
        <v>-15.037578297924867</v>
      </c>
      <c r="J33" s="175">
        <f t="shared" si="13"/>
        <v>-26.230819829689622</v>
      </c>
      <c r="K33" s="175">
        <f t="shared" si="14"/>
        <v>-40.009054785565247</v>
      </c>
      <c r="L33" s="175">
        <f t="shared" si="15"/>
        <v>-42.071639852873133</v>
      </c>
    </row>
    <row r="34" spans="1:12" x14ac:dyDescent="0.25">
      <c r="A34" s="6" t="s">
        <v>14</v>
      </c>
      <c r="B34" s="7">
        <f t="shared" si="10"/>
        <v>15607095439.000092</v>
      </c>
      <c r="C34" s="7">
        <f t="shared" si="10"/>
        <v>15942937692.999924</v>
      </c>
      <c r="D34" s="7">
        <f t="shared" si="10"/>
        <v>15422109096.999863</v>
      </c>
      <c r="E34" s="7">
        <f>E23-E12</f>
        <v>14753958451.00013</v>
      </c>
      <c r="F34" s="7">
        <f>F23-F12</f>
        <v>17255670401.000114</v>
      </c>
      <c r="G34" s="7">
        <f t="shared" si="10"/>
        <v>17255670401.000114</v>
      </c>
      <c r="H34" s="176">
        <f t="shared" si="11"/>
        <v>10.56298379441219</v>
      </c>
      <c r="I34" s="177">
        <f t="shared" si="12"/>
        <v>8.2339449182980502</v>
      </c>
      <c r="J34" s="178">
        <f t="shared" si="13"/>
        <v>11.889173474702915</v>
      </c>
      <c r="K34" s="178">
        <f t="shared" si="14"/>
        <v>16.956208452860324</v>
      </c>
      <c r="L34" s="178">
        <f t="shared" si="15"/>
        <v>0</v>
      </c>
    </row>
    <row r="35" spans="1:12" x14ac:dyDescent="0.25">
      <c r="H35" s="127"/>
      <c r="I35" s="127"/>
      <c r="J35" s="127"/>
      <c r="K35" s="127"/>
    </row>
  </sheetData>
  <mergeCells count="6">
    <mergeCell ref="A25:A26"/>
    <mergeCell ref="A3:A4"/>
    <mergeCell ref="A14:A15"/>
    <mergeCell ref="B3:L3"/>
    <mergeCell ref="B14:L14"/>
    <mergeCell ref="B25:L2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FFC000"/>
    <pageSetUpPr fitToPage="1"/>
  </sheetPr>
  <dimension ref="A1:X225"/>
  <sheetViews>
    <sheetView workbookViewId="0">
      <selection activeCell="L1" sqref="L1:L65536"/>
    </sheetView>
  </sheetViews>
  <sheetFormatPr defaultRowHeight="15" customHeight="1" x14ac:dyDescent="0.25"/>
  <cols>
    <col min="1" max="1" width="31.85546875" style="31" customWidth="1"/>
    <col min="2" max="6" width="17.42578125" style="31" bestFit="1" customWidth="1"/>
    <col min="7" max="7" width="17.42578125" style="31" customWidth="1"/>
    <col min="8" max="11" width="9.7109375" style="31" customWidth="1"/>
    <col min="12" max="12" width="7.5703125" style="31" customWidth="1"/>
    <col min="13" max="13" width="16.28515625" style="31" customWidth="1"/>
    <col min="14" max="14" width="16" style="31" customWidth="1"/>
    <col min="15" max="16" width="15.7109375" style="31" customWidth="1"/>
    <col min="17" max="17" width="7.5703125" style="31" bestFit="1" customWidth="1"/>
    <col min="18" max="18" width="8.7109375" style="31" customWidth="1"/>
    <col min="19" max="22" width="16.7109375" style="31" customWidth="1"/>
    <col min="23" max="23" width="8.7109375" style="31" customWidth="1"/>
    <col min="24" max="24" width="6.7109375" style="31" customWidth="1"/>
    <col min="25" max="25" width="15.7109375" style="31" customWidth="1"/>
    <col min="26" max="26" width="16.42578125" style="31" customWidth="1"/>
    <col min="27" max="28" width="16.7109375" style="31" customWidth="1"/>
    <col min="29" max="30" width="9.140625" style="31"/>
    <col min="31" max="31" width="17.42578125" style="31" customWidth="1"/>
    <col min="32" max="32" width="16.85546875" style="31" customWidth="1"/>
    <col min="33" max="34" width="17.140625" style="31" customWidth="1"/>
    <col min="35" max="16384" width="9.140625" style="31"/>
  </cols>
  <sheetData>
    <row r="1" spans="1:23" ht="15" customHeight="1" x14ac:dyDescent="0.25">
      <c r="A1" s="127" t="str">
        <f>'Indice tavole'!C9</f>
        <v>Importazioni per provincia e voce merceologica*. Anni 2015-2020. Valori in milioni di euro e variazioni percentuali rispetto all'anno precedente</v>
      </c>
      <c r="B1" s="127"/>
      <c r="W1" s="62" t="s">
        <v>111</v>
      </c>
    </row>
    <row r="2" spans="1:23" ht="15" customHeight="1" x14ac:dyDescent="0.25">
      <c r="A2" s="127"/>
      <c r="B2" s="127"/>
    </row>
    <row r="3" spans="1:23" ht="16.5" customHeight="1" x14ac:dyDescent="0.25">
      <c r="A3" s="130" t="s">
        <v>9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23" ht="33.75" customHeight="1" x14ac:dyDescent="0.25">
      <c r="A4" s="12" t="s">
        <v>46</v>
      </c>
      <c r="B4" s="12">
        <v>2015</v>
      </c>
      <c r="C4" s="12">
        <v>2016</v>
      </c>
      <c r="D4" s="132">
        <v>2017</v>
      </c>
      <c r="E4" s="132">
        <v>2018</v>
      </c>
      <c r="F4" s="132">
        <v>2019</v>
      </c>
      <c r="G4" s="132">
        <v>2020</v>
      </c>
      <c r="H4" s="3" t="s">
        <v>592</v>
      </c>
      <c r="I4" s="3" t="s">
        <v>593</v>
      </c>
      <c r="J4" s="150" t="s">
        <v>594</v>
      </c>
      <c r="K4" s="3" t="s">
        <v>595</v>
      </c>
      <c r="L4" s="3" t="s">
        <v>598</v>
      </c>
    </row>
    <row r="5" spans="1:23" ht="15" customHeight="1" x14ac:dyDescent="0.25">
      <c r="A5" s="4" t="s">
        <v>17</v>
      </c>
      <c r="B5" s="133">
        <v>17532794.000000004</v>
      </c>
      <c r="C5" s="133">
        <v>17276989.999999993</v>
      </c>
      <c r="D5" s="133">
        <v>16855447.999999993</v>
      </c>
      <c r="E5" s="133">
        <v>17261762.999999996</v>
      </c>
      <c r="F5" s="5">
        <v>17524192.999999993</v>
      </c>
      <c r="G5" s="202">
        <v>12987364.999999998</v>
      </c>
      <c r="H5" s="134">
        <f>G5/B5*100-100</f>
        <v>-25.925297473979356</v>
      </c>
      <c r="I5" s="135">
        <f>G5/C5*100-100</f>
        <v>-24.828543629416913</v>
      </c>
      <c r="J5" s="175">
        <f>G5/D5*100-100</f>
        <v>-22.948562387662406</v>
      </c>
      <c r="K5" s="175">
        <f>G5/E5*100-100</f>
        <v>-24.762233150808527</v>
      </c>
      <c r="L5" s="175">
        <f>G5/F5*100-100</f>
        <v>-25.888941077058419</v>
      </c>
    </row>
    <row r="6" spans="1:23" ht="15" customHeight="1" x14ac:dyDescent="0.25">
      <c r="A6" s="4" t="s">
        <v>18</v>
      </c>
      <c r="B6" s="133">
        <v>1518995</v>
      </c>
      <c r="C6" s="133">
        <v>989657</v>
      </c>
      <c r="D6" s="133">
        <v>906642.99999999977</v>
      </c>
      <c r="E6" s="133">
        <v>736613.00000000012</v>
      </c>
      <c r="F6" s="133">
        <v>875951</v>
      </c>
      <c r="G6" s="133">
        <v>1023811</v>
      </c>
      <c r="H6" s="134">
        <f>G6/B6*100-100</f>
        <v>-32.599448977778067</v>
      </c>
      <c r="I6" s="135">
        <f>G6/C6*100-100</f>
        <v>3.4510946721945146</v>
      </c>
      <c r="J6" s="175">
        <f>G6/D6*100-100</f>
        <v>12.923278512049421</v>
      </c>
      <c r="K6" s="175">
        <f>G6/E6*100-100</f>
        <v>38.988994220845939</v>
      </c>
      <c r="L6" s="175">
        <f>G6/F6*100-100</f>
        <v>16.879939631326408</v>
      </c>
    </row>
    <row r="7" spans="1:23" ht="15" customHeight="1" x14ac:dyDescent="0.25">
      <c r="A7" s="4" t="s">
        <v>19</v>
      </c>
      <c r="B7" s="133">
        <v>632674</v>
      </c>
      <c r="C7" s="133">
        <v>482573.00000000012</v>
      </c>
      <c r="D7" s="133">
        <v>755021.00000000012</v>
      </c>
      <c r="E7" s="133">
        <v>874618.99999999965</v>
      </c>
      <c r="F7" s="133">
        <v>1016920</v>
      </c>
      <c r="G7" s="133">
        <v>787734.99999999965</v>
      </c>
      <c r="H7" s="134">
        <f t="shared" ref="H7:H33" si="0">G7/B7*100-100</f>
        <v>24.508830772246</v>
      </c>
      <c r="I7" s="135">
        <f>G7/C7*100-100</f>
        <v>63.236442983755694</v>
      </c>
      <c r="J7" s="175">
        <f>G7/D7*100-100</f>
        <v>4.3328596158251855</v>
      </c>
      <c r="K7" s="175">
        <f>G7/E7*100-100</f>
        <v>-9.9339255149956784</v>
      </c>
      <c r="L7" s="175">
        <f>G7/F7*100-100</f>
        <v>-22.53717106557059</v>
      </c>
    </row>
    <row r="8" spans="1:23" ht="15" customHeight="1" x14ac:dyDescent="0.25">
      <c r="A8" s="4" t="s">
        <v>20</v>
      </c>
      <c r="B8" s="133">
        <v>24866035.999999981</v>
      </c>
      <c r="C8" s="133">
        <v>28053334.999999981</v>
      </c>
      <c r="D8" s="133">
        <v>25701087.000000004</v>
      </c>
      <c r="E8" s="133">
        <v>29549260.999999978</v>
      </c>
      <c r="F8" s="133">
        <v>29842588.999999993</v>
      </c>
      <c r="G8" s="133">
        <v>29616878.999999993</v>
      </c>
      <c r="H8" s="134">
        <f t="shared" si="0"/>
        <v>19.105751314765314</v>
      </c>
      <c r="I8" s="135">
        <f t="shared" ref="I8:I33" si="1">G8/C8*100-100</f>
        <v>5.5734692506256778</v>
      </c>
      <c r="J8" s="175">
        <f t="shared" ref="J8:J33" si="2">G8/D8*100-100</f>
        <v>15.23590033370958</v>
      </c>
      <c r="K8" s="175">
        <f t="shared" ref="K8:K33" si="3">G8/E8*100-100</f>
        <v>0.22883144184220328</v>
      </c>
      <c r="L8" s="175">
        <f t="shared" ref="L8:L33" si="4">G8/F8*100-100</f>
        <v>-0.75633518258084109</v>
      </c>
    </row>
    <row r="9" spans="1:23" ht="15" customHeight="1" x14ac:dyDescent="0.25">
      <c r="A9" s="4" t="s">
        <v>21</v>
      </c>
      <c r="B9" s="133">
        <v>3685419.0000000009</v>
      </c>
      <c r="C9" s="133">
        <v>3331052.9999999995</v>
      </c>
      <c r="D9" s="133">
        <v>3332178.9999999986</v>
      </c>
      <c r="E9" s="133">
        <v>3651780.0000000005</v>
      </c>
      <c r="F9" s="133">
        <v>3978772</v>
      </c>
      <c r="G9" s="133">
        <v>4885640.9999999991</v>
      </c>
      <c r="H9" s="134">
        <f t="shared" si="0"/>
        <v>32.566771919285088</v>
      </c>
      <c r="I9" s="135">
        <f t="shared" si="1"/>
        <v>46.669566650545619</v>
      </c>
      <c r="J9" s="175">
        <f t="shared" si="2"/>
        <v>46.620004507561021</v>
      </c>
      <c r="K9" s="175">
        <f t="shared" si="3"/>
        <v>33.787933555690614</v>
      </c>
      <c r="L9" s="175">
        <f t="shared" si="4"/>
        <v>22.792685783452768</v>
      </c>
    </row>
    <row r="10" spans="1:23" ht="15" customHeight="1" x14ac:dyDescent="0.25">
      <c r="A10" s="4" t="s">
        <v>22</v>
      </c>
      <c r="B10" s="133">
        <v>9253582.9999999963</v>
      </c>
      <c r="C10" s="133">
        <v>11518036.999999996</v>
      </c>
      <c r="D10" s="133">
        <v>9462001.0000000019</v>
      </c>
      <c r="E10" s="133">
        <v>7302658.0000000093</v>
      </c>
      <c r="F10" s="133">
        <v>7497697.0000000009</v>
      </c>
      <c r="G10" s="133">
        <v>8109356.0000000121</v>
      </c>
      <c r="H10" s="134">
        <f t="shared" si="0"/>
        <v>-12.3652319323227</v>
      </c>
      <c r="I10" s="135">
        <f t="shared" si="1"/>
        <v>-29.594287637728428</v>
      </c>
      <c r="J10" s="175">
        <f t="shared" si="2"/>
        <v>-14.295549112708713</v>
      </c>
      <c r="K10" s="175">
        <f t="shared" si="3"/>
        <v>11.046635348389614</v>
      </c>
      <c r="L10" s="175">
        <f t="shared" si="4"/>
        <v>8.1579583704170773</v>
      </c>
    </row>
    <row r="11" spans="1:23" ht="15" customHeight="1" x14ac:dyDescent="0.25">
      <c r="A11" s="4" t="s">
        <v>23</v>
      </c>
      <c r="B11" s="133">
        <v>23035508.000000011</v>
      </c>
      <c r="C11" s="133">
        <v>24790171.00000003</v>
      </c>
      <c r="D11" s="133">
        <v>24801977</v>
      </c>
      <c r="E11" s="133">
        <v>21993689.000000007</v>
      </c>
      <c r="F11" s="133">
        <v>22031969.000000015</v>
      </c>
      <c r="G11" s="133">
        <v>21855331.000000022</v>
      </c>
      <c r="H11" s="134">
        <f t="shared" si="0"/>
        <v>-5.1232948715521616</v>
      </c>
      <c r="I11" s="135">
        <f t="shared" si="1"/>
        <v>-11.838724307307132</v>
      </c>
      <c r="J11" s="175">
        <f t="shared" si="2"/>
        <v>-11.880689994995066</v>
      </c>
      <c r="K11" s="175">
        <f t="shared" si="3"/>
        <v>-0.62908046030834441</v>
      </c>
      <c r="L11" s="175">
        <f t="shared" si="4"/>
        <v>-0.80173496976139802</v>
      </c>
    </row>
    <row r="12" spans="1:23" ht="15" customHeight="1" x14ac:dyDescent="0.25">
      <c r="A12" s="4" t="s">
        <v>24</v>
      </c>
      <c r="B12" s="133">
        <v>3857030.9999999991</v>
      </c>
      <c r="C12" s="133">
        <v>4824770.0000000047</v>
      </c>
      <c r="D12" s="133">
        <v>4722904.0000000037</v>
      </c>
      <c r="E12" s="133">
        <v>4983278</v>
      </c>
      <c r="F12" s="133">
        <v>4451077</v>
      </c>
      <c r="G12" s="133">
        <v>4236582.9999999963</v>
      </c>
      <c r="H12" s="134">
        <f t="shared" si="0"/>
        <v>9.8405224121869139</v>
      </c>
      <c r="I12" s="135">
        <f t="shared" si="1"/>
        <v>-12.190985269764326</v>
      </c>
      <c r="J12" s="175">
        <f t="shared" si="2"/>
        <v>-10.297075697494734</v>
      </c>
      <c r="K12" s="175">
        <f t="shared" si="3"/>
        <v>-14.984012531510459</v>
      </c>
      <c r="L12" s="175">
        <f t="shared" si="4"/>
        <v>-4.8189235998389535</v>
      </c>
    </row>
    <row r="13" spans="1:23" ht="15" customHeight="1" x14ac:dyDescent="0.25">
      <c r="A13" s="4" t="s">
        <v>25</v>
      </c>
      <c r="B13" s="133">
        <v>52894543.000000015</v>
      </c>
      <c r="C13" s="133">
        <v>58812170.999999993</v>
      </c>
      <c r="D13" s="133">
        <v>51959984.999999963</v>
      </c>
      <c r="E13" s="133">
        <v>49603782.999999948</v>
      </c>
      <c r="F13" s="133">
        <v>52796238.999999993</v>
      </c>
      <c r="G13" s="133">
        <v>36358610.000000007</v>
      </c>
      <c r="H13" s="134">
        <f t="shared" si="0"/>
        <v>-31.262077450976378</v>
      </c>
      <c r="I13" s="135">
        <f t="shared" si="1"/>
        <v>-38.178425686751119</v>
      </c>
      <c r="J13" s="175">
        <f t="shared" si="2"/>
        <v>-30.025749622521957</v>
      </c>
      <c r="K13" s="175">
        <f t="shared" si="3"/>
        <v>-26.70194126121379</v>
      </c>
      <c r="L13" s="175">
        <f t="shared" si="4"/>
        <v>-31.134090820370716</v>
      </c>
    </row>
    <row r="14" spans="1:23" ht="15" customHeight="1" x14ac:dyDescent="0.25">
      <c r="A14" s="4" t="s">
        <v>26</v>
      </c>
      <c r="B14" s="133">
        <v>3160595.9999999991</v>
      </c>
      <c r="C14" s="133">
        <v>3157844.0000000009</v>
      </c>
      <c r="D14" s="133">
        <v>2867284.0000000005</v>
      </c>
      <c r="E14" s="133">
        <v>3436236.0000000009</v>
      </c>
      <c r="F14" s="133">
        <v>3155310</v>
      </c>
      <c r="G14" s="133">
        <v>3107409.0000000023</v>
      </c>
      <c r="H14" s="134">
        <f t="shared" si="0"/>
        <v>-1.6828155196044321</v>
      </c>
      <c r="I14" s="135">
        <f t="shared" si="1"/>
        <v>-1.5971339939527951</v>
      </c>
      <c r="J14" s="175">
        <f t="shared" si="2"/>
        <v>8.3746500172289018</v>
      </c>
      <c r="K14" s="175">
        <f t="shared" si="3"/>
        <v>-9.5693951172154215</v>
      </c>
      <c r="L14" s="175">
        <f t="shared" si="4"/>
        <v>-1.5181075710468264</v>
      </c>
    </row>
    <row r="15" spans="1:23" ht="15" customHeight="1" x14ac:dyDescent="0.25">
      <c r="A15" s="4" t="s">
        <v>27</v>
      </c>
      <c r="B15" s="133">
        <v>1116386.0000000002</v>
      </c>
      <c r="C15" s="133">
        <v>574990.00000000035</v>
      </c>
      <c r="D15" s="133">
        <v>7471481.0000000037</v>
      </c>
      <c r="E15" s="133">
        <v>303626.00000000006</v>
      </c>
      <c r="F15" s="133">
        <v>641481</v>
      </c>
      <c r="G15" s="133">
        <v>188836</v>
      </c>
      <c r="H15" s="134">
        <f t="shared" si="0"/>
        <v>-83.08506197677147</v>
      </c>
      <c r="I15" s="135">
        <f t="shared" si="1"/>
        <v>-67.158385363223729</v>
      </c>
      <c r="J15" s="175">
        <f t="shared" si="2"/>
        <v>-97.472576052860205</v>
      </c>
      <c r="K15" s="175">
        <f t="shared" si="3"/>
        <v>-37.806380217767924</v>
      </c>
      <c r="L15" s="175">
        <f t="shared" si="4"/>
        <v>-70.56249522589134</v>
      </c>
    </row>
    <row r="16" spans="1:23" ht="15" customHeight="1" x14ac:dyDescent="0.25">
      <c r="A16" s="4" t="s">
        <v>28</v>
      </c>
      <c r="B16" s="133">
        <v>352023862.99999994</v>
      </c>
      <c r="C16" s="133">
        <v>354727310.99999994</v>
      </c>
      <c r="D16" s="133">
        <v>230837010.00000033</v>
      </c>
      <c r="E16" s="133">
        <v>307136639</v>
      </c>
      <c r="F16" s="133">
        <v>258479643.00000012</v>
      </c>
      <c r="G16" s="133">
        <v>190858879.00000021</v>
      </c>
      <c r="H16" s="134">
        <f t="shared" si="0"/>
        <v>-45.782403109416414</v>
      </c>
      <c r="I16" s="135">
        <f t="shared" si="1"/>
        <v>-46.195606292068035</v>
      </c>
      <c r="J16" s="175">
        <f t="shared" si="2"/>
        <v>-17.31877007070922</v>
      </c>
      <c r="K16" s="175">
        <f t="shared" si="3"/>
        <v>-37.85864180144258</v>
      </c>
      <c r="L16" s="175">
        <f t="shared" si="4"/>
        <v>-26.160963089847613</v>
      </c>
    </row>
    <row r="17" spans="1:12" ht="15" customHeight="1" x14ac:dyDescent="0.25">
      <c r="A17" s="4" t="s">
        <v>29</v>
      </c>
      <c r="B17" s="133">
        <v>2087853.0000000002</v>
      </c>
      <c r="C17" s="133">
        <v>2060503.9999999991</v>
      </c>
      <c r="D17" s="133">
        <v>916933.00000000151</v>
      </c>
      <c r="E17" s="133">
        <v>859619.99999999977</v>
      </c>
      <c r="F17" s="133">
        <v>1728910</v>
      </c>
      <c r="G17" s="133">
        <v>755873.99999999977</v>
      </c>
      <c r="H17" s="134">
        <f t="shared" si="0"/>
        <v>-63.796589127682857</v>
      </c>
      <c r="I17" s="135">
        <f t="shared" si="1"/>
        <v>-63.316062477918017</v>
      </c>
      <c r="J17" s="175">
        <f t="shared" si="2"/>
        <v>-17.564969305282006</v>
      </c>
      <c r="K17" s="175">
        <f t="shared" si="3"/>
        <v>-12.068821107000772</v>
      </c>
      <c r="L17" s="175">
        <f t="shared" si="4"/>
        <v>-56.280315343193124</v>
      </c>
    </row>
    <row r="18" spans="1:12" ht="15" customHeight="1" x14ac:dyDescent="0.25">
      <c r="A18" s="4" t="s">
        <v>30</v>
      </c>
      <c r="B18" s="133">
        <v>12247353.000000006</v>
      </c>
      <c r="C18" s="133">
        <v>10963212.999999991</v>
      </c>
      <c r="D18" s="133">
        <v>11101652.999999985</v>
      </c>
      <c r="E18" s="133">
        <v>12552445.000000007</v>
      </c>
      <c r="F18" s="133">
        <v>9549621</v>
      </c>
      <c r="G18" s="133">
        <v>11413939.999999994</v>
      </c>
      <c r="H18" s="134">
        <f t="shared" si="0"/>
        <v>-6.8048418299040776</v>
      </c>
      <c r="I18" s="135">
        <f t="shared" si="1"/>
        <v>4.1112673811956739</v>
      </c>
      <c r="J18" s="175">
        <f t="shared" si="2"/>
        <v>2.8129774908296099</v>
      </c>
      <c r="K18" s="175">
        <f t="shared" si="3"/>
        <v>-9.0699859668774678</v>
      </c>
      <c r="L18" s="175">
        <f t="shared" si="4"/>
        <v>19.522439686349784</v>
      </c>
    </row>
    <row r="19" spans="1:12" ht="15" customHeight="1" x14ac:dyDescent="0.25">
      <c r="A19" s="4" t="s">
        <v>31</v>
      </c>
      <c r="B19" s="133">
        <v>8496630.9999999981</v>
      </c>
      <c r="C19" s="133">
        <v>7737889.0000000037</v>
      </c>
      <c r="D19" s="133">
        <v>7598574.9999999981</v>
      </c>
      <c r="E19" s="133">
        <v>6923689.0000000047</v>
      </c>
      <c r="F19" s="133">
        <v>11350656.999999994</v>
      </c>
      <c r="G19" s="133">
        <v>9525887</v>
      </c>
      <c r="H19" s="134">
        <f t="shared" si="0"/>
        <v>12.113695416453908</v>
      </c>
      <c r="I19" s="135">
        <f t="shared" si="1"/>
        <v>23.107051548555376</v>
      </c>
      <c r="J19" s="175">
        <f t="shared" si="2"/>
        <v>25.364124194339112</v>
      </c>
      <c r="K19" s="175">
        <f t="shared" si="3"/>
        <v>37.583981602870864</v>
      </c>
      <c r="L19" s="175">
        <f t="shared" si="4"/>
        <v>-16.076338136197705</v>
      </c>
    </row>
    <row r="20" spans="1:12" ht="15" customHeight="1" x14ac:dyDescent="0.25">
      <c r="A20" s="4" t="s">
        <v>32</v>
      </c>
      <c r="B20" s="133">
        <v>33524454.000000041</v>
      </c>
      <c r="C20" s="133">
        <v>38057217.00000003</v>
      </c>
      <c r="D20" s="133">
        <v>48748088.999999948</v>
      </c>
      <c r="E20" s="133">
        <v>52620358</v>
      </c>
      <c r="F20" s="133">
        <v>48480845</v>
      </c>
      <c r="G20" s="133">
        <v>50380996.000000015</v>
      </c>
      <c r="H20" s="134">
        <f t="shared" si="0"/>
        <v>50.281331949507518</v>
      </c>
      <c r="I20" s="135">
        <f t="shared" si="1"/>
        <v>32.38223909015727</v>
      </c>
      <c r="J20" s="175">
        <f t="shared" si="2"/>
        <v>3.3496841281307894</v>
      </c>
      <c r="K20" s="175">
        <f t="shared" si="3"/>
        <v>-4.2556951056851062</v>
      </c>
      <c r="L20" s="175">
        <f t="shared" si="4"/>
        <v>3.9193850684739857</v>
      </c>
    </row>
    <row r="21" spans="1:12" ht="15" customHeight="1" x14ac:dyDescent="0.25">
      <c r="A21" s="4" t="s">
        <v>33</v>
      </c>
      <c r="B21" s="133">
        <v>15503270.999999998</v>
      </c>
      <c r="C21" s="133">
        <v>17822585.999999989</v>
      </c>
      <c r="D21" s="133">
        <v>20513581.999999993</v>
      </c>
      <c r="E21" s="133">
        <v>18928968.000000026</v>
      </c>
      <c r="F21" s="133">
        <v>17311542</v>
      </c>
      <c r="G21" s="133">
        <v>16205412.000000034</v>
      </c>
      <c r="H21" s="134">
        <f t="shared" si="0"/>
        <v>4.5289861733051993</v>
      </c>
      <c r="I21" s="135">
        <f t="shared" si="1"/>
        <v>-9.0737337443621016</v>
      </c>
      <c r="J21" s="175">
        <f t="shared" si="2"/>
        <v>-21.001549119992603</v>
      </c>
      <c r="K21" s="175">
        <f t="shared" si="3"/>
        <v>-14.388296287467909</v>
      </c>
      <c r="L21" s="175">
        <f t="shared" si="4"/>
        <v>-6.3895521265521324</v>
      </c>
    </row>
    <row r="22" spans="1:12" ht="15" customHeight="1" x14ac:dyDescent="0.25">
      <c r="A22" s="4" t="s">
        <v>34</v>
      </c>
      <c r="B22" s="133">
        <v>1833148.9999999995</v>
      </c>
      <c r="C22" s="133">
        <v>823069.00000000023</v>
      </c>
      <c r="D22" s="133">
        <v>2778701</v>
      </c>
      <c r="E22" s="133">
        <v>3461450</v>
      </c>
      <c r="F22" s="133">
        <v>1452659</v>
      </c>
      <c r="G22" s="133">
        <v>1804324.9999999995</v>
      </c>
      <c r="H22" s="134">
        <f t="shared" si="0"/>
        <v>-1.5723762771056755</v>
      </c>
      <c r="I22" s="135">
        <f t="shared" si="1"/>
        <v>119.21916631533921</v>
      </c>
      <c r="J22" s="175">
        <f t="shared" si="2"/>
        <v>-35.065881503623473</v>
      </c>
      <c r="K22" s="175">
        <f t="shared" si="3"/>
        <v>-47.873723439599026</v>
      </c>
      <c r="L22" s="175">
        <f t="shared" si="4"/>
        <v>24.208434326294025</v>
      </c>
    </row>
    <row r="23" spans="1:12" ht="15" customHeight="1" x14ac:dyDescent="0.25">
      <c r="A23" s="4" t="s">
        <v>35</v>
      </c>
      <c r="B23" s="133">
        <v>14318</v>
      </c>
      <c r="C23" s="133">
        <v>21283</v>
      </c>
      <c r="D23" s="133">
        <v>15295</v>
      </c>
      <c r="E23" s="133">
        <v>209</v>
      </c>
      <c r="F23" s="133">
        <v>24667</v>
      </c>
      <c r="G23" s="133">
        <v>775</v>
      </c>
      <c r="H23" s="134">
        <f t="shared" si="0"/>
        <v>-94.587232853750521</v>
      </c>
      <c r="I23" s="135">
        <f t="shared" si="1"/>
        <v>-96.358596062585164</v>
      </c>
      <c r="J23" s="175">
        <f t="shared" si="2"/>
        <v>-94.932984635501796</v>
      </c>
      <c r="K23" s="175">
        <f t="shared" si="3"/>
        <v>270.81339712918663</v>
      </c>
      <c r="L23" s="175">
        <f t="shared" si="4"/>
        <v>-96.858150565532895</v>
      </c>
    </row>
    <row r="24" spans="1:12" ht="15" customHeight="1" x14ac:dyDescent="0.25">
      <c r="A24" s="4" t="s">
        <v>36</v>
      </c>
      <c r="B24" s="133">
        <v>53182438</v>
      </c>
      <c r="C24" s="133">
        <v>51995254.00000003</v>
      </c>
      <c r="D24" s="133">
        <v>62959483.000000045</v>
      </c>
      <c r="E24" s="133">
        <v>74195783.000000015</v>
      </c>
      <c r="F24" s="133">
        <v>62855960</v>
      </c>
      <c r="G24" s="133">
        <v>39999556.999999985</v>
      </c>
      <c r="H24" s="134">
        <f t="shared" si="0"/>
        <v>-24.788034350738144</v>
      </c>
      <c r="I24" s="135">
        <f t="shared" si="1"/>
        <v>-23.070753726869071</v>
      </c>
      <c r="J24" s="175">
        <f t="shared" si="2"/>
        <v>-36.467780397752072</v>
      </c>
      <c r="K24" s="175">
        <f t="shared" si="3"/>
        <v>-46.089177332355966</v>
      </c>
      <c r="L24" s="175">
        <f t="shared" si="4"/>
        <v>-36.363143606429702</v>
      </c>
    </row>
    <row r="25" spans="1:12" ht="15" customHeight="1" x14ac:dyDescent="0.25">
      <c r="A25" s="4" t="s">
        <v>37</v>
      </c>
      <c r="B25" s="133">
        <v>16528885</v>
      </c>
      <c r="C25" s="133">
        <v>19190093.000000004</v>
      </c>
      <c r="D25" s="133">
        <v>19517473.999999989</v>
      </c>
      <c r="E25" s="133">
        <v>14679624.000000006</v>
      </c>
      <c r="F25" s="133">
        <v>17054784.000000007</v>
      </c>
      <c r="G25" s="133">
        <v>14973949.000000039</v>
      </c>
      <c r="H25" s="134">
        <f t="shared" si="0"/>
        <v>-9.407385918650661</v>
      </c>
      <c r="I25" s="135">
        <f t="shared" si="1"/>
        <v>-21.970419841112616</v>
      </c>
      <c r="J25" s="175">
        <f t="shared" si="2"/>
        <v>-23.279267593746781</v>
      </c>
      <c r="K25" s="175">
        <f t="shared" si="3"/>
        <v>2.0049900460668084</v>
      </c>
      <c r="L25" s="175">
        <f t="shared" si="4"/>
        <v>-12.200887446009091</v>
      </c>
    </row>
    <row r="26" spans="1:12" ht="15" customHeight="1" x14ac:dyDescent="0.25">
      <c r="A26" s="4" t="s">
        <v>38</v>
      </c>
      <c r="B26" s="133">
        <v>30258394.00000003</v>
      </c>
      <c r="C26" s="133">
        <v>31768432</v>
      </c>
      <c r="D26" s="133">
        <v>29233697.000000056</v>
      </c>
      <c r="E26" s="133">
        <v>36085248.999999978</v>
      </c>
      <c r="F26" s="133">
        <v>35407377.000000007</v>
      </c>
      <c r="G26" s="133">
        <v>39839601.999999963</v>
      </c>
      <c r="H26" s="134">
        <f t="shared" si="0"/>
        <v>31.664628334206782</v>
      </c>
      <c r="I26" s="135">
        <f t="shared" si="1"/>
        <v>25.406258640652979</v>
      </c>
      <c r="J26" s="175">
        <f t="shared" si="2"/>
        <v>36.27972541413385</v>
      </c>
      <c r="K26" s="175">
        <f t="shared" si="3"/>
        <v>10.404121085599229</v>
      </c>
      <c r="L26" s="175">
        <f t="shared" si="4"/>
        <v>12.517801022086303</v>
      </c>
    </row>
    <row r="27" spans="1:12" ht="15" customHeight="1" x14ac:dyDescent="0.25">
      <c r="A27" s="4" t="s">
        <v>39</v>
      </c>
      <c r="B27" s="133">
        <v>945004.99999999988</v>
      </c>
      <c r="C27" s="133">
        <v>1277916.0000000002</v>
      </c>
      <c r="D27" s="133">
        <v>1563654.9999999995</v>
      </c>
      <c r="E27" s="133">
        <v>1313123.9999999995</v>
      </c>
      <c r="F27" s="133">
        <v>917245</v>
      </c>
      <c r="G27" s="133">
        <v>939903.00000000023</v>
      </c>
      <c r="H27" s="134">
        <f t="shared" si="0"/>
        <v>-0.53989132332628742</v>
      </c>
      <c r="I27" s="135">
        <f t="shared" si="1"/>
        <v>-26.450330068642998</v>
      </c>
      <c r="J27" s="175">
        <f t="shared" si="2"/>
        <v>-39.890640838292299</v>
      </c>
      <c r="K27" s="175">
        <f t="shared" si="3"/>
        <v>-28.422372906138293</v>
      </c>
      <c r="L27" s="175">
        <f t="shared" si="4"/>
        <v>2.470223331825224</v>
      </c>
    </row>
    <row r="28" spans="1:12" ht="15" customHeight="1" x14ac:dyDescent="0.25">
      <c r="A28" s="4" t="s">
        <v>40</v>
      </c>
      <c r="B28" s="133">
        <v>58250296</v>
      </c>
      <c r="C28" s="133">
        <v>51269950.999999955</v>
      </c>
      <c r="D28" s="133">
        <v>51987988.000000015</v>
      </c>
      <c r="E28" s="133">
        <v>50477405.000000112</v>
      </c>
      <c r="F28" s="133">
        <v>45860487</v>
      </c>
      <c r="G28" s="133">
        <v>51550215.000000075</v>
      </c>
      <c r="H28" s="134">
        <f t="shared" si="0"/>
        <v>-11.502226529458198</v>
      </c>
      <c r="I28" s="135">
        <f t="shared" si="1"/>
        <v>0.54664378360752153</v>
      </c>
      <c r="J28" s="175">
        <f t="shared" si="2"/>
        <v>-0.84206567101604435</v>
      </c>
      <c r="K28" s="175">
        <f t="shared" si="3"/>
        <v>2.1253271637081212</v>
      </c>
      <c r="L28" s="175">
        <f t="shared" si="4"/>
        <v>12.406601787722124</v>
      </c>
    </row>
    <row r="29" spans="1:12" ht="15" customHeight="1" x14ac:dyDescent="0.25">
      <c r="A29" s="4" t="s">
        <v>41</v>
      </c>
      <c r="B29" s="133">
        <v>66277519.999999993</v>
      </c>
      <c r="C29" s="133">
        <v>78915889.999999955</v>
      </c>
      <c r="D29" s="133">
        <v>88162339.00000003</v>
      </c>
      <c r="E29" s="133">
        <v>86016122.000000209</v>
      </c>
      <c r="F29" s="133">
        <v>87564110.000000015</v>
      </c>
      <c r="G29" s="133">
        <v>75283732.99999994</v>
      </c>
      <c r="H29" s="134">
        <f t="shared" si="0"/>
        <v>13.588639104178839</v>
      </c>
      <c r="I29" s="135">
        <f t="shared" si="1"/>
        <v>-4.6025673663441182</v>
      </c>
      <c r="J29" s="175">
        <f t="shared" si="2"/>
        <v>-14.607831582145394</v>
      </c>
      <c r="K29" s="175">
        <f t="shared" si="3"/>
        <v>-12.477183056451025</v>
      </c>
      <c r="L29" s="175">
        <f t="shared" si="4"/>
        <v>-14.024441063810357</v>
      </c>
    </row>
    <row r="30" spans="1:12" ht="15" customHeight="1" x14ac:dyDescent="0.25">
      <c r="A30" s="4" t="s">
        <v>42</v>
      </c>
      <c r="B30" s="133">
        <v>28616573.999999955</v>
      </c>
      <c r="C30" s="133">
        <v>39085147.999999993</v>
      </c>
      <c r="D30" s="133">
        <v>34928801.000000007</v>
      </c>
      <c r="E30" s="133">
        <v>51253224</v>
      </c>
      <c r="F30" s="133">
        <v>56374213</v>
      </c>
      <c r="G30" s="133">
        <v>44707950.999999993</v>
      </c>
      <c r="H30" s="134">
        <f t="shared" si="0"/>
        <v>56.230969507391279</v>
      </c>
      <c r="I30" s="135">
        <f t="shared" si="1"/>
        <v>14.386034818136025</v>
      </c>
      <c r="J30" s="175">
        <f t="shared" si="2"/>
        <v>27.997382446651926</v>
      </c>
      <c r="K30" s="175">
        <f t="shared" si="3"/>
        <v>-12.770461034802423</v>
      </c>
      <c r="L30" s="175">
        <f t="shared" si="4"/>
        <v>-20.694323484391717</v>
      </c>
    </row>
    <row r="31" spans="1:12" ht="15" customHeight="1" x14ac:dyDescent="0.25">
      <c r="A31" s="4" t="s">
        <v>43</v>
      </c>
      <c r="B31" s="133">
        <v>13466456.999999998</v>
      </c>
      <c r="C31" s="133">
        <v>13063778.999999989</v>
      </c>
      <c r="D31" s="133">
        <v>14233543.99999997</v>
      </c>
      <c r="E31" s="133">
        <v>15866623.999999981</v>
      </c>
      <c r="F31" s="133">
        <v>16045146</v>
      </c>
      <c r="G31" s="133">
        <v>12682409.99999998</v>
      </c>
      <c r="H31" s="134">
        <f t="shared" si="0"/>
        <v>-5.8222218360777305</v>
      </c>
      <c r="I31" s="135">
        <f t="shared" si="1"/>
        <v>-2.9192854533133925</v>
      </c>
      <c r="J31" s="175">
        <f t="shared" si="2"/>
        <v>-10.897735658807079</v>
      </c>
      <c r="K31" s="175">
        <f t="shared" si="3"/>
        <v>-20.068629596314906</v>
      </c>
      <c r="L31" s="175">
        <f t="shared" si="4"/>
        <v>-20.95796448346448</v>
      </c>
    </row>
    <row r="32" spans="1:12" ht="15" customHeight="1" x14ac:dyDescent="0.25">
      <c r="A32" s="4" t="s">
        <v>5</v>
      </c>
      <c r="B32" s="133">
        <v>25800286.000000004</v>
      </c>
      <c r="C32" s="133">
        <v>27257481.000000022</v>
      </c>
      <c r="D32" s="133">
        <v>45678411.00000003</v>
      </c>
      <c r="E32" s="133">
        <v>58909758.000000007</v>
      </c>
      <c r="F32" s="133">
        <v>37087261.999999985</v>
      </c>
      <c r="G32" s="133">
        <v>32003573</v>
      </c>
      <c r="H32" s="134">
        <f t="shared" si="0"/>
        <v>24.043481533499261</v>
      </c>
      <c r="I32" s="135">
        <f t="shared" si="1"/>
        <v>17.41207120349813</v>
      </c>
      <c r="J32" s="175">
        <f t="shared" si="2"/>
        <v>-29.937201624636245</v>
      </c>
      <c r="K32" s="175">
        <f t="shared" si="3"/>
        <v>-45.673562264506337</v>
      </c>
      <c r="L32" s="175">
        <f t="shared" si="4"/>
        <v>-13.707372089101611</v>
      </c>
    </row>
    <row r="33" spans="1:24" ht="15" customHeight="1" x14ac:dyDescent="0.25">
      <c r="A33" s="8" t="s">
        <v>6</v>
      </c>
      <c r="B33" s="80">
        <f>SUM(B5:B32)</f>
        <v>860610312</v>
      </c>
      <c r="C33" s="80">
        <f>SUM(C5:C32)</f>
        <v>899848607</v>
      </c>
      <c r="D33" s="80">
        <f>SUM(D5:D32)</f>
        <v>819611240.00000024</v>
      </c>
      <c r="E33" s="136">
        <f>SUM(E5:E32)</f>
        <v>930977597.00000036</v>
      </c>
      <c r="F33" s="136">
        <v>851357326.00000012</v>
      </c>
      <c r="G33" s="136">
        <v>851357326.00000012</v>
      </c>
      <c r="H33" s="203">
        <f t="shared" si="0"/>
        <v>-1.0751655971326386</v>
      </c>
      <c r="I33" s="203">
        <f t="shared" si="1"/>
        <v>-5.3888265895820808</v>
      </c>
      <c r="J33" s="203">
        <f t="shared" si="2"/>
        <v>3.8733102293716541</v>
      </c>
      <c r="K33" s="203">
        <f t="shared" si="3"/>
        <v>-8.5523294283954954</v>
      </c>
      <c r="L33" s="203">
        <f t="shared" si="4"/>
        <v>0</v>
      </c>
    </row>
    <row r="34" spans="1:24" ht="12.75" customHeight="1" x14ac:dyDescent="0.25"/>
    <row r="35" spans="1:24" ht="24.75" customHeight="1" x14ac:dyDescent="0.25">
      <c r="A35" s="127" t="s">
        <v>12</v>
      </c>
    </row>
    <row r="36" spans="1:24" ht="32.25" customHeight="1" x14ac:dyDescent="0.25">
      <c r="A36" s="12" t="s">
        <v>46</v>
      </c>
      <c r="B36" s="12">
        <v>2015</v>
      </c>
      <c r="C36" s="12">
        <v>2016</v>
      </c>
      <c r="D36" s="132">
        <v>2017</v>
      </c>
      <c r="E36" s="132">
        <v>2018</v>
      </c>
      <c r="F36" s="132">
        <v>2019</v>
      </c>
      <c r="G36" s="132">
        <v>2020</v>
      </c>
      <c r="H36" s="3" t="s">
        <v>592</v>
      </c>
      <c r="I36" s="3" t="s">
        <v>593</v>
      </c>
      <c r="J36" s="150" t="s">
        <v>594</v>
      </c>
      <c r="K36" s="3" t="s">
        <v>595</v>
      </c>
      <c r="L36" s="3" t="s">
        <v>598</v>
      </c>
      <c r="M36" s="201"/>
      <c r="N36" s="200"/>
      <c r="O36" s="201"/>
      <c r="P36" s="201"/>
      <c r="Q36" s="201"/>
      <c r="R36" s="200"/>
      <c r="S36" s="201"/>
      <c r="T36" s="200"/>
      <c r="U36" s="201"/>
      <c r="V36" s="201"/>
      <c r="W36" s="200"/>
      <c r="X36" s="201"/>
    </row>
    <row r="37" spans="1:24" ht="12.75" customHeight="1" x14ac:dyDescent="0.25">
      <c r="A37" s="4" t="s">
        <v>17</v>
      </c>
      <c r="B37" s="133">
        <v>360252323.00000018</v>
      </c>
      <c r="C37" s="133">
        <v>390024125.0000003</v>
      </c>
      <c r="D37" s="133">
        <v>435147994.99999928</v>
      </c>
      <c r="E37" s="133">
        <v>413047309.00000024</v>
      </c>
      <c r="F37" s="5">
        <v>387788246.00000006</v>
      </c>
      <c r="G37" s="202">
        <v>437094024.00000012</v>
      </c>
      <c r="H37" s="134">
        <f>G37/B37*100-100</f>
        <v>21.329966829943217</v>
      </c>
      <c r="I37" s="135">
        <f>G37/C37*100-100</f>
        <v>12.068458329340473</v>
      </c>
      <c r="J37" s="175">
        <f>G37/D37*100-100</f>
        <v>0.44721083915388249</v>
      </c>
      <c r="K37" s="175">
        <f>G37/E37*100-100</f>
        <v>5.8217822694978167</v>
      </c>
      <c r="L37" s="175">
        <f>G37/F37*100-100</f>
        <v>12.714613841080705</v>
      </c>
    </row>
    <row r="38" spans="1:24" ht="15" customHeight="1" x14ac:dyDescent="0.25">
      <c r="A38" s="4" t="s">
        <v>18</v>
      </c>
      <c r="B38" s="133">
        <v>10031295.000000002</v>
      </c>
      <c r="C38" s="133">
        <v>13186920.000000002</v>
      </c>
      <c r="D38" s="133">
        <v>9639302.9999999981</v>
      </c>
      <c r="E38" s="133">
        <v>9904079.0000000037</v>
      </c>
      <c r="F38" s="133">
        <v>8261279.9999999991</v>
      </c>
      <c r="G38" s="133">
        <v>8798054.9999999907</v>
      </c>
      <c r="H38" s="134">
        <f>G38/B38*100-100</f>
        <v>-12.293926158088368</v>
      </c>
      <c r="I38" s="135">
        <f>G38/C38*100-100</f>
        <v>-33.281956666151075</v>
      </c>
      <c r="J38" s="175">
        <f>G38/D38*100-100</f>
        <v>-8.7272700111201829</v>
      </c>
      <c r="K38" s="175">
        <f>G38/E38*100-100</f>
        <v>-11.167358418688025</v>
      </c>
      <c r="L38" s="175">
        <f>G38/F38*100-100</f>
        <v>6.4974798094241066</v>
      </c>
    </row>
    <row r="39" spans="1:24" ht="15" customHeight="1" x14ac:dyDescent="0.25">
      <c r="A39" s="4" t="s">
        <v>19</v>
      </c>
      <c r="B39" s="133">
        <v>6338566.9999999991</v>
      </c>
      <c r="C39" s="133">
        <v>3297507.9999999991</v>
      </c>
      <c r="D39" s="133">
        <v>3592888.0000000005</v>
      </c>
      <c r="E39" s="133">
        <v>15926875.000000024</v>
      </c>
      <c r="F39" s="133">
        <v>4532067</v>
      </c>
      <c r="G39" s="133">
        <v>3598123.9999999977</v>
      </c>
      <c r="H39" s="134">
        <f t="shared" ref="H39:H65" si="5">G39/B39*100-100</f>
        <v>-43.234425068000412</v>
      </c>
      <c r="I39" s="135">
        <f t="shared" ref="I39:I65" si="6">G39/C39*100-100</f>
        <v>9.1164600662075372</v>
      </c>
      <c r="J39" s="175">
        <f t="shared" ref="J39:J65" si="7">G39/D39*100-100</f>
        <v>0.14573234679168934</v>
      </c>
      <c r="K39" s="175">
        <f t="shared" ref="K39:K65" si="8">G39/E39*100-100</f>
        <v>-77.408474669387488</v>
      </c>
      <c r="L39" s="175">
        <f t="shared" ref="L39:L65" si="9">G39/F39*100-100</f>
        <v>-20.607440269528283</v>
      </c>
    </row>
    <row r="40" spans="1:24" ht="15" customHeight="1" x14ac:dyDescent="0.25">
      <c r="A40" s="4" t="s">
        <v>20</v>
      </c>
      <c r="B40" s="133">
        <v>434282755.00000066</v>
      </c>
      <c r="C40" s="133">
        <v>424598330.99999917</v>
      </c>
      <c r="D40" s="133">
        <v>426058484.00000131</v>
      </c>
      <c r="E40" s="133">
        <v>394526511.00000006</v>
      </c>
      <c r="F40" s="133">
        <v>409415910</v>
      </c>
      <c r="G40" s="133">
        <v>389881226.9999994</v>
      </c>
      <c r="H40" s="134">
        <f t="shared" si="5"/>
        <v>-10.224105721168044</v>
      </c>
      <c r="I40" s="135">
        <f t="shared" si="6"/>
        <v>-8.1764579522098586</v>
      </c>
      <c r="J40" s="175">
        <f t="shared" si="7"/>
        <v>-8.4911481307345156</v>
      </c>
      <c r="K40" s="175">
        <f t="shared" si="8"/>
        <v>-1.1774326618067619</v>
      </c>
      <c r="L40" s="175">
        <f t="shared" si="9"/>
        <v>-4.7713541469359626</v>
      </c>
    </row>
    <row r="41" spans="1:24" ht="15" customHeight="1" x14ac:dyDescent="0.25">
      <c r="A41" s="4" t="s">
        <v>21</v>
      </c>
      <c r="B41" s="133">
        <v>44124473</v>
      </c>
      <c r="C41" s="133">
        <v>36140609.000000007</v>
      </c>
      <c r="D41" s="133">
        <v>41058592.999999978</v>
      </c>
      <c r="E41" s="133">
        <v>42097661</v>
      </c>
      <c r="F41" s="133">
        <v>39330448.999999993</v>
      </c>
      <c r="G41" s="133">
        <v>25480093.999999963</v>
      </c>
      <c r="H41" s="134">
        <f t="shared" si="5"/>
        <v>-42.254054796303265</v>
      </c>
      <c r="I41" s="135">
        <f t="shared" si="6"/>
        <v>-29.497330828044539</v>
      </c>
      <c r="J41" s="175">
        <f t="shared" si="7"/>
        <v>-37.942116038900849</v>
      </c>
      <c r="K41" s="175">
        <f t="shared" si="8"/>
        <v>-39.473848677721158</v>
      </c>
      <c r="L41" s="175">
        <f t="shared" si="9"/>
        <v>-35.21534930862353</v>
      </c>
    </row>
    <row r="42" spans="1:24" ht="15" customHeight="1" x14ac:dyDescent="0.25">
      <c r="A42" s="4" t="s">
        <v>22</v>
      </c>
      <c r="B42" s="133">
        <v>103376857.99999999</v>
      </c>
      <c r="C42" s="133">
        <v>108439467.99999985</v>
      </c>
      <c r="D42" s="133">
        <v>109011459.9999999</v>
      </c>
      <c r="E42" s="133">
        <v>96749815.000000164</v>
      </c>
      <c r="F42" s="133">
        <v>89448194.99999997</v>
      </c>
      <c r="G42" s="133">
        <v>111078937.9999997</v>
      </c>
      <c r="H42" s="134">
        <f t="shared" si="5"/>
        <v>7.4504876130010871</v>
      </c>
      <c r="I42" s="135">
        <f t="shared" si="6"/>
        <v>2.4340491969214071</v>
      </c>
      <c r="J42" s="175">
        <f t="shared" si="7"/>
        <v>1.8965694065557983</v>
      </c>
      <c r="K42" s="175">
        <f t="shared" si="8"/>
        <v>14.810491368897715</v>
      </c>
      <c r="L42" s="175">
        <f t="shared" si="9"/>
        <v>24.182425369231581</v>
      </c>
    </row>
    <row r="43" spans="1:24" ht="15" customHeight="1" x14ac:dyDescent="0.25">
      <c r="A43" s="4" t="s">
        <v>23</v>
      </c>
      <c r="B43" s="133">
        <v>150667095.00000009</v>
      </c>
      <c r="C43" s="133">
        <v>139799409.00000012</v>
      </c>
      <c r="D43" s="133">
        <v>144939575</v>
      </c>
      <c r="E43" s="133">
        <v>146886595.00000012</v>
      </c>
      <c r="F43" s="133">
        <v>144709681.99999988</v>
      </c>
      <c r="G43" s="133">
        <v>133259005.9999999</v>
      </c>
      <c r="H43" s="134">
        <f t="shared" si="5"/>
        <v>-11.554008524555542</v>
      </c>
      <c r="I43" s="135">
        <f t="shared" si="6"/>
        <v>-4.6784196348070566</v>
      </c>
      <c r="J43" s="175">
        <f t="shared" si="7"/>
        <v>-8.058923175399201</v>
      </c>
      <c r="K43" s="175">
        <f t="shared" si="8"/>
        <v>-9.2776260488577691</v>
      </c>
      <c r="L43" s="175">
        <f t="shared" si="9"/>
        <v>-7.9128610067707825</v>
      </c>
    </row>
    <row r="44" spans="1:24" ht="15" customHeight="1" x14ac:dyDescent="0.25">
      <c r="A44" s="4" t="s">
        <v>24</v>
      </c>
      <c r="B44" s="133">
        <v>37602719</v>
      </c>
      <c r="C44" s="133">
        <v>41086916.000000022</v>
      </c>
      <c r="D44" s="133">
        <v>39482476.000000007</v>
      </c>
      <c r="E44" s="133">
        <v>41234210</v>
      </c>
      <c r="F44" s="133">
        <v>37730893</v>
      </c>
      <c r="G44" s="133">
        <v>37042474.000000015</v>
      </c>
      <c r="H44" s="134">
        <f t="shared" si="5"/>
        <v>-1.4899055570954545</v>
      </c>
      <c r="I44" s="135">
        <f t="shared" si="6"/>
        <v>-9.8436251579456666</v>
      </c>
      <c r="J44" s="175">
        <f t="shared" si="7"/>
        <v>-6.1799619659111471</v>
      </c>
      <c r="K44" s="175">
        <f t="shared" si="8"/>
        <v>-10.165675539800532</v>
      </c>
      <c r="L44" s="175">
        <f t="shared" si="9"/>
        <v>-1.8245499781836259</v>
      </c>
    </row>
    <row r="45" spans="1:24" ht="15" customHeight="1" x14ac:dyDescent="0.25">
      <c r="A45" s="4" t="s">
        <v>25</v>
      </c>
      <c r="B45" s="133">
        <v>82591547.999999985</v>
      </c>
      <c r="C45" s="133">
        <v>75960529</v>
      </c>
      <c r="D45" s="133">
        <v>88561428.999999911</v>
      </c>
      <c r="E45" s="133">
        <v>93789977.999999747</v>
      </c>
      <c r="F45" s="133">
        <v>86909086.00000003</v>
      </c>
      <c r="G45" s="133">
        <v>66098030.000000015</v>
      </c>
      <c r="H45" s="134">
        <f t="shared" si="5"/>
        <v>-19.969982884931483</v>
      </c>
      <c r="I45" s="135">
        <f t="shared" si="6"/>
        <v>-12.983715529416585</v>
      </c>
      <c r="J45" s="175">
        <f t="shared" si="7"/>
        <v>-25.364765737914993</v>
      </c>
      <c r="K45" s="175">
        <f t="shared" si="8"/>
        <v>-29.525487254085732</v>
      </c>
      <c r="L45" s="175">
        <f t="shared" si="9"/>
        <v>-23.945777084803325</v>
      </c>
    </row>
    <row r="46" spans="1:24" ht="15" customHeight="1" x14ac:dyDescent="0.25">
      <c r="A46" s="4" t="s">
        <v>26</v>
      </c>
      <c r="B46" s="133">
        <v>324413476.00000012</v>
      </c>
      <c r="C46" s="133">
        <v>332824166.00000024</v>
      </c>
      <c r="D46" s="133">
        <v>335678117.99999994</v>
      </c>
      <c r="E46" s="133">
        <v>363290270.00000024</v>
      </c>
      <c r="F46" s="133">
        <v>359372293.99999994</v>
      </c>
      <c r="G46" s="133">
        <v>272125268.99999952</v>
      </c>
      <c r="H46" s="134">
        <f t="shared" si="5"/>
        <v>-16.117766636796745</v>
      </c>
      <c r="I46" s="135">
        <f t="shared" si="6"/>
        <v>-18.237526958904979</v>
      </c>
      <c r="J46" s="175">
        <f t="shared" si="7"/>
        <v>-18.932675557958305</v>
      </c>
      <c r="K46" s="175">
        <f t="shared" si="8"/>
        <v>-25.094258924138174</v>
      </c>
      <c r="L46" s="175">
        <f t="shared" si="9"/>
        <v>-24.277615847592429</v>
      </c>
    </row>
    <row r="47" spans="1:24" ht="15" customHeight="1" x14ac:dyDescent="0.25">
      <c r="A47" s="4" t="s">
        <v>27</v>
      </c>
      <c r="B47" s="133">
        <v>28880345.000000015</v>
      </c>
      <c r="C47" s="133">
        <v>25849988.999999993</v>
      </c>
      <c r="D47" s="133">
        <v>19559274.999999989</v>
      </c>
      <c r="E47" s="133">
        <v>19179874.999999989</v>
      </c>
      <c r="F47" s="133">
        <v>31660940</v>
      </c>
      <c r="G47" s="133">
        <v>23842668.999999985</v>
      </c>
      <c r="H47" s="134">
        <f t="shared" si="5"/>
        <v>-17.443268077303188</v>
      </c>
      <c r="I47" s="135">
        <f t="shared" si="6"/>
        <v>-7.7652644262247321</v>
      </c>
      <c r="J47" s="175">
        <f t="shared" si="7"/>
        <v>21.899554047887776</v>
      </c>
      <c r="K47" s="175">
        <f t="shared" si="8"/>
        <v>24.31086751086751</v>
      </c>
      <c r="L47" s="175">
        <f t="shared" si="9"/>
        <v>-24.693742510487738</v>
      </c>
    </row>
    <row r="48" spans="1:24" ht="15" customHeight="1" x14ac:dyDescent="0.25">
      <c r="A48" s="4" t="s">
        <v>28</v>
      </c>
      <c r="B48" s="133">
        <v>188725316.00000012</v>
      </c>
      <c r="C48" s="133">
        <v>206421993.00000009</v>
      </c>
      <c r="D48" s="133">
        <v>371340131.99999976</v>
      </c>
      <c r="E48" s="133">
        <v>412606961.99999988</v>
      </c>
      <c r="F48" s="133">
        <v>476383136.99999982</v>
      </c>
      <c r="G48" s="133">
        <v>390819755.99999982</v>
      </c>
      <c r="H48" s="134">
        <f t="shared" si="5"/>
        <v>107.08390600866687</v>
      </c>
      <c r="I48" s="135">
        <f t="shared" si="6"/>
        <v>89.330482823116455</v>
      </c>
      <c r="J48" s="175">
        <f t="shared" si="7"/>
        <v>5.2457632023462679</v>
      </c>
      <c r="K48" s="175">
        <f t="shared" si="8"/>
        <v>-5.2803776975532628</v>
      </c>
      <c r="L48" s="175">
        <f t="shared" si="9"/>
        <v>-17.961043192845011</v>
      </c>
    </row>
    <row r="49" spans="1:12" ht="15" customHeight="1" x14ac:dyDescent="0.25">
      <c r="A49" s="4" t="s">
        <v>29</v>
      </c>
      <c r="B49" s="133">
        <v>25649214.000000004</v>
      </c>
      <c r="C49" s="133">
        <v>26769251.000000034</v>
      </c>
      <c r="D49" s="133">
        <v>27363649.000000011</v>
      </c>
      <c r="E49" s="133">
        <v>28340157.00000006</v>
      </c>
      <c r="F49" s="133">
        <v>25659808.000000004</v>
      </c>
      <c r="G49" s="133">
        <v>26699358</v>
      </c>
      <c r="H49" s="134">
        <f t="shared" si="5"/>
        <v>4.0942541163249615</v>
      </c>
      <c r="I49" s="135">
        <f t="shared" si="6"/>
        <v>-0.26109434290870581</v>
      </c>
      <c r="J49" s="175">
        <f t="shared" si="7"/>
        <v>-2.4276404071694202</v>
      </c>
      <c r="K49" s="175">
        <f t="shared" si="8"/>
        <v>-5.7896609394226601</v>
      </c>
      <c r="L49" s="175">
        <f t="shared" si="9"/>
        <v>4.0512773906959723</v>
      </c>
    </row>
    <row r="50" spans="1:12" ht="15" customHeight="1" x14ac:dyDescent="0.25">
      <c r="A50" s="4" t="s">
        <v>30</v>
      </c>
      <c r="B50" s="133">
        <v>69315305.999999911</v>
      </c>
      <c r="C50" s="133">
        <v>73848359.999999925</v>
      </c>
      <c r="D50" s="133">
        <v>70187407.000000045</v>
      </c>
      <c r="E50" s="133">
        <v>73536344.000000045</v>
      </c>
      <c r="F50" s="133">
        <v>70566508</v>
      </c>
      <c r="G50" s="133">
        <v>61223182.000000104</v>
      </c>
      <c r="H50" s="134">
        <f t="shared" si="5"/>
        <v>-11.674368140277437</v>
      </c>
      <c r="I50" s="135">
        <f t="shared" si="6"/>
        <v>-17.096084462809785</v>
      </c>
      <c r="J50" s="175">
        <f t="shared" si="7"/>
        <v>-12.771842390473182</v>
      </c>
      <c r="K50" s="175">
        <f t="shared" si="8"/>
        <v>-16.744321692141682</v>
      </c>
      <c r="L50" s="175">
        <f t="shared" si="9"/>
        <v>-13.240453955862307</v>
      </c>
    </row>
    <row r="51" spans="1:12" ht="15" customHeight="1" x14ac:dyDescent="0.25">
      <c r="A51" s="4" t="s">
        <v>31</v>
      </c>
      <c r="B51" s="133">
        <v>239204131.99999943</v>
      </c>
      <c r="C51" s="133">
        <v>233372467.00000006</v>
      </c>
      <c r="D51" s="133">
        <v>254554357.00000036</v>
      </c>
      <c r="E51" s="133">
        <v>282169049.99999988</v>
      </c>
      <c r="F51" s="133">
        <v>272273011.99999982</v>
      </c>
      <c r="G51" s="133">
        <v>236777153.99999982</v>
      </c>
      <c r="H51" s="134">
        <f t="shared" si="5"/>
        <v>-1.0146053831543469</v>
      </c>
      <c r="I51" s="135">
        <f t="shared" si="6"/>
        <v>1.4589068898173565</v>
      </c>
      <c r="J51" s="175">
        <f t="shared" si="7"/>
        <v>-6.9836569326529059</v>
      </c>
      <c r="K51" s="175">
        <f t="shared" si="8"/>
        <v>-16.086773513962669</v>
      </c>
      <c r="L51" s="175">
        <f t="shared" si="9"/>
        <v>-13.036862426893791</v>
      </c>
    </row>
    <row r="52" spans="1:12" ht="15" customHeight="1" x14ac:dyDescent="0.25">
      <c r="A52" s="4" t="s">
        <v>32</v>
      </c>
      <c r="B52" s="133">
        <v>836428160.99999964</v>
      </c>
      <c r="C52" s="133">
        <v>688090618.99999833</v>
      </c>
      <c r="D52" s="133">
        <v>722938819.99999952</v>
      </c>
      <c r="E52" s="133">
        <v>776506827.00000095</v>
      </c>
      <c r="F52" s="133">
        <v>787719591.99999976</v>
      </c>
      <c r="G52" s="133">
        <v>742058862.00000215</v>
      </c>
      <c r="H52" s="134">
        <f t="shared" si="5"/>
        <v>-11.282415322694703</v>
      </c>
      <c r="I52" s="135">
        <f t="shared" si="6"/>
        <v>7.8431883112192224</v>
      </c>
      <c r="J52" s="175">
        <f t="shared" si="7"/>
        <v>2.6447662611343219</v>
      </c>
      <c r="K52" s="175">
        <f t="shared" si="8"/>
        <v>-4.436273294993029</v>
      </c>
      <c r="L52" s="175">
        <f t="shared" si="9"/>
        <v>-5.7965715800042688</v>
      </c>
    </row>
    <row r="53" spans="1:12" ht="15" customHeight="1" x14ac:dyDescent="0.25">
      <c r="A53" s="4" t="s">
        <v>33</v>
      </c>
      <c r="B53" s="133">
        <v>355120801.00000036</v>
      </c>
      <c r="C53" s="133">
        <v>341611231.99999964</v>
      </c>
      <c r="D53" s="133">
        <v>332091660.99999994</v>
      </c>
      <c r="E53" s="133">
        <v>253411129.99999899</v>
      </c>
      <c r="F53" s="133">
        <v>276219612.00000024</v>
      </c>
      <c r="G53" s="133">
        <v>282560721.0000006</v>
      </c>
      <c r="H53" s="134">
        <f t="shared" si="5"/>
        <v>-20.43250628959909</v>
      </c>
      <c r="I53" s="135">
        <f t="shared" si="6"/>
        <v>-17.285880986489076</v>
      </c>
      <c r="J53" s="175">
        <f t="shared" si="7"/>
        <v>-14.914840032673794</v>
      </c>
      <c r="K53" s="175">
        <f t="shared" si="8"/>
        <v>11.502885054812609</v>
      </c>
      <c r="L53" s="175">
        <f t="shared" si="9"/>
        <v>2.2956766009794904</v>
      </c>
    </row>
    <row r="54" spans="1:12" ht="15" customHeight="1" x14ac:dyDescent="0.25">
      <c r="A54" s="4" t="s">
        <v>34</v>
      </c>
      <c r="B54" s="133">
        <v>58562721.99999994</v>
      </c>
      <c r="C54" s="133">
        <v>68282396.999999955</v>
      </c>
      <c r="D54" s="133">
        <v>63375223.000000075</v>
      </c>
      <c r="E54" s="133">
        <v>65475756.999999985</v>
      </c>
      <c r="F54" s="133">
        <v>60697577</v>
      </c>
      <c r="G54" s="133">
        <v>63126489.000000022</v>
      </c>
      <c r="H54" s="134">
        <f t="shared" si="5"/>
        <v>7.7929557304390329</v>
      </c>
      <c r="I54" s="135">
        <f t="shared" si="6"/>
        <v>-7.5508597040023915</v>
      </c>
      <c r="J54" s="175">
        <f t="shared" si="7"/>
        <v>-0.39247830339003542</v>
      </c>
      <c r="K54" s="175">
        <f t="shared" si="8"/>
        <v>-3.5879966992973635</v>
      </c>
      <c r="L54" s="175">
        <f t="shared" si="9"/>
        <v>4.0016622080318456</v>
      </c>
    </row>
    <row r="55" spans="1:12" ht="15" customHeight="1" x14ac:dyDescent="0.25">
      <c r="A55" s="4" t="s">
        <v>35</v>
      </c>
      <c r="B55" s="133">
        <v>1007434.9999999997</v>
      </c>
      <c r="C55" s="133">
        <v>1148491</v>
      </c>
      <c r="D55" s="133">
        <v>1105155.9999999995</v>
      </c>
      <c r="E55" s="133">
        <v>938666</v>
      </c>
      <c r="F55" s="133">
        <v>610534</v>
      </c>
      <c r="G55" s="133">
        <v>817948</v>
      </c>
      <c r="H55" s="134">
        <f t="shared" si="5"/>
        <v>-18.808856154491323</v>
      </c>
      <c r="I55" s="135">
        <f t="shared" si="6"/>
        <v>-28.780634763354698</v>
      </c>
      <c r="J55" s="175">
        <f t="shared" si="7"/>
        <v>-25.988005313277</v>
      </c>
      <c r="K55" s="175">
        <f t="shared" si="8"/>
        <v>-12.860591520306471</v>
      </c>
      <c r="L55" s="175">
        <f t="shared" si="9"/>
        <v>33.972555173012466</v>
      </c>
    </row>
    <row r="56" spans="1:12" ht="15" customHeight="1" x14ac:dyDescent="0.25">
      <c r="A56" s="4" t="s">
        <v>36</v>
      </c>
      <c r="B56" s="133">
        <v>777188467.9999994</v>
      </c>
      <c r="C56" s="133">
        <v>594585863.99999869</v>
      </c>
      <c r="D56" s="133">
        <v>786570911.99999988</v>
      </c>
      <c r="E56" s="133">
        <v>834264634.00000179</v>
      </c>
      <c r="F56" s="133">
        <v>776062922.99999976</v>
      </c>
      <c r="G56" s="133">
        <v>689543632.00000048</v>
      </c>
      <c r="H56" s="134">
        <f t="shared" si="5"/>
        <v>-11.277166299899207</v>
      </c>
      <c r="I56" s="135">
        <f t="shared" si="6"/>
        <v>15.970404570533489</v>
      </c>
      <c r="J56" s="175">
        <f t="shared" si="7"/>
        <v>-12.335477770629709</v>
      </c>
      <c r="K56" s="175">
        <f t="shared" si="8"/>
        <v>-17.347133763313877</v>
      </c>
      <c r="L56" s="175">
        <f t="shared" si="9"/>
        <v>-11.148489179916581</v>
      </c>
    </row>
    <row r="57" spans="1:12" ht="15" customHeight="1" x14ac:dyDescent="0.25">
      <c r="A57" s="4" t="s">
        <v>37</v>
      </c>
      <c r="B57" s="133">
        <v>188024312.99999952</v>
      </c>
      <c r="C57" s="133">
        <v>196645524.00000018</v>
      </c>
      <c r="D57" s="133">
        <v>210680906.00000077</v>
      </c>
      <c r="E57" s="133">
        <v>242427635.99999967</v>
      </c>
      <c r="F57" s="133">
        <v>230456020.00000012</v>
      </c>
      <c r="G57" s="133">
        <v>210081197.00000107</v>
      </c>
      <c r="H57" s="134">
        <f t="shared" si="5"/>
        <v>11.730868018117221</v>
      </c>
      <c r="I57" s="135">
        <f t="shared" si="6"/>
        <v>6.8324326568454552</v>
      </c>
      <c r="J57" s="175">
        <f t="shared" si="7"/>
        <v>-0.2846527534866965</v>
      </c>
      <c r="K57" s="175">
        <f t="shared" si="8"/>
        <v>-13.342719309443183</v>
      </c>
      <c r="L57" s="175">
        <f t="shared" si="9"/>
        <v>-8.8410895059278687</v>
      </c>
    </row>
    <row r="58" spans="1:12" ht="15" customHeight="1" x14ac:dyDescent="0.25">
      <c r="A58" s="4" t="s">
        <v>38</v>
      </c>
      <c r="B58" s="133">
        <v>217196691.99999979</v>
      </c>
      <c r="C58" s="133">
        <v>220573343.00000027</v>
      </c>
      <c r="D58" s="133">
        <v>227472858.00000045</v>
      </c>
      <c r="E58" s="133">
        <v>253838442.9999997</v>
      </c>
      <c r="F58" s="133">
        <v>263809935.00000006</v>
      </c>
      <c r="G58" s="133">
        <v>286608178.99999982</v>
      </c>
      <c r="H58" s="134">
        <f t="shared" si="5"/>
        <v>31.957893262941639</v>
      </c>
      <c r="I58" s="135">
        <f t="shared" si="6"/>
        <v>29.937813473679597</v>
      </c>
      <c r="J58" s="175">
        <f t="shared" si="7"/>
        <v>25.996649235399886</v>
      </c>
      <c r="K58" s="175">
        <f t="shared" si="8"/>
        <v>12.909682084679417</v>
      </c>
      <c r="L58" s="175">
        <f t="shared" si="9"/>
        <v>8.6419201763571891</v>
      </c>
    </row>
    <row r="59" spans="1:12" ht="15" customHeight="1" x14ac:dyDescent="0.25">
      <c r="A59" s="4" t="s">
        <v>39</v>
      </c>
      <c r="B59" s="133">
        <v>23774348.999999996</v>
      </c>
      <c r="C59" s="133">
        <v>21087513.999999993</v>
      </c>
      <c r="D59" s="133">
        <v>19405340</v>
      </c>
      <c r="E59" s="133">
        <v>18867493.000000004</v>
      </c>
      <c r="F59" s="133">
        <v>14660058.999999998</v>
      </c>
      <c r="G59" s="133">
        <v>17568955.000000007</v>
      </c>
      <c r="H59" s="134">
        <f t="shared" si="5"/>
        <v>-26.101215221497725</v>
      </c>
      <c r="I59" s="135">
        <f t="shared" si="6"/>
        <v>-16.685508780219365</v>
      </c>
      <c r="J59" s="175">
        <f t="shared" si="7"/>
        <v>-9.4632972161270601</v>
      </c>
      <c r="K59" s="175">
        <f t="shared" si="8"/>
        <v>-6.8824088075718208</v>
      </c>
      <c r="L59" s="175">
        <f t="shared" si="9"/>
        <v>19.842321234860023</v>
      </c>
    </row>
    <row r="60" spans="1:12" ht="15" customHeight="1" x14ac:dyDescent="0.25">
      <c r="A60" s="4" t="s">
        <v>40</v>
      </c>
      <c r="B60" s="133">
        <v>265478331.99999985</v>
      </c>
      <c r="C60" s="133">
        <v>287281923.99999994</v>
      </c>
      <c r="D60" s="133">
        <v>281743220.99999958</v>
      </c>
      <c r="E60" s="133">
        <v>285928171.99999869</v>
      </c>
      <c r="F60" s="133">
        <v>275077090</v>
      </c>
      <c r="G60" s="133">
        <v>269073852.99999988</v>
      </c>
      <c r="H60" s="134">
        <f t="shared" si="5"/>
        <v>1.3543557294913455</v>
      </c>
      <c r="I60" s="135">
        <f t="shared" si="6"/>
        <v>-6.3380496574507958</v>
      </c>
      <c r="J60" s="175">
        <f t="shared" si="7"/>
        <v>-4.496778291606077</v>
      </c>
      <c r="K60" s="175">
        <f t="shared" si="8"/>
        <v>-5.894598941442851</v>
      </c>
      <c r="L60" s="175">
        <f t="shared" si="9"/>
        <v>-2.1823834911152034</v>
      </c>
    </row>
    <row r="61" spans="1:12" ht="15" customHeight="1" x14ac:dyDescent="0.25">
      <c r="A61" s="4" t="s">
        <v>41</v>
      </c>
      <c r="B61" s="133">
        <v>531252193.99999815</v>
      </c>
      <c r="C61" s="133">
        <v>522425404.99999958</v>
      </c>
      <c r="D61" s="133">
        <v>524687492.00000083</v>
      </c>
      <c r="E61" s="133">
        <v>589046511.00000024</v>
      </c>
      <c r="F61" s="133">
        <v>608107478.00000048</v>
      </c>
      <c r="G61" s="133">
        <v>525307777.00000012</v>
      </c>
      <c r="H61" s="134">
        <f t="shared" si="5"/>
        <v>-1.1189444612435864</v>
      </c>
      <c r="I61" s="135">
        <f t="shared" si="6"/>
        <v>0.55172891142238711</v>
      </c>
      <c r="J61" s="175">
        <f t="shared" si="7"/>
        <v>0.11821989459571114</v>
      </c>
      <c r="K61" s="175">
        <f t="shared" si="8"/>
        <v>-10.820662343249182</v>
      </c>
      <c r="L61" s="175">
        <f t="shared" si="9"/>
        <v>-13.615964939671457</v>
      </c>
    </row>
    <row r="62" spans="1:12" ht="15" customHeight="1" x14ac:dyDescent="0.25">
      <c r="A62" s="4" t="s">
        <v>42</v>
      </c>
      <c r="B62" s="133">
        <v>477639886.99999994</v>
      </c>
      <c r="C62" s="133">
        <v>536026060.99999988</v>
      </c>
      <c r="D62" s="133">
        <v>626200305.99999917</v>
      </c>
      <c r="E62" s="133">
        <v>547074908.00000024</v>
      </c>
      <c r="F62" s="133">
        <v>716073869.99999964</v>
      </c>
      <c r="G62" s="133">
        <v>579363028.00000083</v>
      </c>
      <c r="H62" s="134">
        <f t="shared" si="5"/>
        <v>21.297036484727428</v>
      </c>
      <c r="I62" s="135">
        <f t="shared" si="6"/>
        <v>8.0848619410691214</v>
      </c>
      <c r="J62" s="175">
        <f t="shared" si="7"/>
        <v>-7.4795999860144349</v>
      </c>
      <c r="K62" s="175">
        <f t="shared" si="8"/>
        <v>5.9019559347073027</v>
      </c>
      <c r="L62" s="175">
        <f t="shared" si="9"/>
        <v>-19.091723316199051</v>
      </c>
    </row>
    <row r="63" spans="1:12" ht="15" customHeight="1" x14ac:dyDescent="0.25">
      <c r="A63" s="4" t="s">
        <v>43</v>
      </c>
      <c r="B63" s="133">
        <v>102208965.99999985</v>
      </c>
      <c r="C63" s="133">
        <v>122178617.99999991</v>
      </c>
      <c r="D63" s="133">
        <v>135623865.99999991</v>
      </c>
      <c r="E63" s="133">
        <v>140184065.00000006</v>
      </c>
      <c r="F63" s="133">
        <v>148836896.00000006</v>
      </c>
      <c r="G63" s="133">
        <v>148465931.99999988</v>
      </c>
      <c r="H63" s="134">
        <f t="shared" si="5"/>
        <v>45.257248762305352</v>
      </c>
      <c r="I63" s="135">
        <f t="shared" si="6"/>
        <v>21.515478264781152</v>
      </c>
      <c r="J63" s="175">
        <f t="shared" si="7"/>
        <v>9.4688835960478883</v>
      </c>
      <c r="K63" s="175">
        <f t="shared" si="8"/>
        <v>5.9078519373794762</v>
      </c>
      <c r="L63" s="175">
        <f t="shared" si="9"/>
        <v>-0.24924196215444283</v>
      </c>
    </row>
    <row r="64" spans="1:12" ht="15" customHeight="1" x14ac:dyDescent="0.25">
      <c r="A64" s="4" t="s">
        <v>5</v>
      </c>
      <c r="B64" s="133">
        <v>64409011.00000006</v>
      </c>
      <c r="C64" s="133">
        <v>54547509.999999985</v>
      </c>
      <c r="D64" s="133">
        <v>79485109.00000003</v>
      </c>
      <c r="E64" s="133">
        <v>159364118.00000009</v>
      </c>
      <c r="F64" s="133">
        <v>96169835.99999997</v>
      </c>
      <c r="G64" s="133">
        <v>154683211.0000003</v>
      </c>
      <c r="H64" s="134">
        <f t="shared" si="5"/>
        <v>140.15771799383808</v>
      </c>
      <c r="I64" s="135">
        <f t="shared" si="6"/>
        <v>183.57520077451812</v>
      </c>
      <c r="J64" s="175">
        <f t="shared" si="7"/>
        <v>94.606528123400125</v>
      </c>
      <c r="K64" s="175">
        <f t="shared" si="8"/>
        <v>-2.9372402387341623</v>
      </c>
      <c r="L64" s="175">
        <f t="shared" si="9"/>
        <v>60.843792018112993</v>
      </c>
    </row>
    <row r="65" spans="1:12" ht="15" customHeight="1" x14ac:dyDescent="0.25">
      <c r="A65" s="8" t="s">
        <v>6</v>
      </c>
      <c r="B65" s="80">
        <f>SUM(B37:B64)</f>
        <v>6003746752.9999981</v>
      </c>
      <c r="C65" s="80">
        <f>SUM(C37:C64)</f>
        <v>5786104542.9999962</v>
      </c>
      <c r="D65" s="80">
        <f>SUM(D37:D64)</f>
        <v>6387556011.000001</v>
      </c>
      <c r="E65" s="136">
        <f>SUM(E37:E64)</f>
        <v>6600614051.000001</v>
      </c>
      <c r="F65" s="136">
        <v>6698542929</v>
      </c>
      <c r="G65" s="136">
        <v>6698542929</v>
      </c>
      <c r="H65" s="170">
        <f t="shared" si="5"/>
        <v>11.57270958594016</v>
      </c>
      <c r="I65" s="171">
        <f t="shared" si="6"/>
        <v>15.769476324168181</v>
      </c>
      <c r="J65" s="179">
        <f t="shared" si="7"/>
        <v>4.8686370415296381</v>
      </c>
      <c r="K65" s="179">
        <f t="shared" si="8"/>
        <v>1.4836328445103248</v>
      </c>
      <c r="L65" s="179">
        <f t="shared" si="9"/>
        <v>0</v>
      </c>
    </row>
    <row r="67" spans="1:12" ht="26.25" customHeight="1" x14ac:dyDescent="0.25">
      <c r="A67" s="137" t="s">
        <v>13</v>
      </c>
      <c r="B67" s="137"/>
      <c r="C67" s="137"/>
      <c r="D67" s="137"/>
      <c r="E67" s="137"/>
      <c r="F67" s="137"/>
      <c r="G67" s="137"/>
      <c r="H67" s="137"/>
      <c r="I67" s="137"/>
      <c r="J67" s="138"/>
    </row>
    <row r="68" spans="1:12" ht="31.5" customHeight="1" x14ac:dyDescent="0.25">
      <c r="A68" s="12" t="s">
        <v>46</v>
      </c>
      <c r="B68" s="12">
        <v>2015</v>
      </c>
      <c r="C68" s="12">
        <v>2016</v>
      </c>
      <c r="D68" s="132">
        <v>2017</v>
      </c>
      <c r="E68" s="132">
        <v>2018</v>
      </c>
      <c r="F68" s="132">
        <v>2019</v>
      </c>
      <c r="G68" s="132">
        <v>2020</v>
      </c>
      <c r="H68" s="3" t="s">
        <v>592</v>
      </c>
      <c r="I68" s="3" t="s">
        <v>593</v>
      </c>
      <c r="J68" s="150" t="s">
        <v>594</v>
      </c>
      <c r="K68" s="3" t="s">
        <v>595</v>
      </c>
      <c r="L68" s="3" t="s">
        <v>598</v>
      </c>
    </row>
    <row r="69" spans="1:12" ht="15" customHeight="1" x14ac:dyDescent="0.25">
      <c r="A69" s="4" t="s">
        <v>17</v>
      </c>
      <c r="B69" s="133">
        <v>252001526.99999979</v>
      </c>
      <c r="C69" s="133">
        <v>267861471.00000006</v>
      </c>
      <c r="D69" s="133">
        <v>269997801.00000006</v>
      </c>
      <c r="E69" s="133">
        <v>225869073.99999991</v>
      </c>
      <c r="F69" s="5">
        <v>228850821.00000006</v>
      </c>
      <c r="G69" s="202">
        <v>255566132</v>
      </c>
      <c r="H69" s="134">
        <f>G69/B69*100-100</f>
        <v>1.414517222350085</v>
      </c>
      <c r="I69" s="135">
        <f>G69/C69*100-100</f>
        <v>-4.5901857232763632</v>
      </c>
      <c r="J69" s="175">
        <f>G69/D69*100-100</f>
        <v>-5.3451061255125012</v>
      </c>
      <c r="K69" s="175">
        <f>G69/E69*100-100</f>
        <v>13.147907977875747</v>
      </c>
      <c r="L69" s="175">
        <f>G69/F69*100-100</f>
        <v>11.67367933541297</v>
      </c>
    </row>
    <row r="70" spans="1:12" ht="15" customHeight="1" x14ac:dyDescent="0.25">
      <c r="A70" s="4" t="s">
        <v>18</v>
      </c>
      <c r="B70" s="133">
        <v>964861687.00000024</v>
      </c>
      <c r="C70" s="133">
        <v>762810421</v>
      </c>
      <c r="D70" s="133">
        <v>1117240769.9999995</v>
      </c>
      <c r="E70" s="133">
        <v>1381669388.9999998</v>
      </c>
      <c r="F70" s="133">
        <v>1354837418</v>
      </c>
      <c r="G70" s="133">
        <v>810827382.99999976</v>
      </c>
      <c r="H70" s="134">
        <f>G70/B70*100-100</f>
        <v>-15.964392210341799</v>
      </c>
      <c r="I70" s="135">
        <f>G70/C70*100-100</f>
        <v>6.2947438417336059</v>
      </c>
      <c r="J70" s="175">
        <f>G70/D70*100-100</f>
        <v>-27.425904534436199</v>
      </c>
      <c r="K70" s="175">
        <f>G70/E70*100-100</f>
        <v>-41.31538344445439</v>
      </c>
      <c r="L70" s="175">
        <f>G70/F70*100-100</f>
        <v>-40.153159912210235</v>
      </c>
    </row>
    <row r="71" spans="1:12" ht="15" customHeight="1" x14ac:dyDescent="0.25">
      <c r="A71" s="4" t="s">
        <v>19</v>
      </c>
      <c r="B71" s="133">
        <v>8718610.0000000019</v>
      </c>
      <c r="C71" s="133">
        <v>5160099.0000000009</v>
      </c>
      <c r="D71" s="133">
        <v>20155302</v>
      </c>
      <c r="E71" s="133">
        <v>10116469.999999996</v>
      </c>
      <c r="F71" s="133">
        <v>18879489</v>
      </c>
      <c r="G71" s="133">
        <v>5068298.9999999991</v>
      </c>
      <c r="H71" s="134">
        <f t="shared" ref="H71:H97" si="10">G71/B71*100-100</f>
        <v>-41.868038597895783</v>
      </c>
      <c r="I71" s="135">
        <f t="shared" ref="I71:I97" si="11">G71/C71*100-100</f>
        <v>-1.7790356347814509</v>
      </c>
      <c r="J71" s="175">
        <f t="shared" ref="J71:J97" si="12">G71/D71*100-100</f>
        <v>-74.853768006056171</v>
      </c>
      <c r="K71" s="175">
        <f t="shared" ref="K71:K97" si="13">G71/E71*100-100</f>
        <v>-49.900518659176562</v>
      </c>
      <c r="L71" s="175">
        <f t="shared" ref="L71:L97" si="14">G71/F71*100-100</f>
        <v>-73.154469382089744</v>
      </c>
    </row>
    <row r="72" spans="1:12" ht="15" customHeight="1" x14ac:dyDescent="0.25">
      <c r="A72" s="4" t="s">
        <v>20</v>
      </c>
      <c r="B72" s="133">
        <v>187609056.99999997</v>
      </c>
      <c r="C72" s="133">
        <v>188376263.00000006</v>
      </c>
      <c r="D72" s="133">
        <v>218813242.9999997</v>
      </c>
      <c r="E72" s="133">
        <v>217931476.0000003</v>
      </c>
      <c r="F72" s="133">
        <v>215509454.99999994</v>
      </c>
      <c r="G72" s="133">
        <v>188322525.99999997</v>
      </c>
      <c r="H72" s="134">
        <f t="shared" si="10"/>
        <v>0.38029560587790456</v>
      </c>
      <c r="I72" s="135">
        <f t="shared" si="11"/>
        <v>-2.8526417895918144E-2</v>
      </c>
      <c r="J72" s="175">
        <f t="shared" si="12"/>
        <v>-13.934584845945437</v>
      </c>
      <c r="K72" s="175">
        <f t="shared" si="13"/>
        <v>-13.586357759537364</v>
      </c>
      <c r="L72" s="175">
        <f t="shared" si="14"/>
        <v>-12.615190827706371</v>
      </c>
    </row>
    <row r="73" spans="1:12" ht="15" customHeight="1" x14ac:dyDescent="0.25">
      <c r="A73" s="4" t="s">
        <v>21</v>
      </c>
      <c r="B73" s="133">
        <v>308617</v>
      </c>
      <c r="C73" s="133">
        <v>253081.99999999994</v>
      </c>
      <c r="D73" s="133">
        <v>988185</v>
      </c>
      <c r="E73" s="133">
        <v>1015031.0000000002</v>
      </c>
      <c r="F73" s="133">
        <v>1218844</v>
      </c>
      <c r="G73" s="133">
        <v>1881602.9999999995</v>
      </c>
      <c r="H73" s="134">
        <f t="shared" si="10"/>
        <v>509.68870801025207</v>
      </c>
      <c r="I73" s="135">
        <f t="shared" si="11"/>
        <v>643.47563240372688</v>
      </c>
      <c r="J73" s="175">
        <f t="shared" si="12"/>
        <v>90.40999408005581</v>
      </c>
      <c r="K73" s="175">
        <f t="shared" si="13"/>
        <v>85.373944244067332</v>
      </c>
      <c r="L73" s="175">
        <f t="shared" si="14"/>
        <v>54.376031715297415</v>
      </c>
    </row>
    <row r="74" spans="1:12" ht="15" customHeight="1" x14ac:dyDescent="0.25">
      <c r="A74" s="4" t="s">
        <v>22</v>
      </c>
      <c r="B74" s="133">
        <v>9653845.0000000037</v>
      </c>
      <c r="C74" s="133">
        <v>9874116.9999999944</v>
      </c>
      <c r="D74" s="133">
        <v>10585266.999999989</v>
      </c>
      <c r="E74" s="133">
        <v>11161125.000000011</v>
      </c>
      <c r="F74" s="133">
        <v>9799080.9999999981</v>
      </c>
      <c r="G74" s="133">
        <v>20284390.000000007</v>
      </c>
      <c r="H74" s="134">
        <f t="shared" si="10"/>
        <v>110.11721236460704</v>
      </c>
      <c r="I74" s="135">
        <f t="shared" si="11"/>
        <v>105.42991337858382</v>
      </c>
      <c r="J74" s="175">
        <f t="shared" si="12"/>
        <v>91.62851536952283</v>
      </c>
      <c r="K74" s="175">
        <f t="shared" si="13"/>
        <v>81.741446314775487</v>
      </c>
      <c r="L74" s="175">
        <f t="shared" si="14"/>
        <v>107.00298323893853</v>
      </c>
    </row>
    <row r="75" spans="1:12" ht="15" customHeight="1" x14ac:dyDescent="0.25">
      <c r="A75" s="4" t="s">
        <v>23</v>
      </c>
      <c r="B75" s="133">
        <v>5382584</v>
      </c>
      <c r="C75" s="133">
        <v>6027834.9999999991</v>
      </c>
      <c r="D75" s="133">
        <v>6419644.9999999963</v>
      </c>
      <c r="E75" s="133">
        <v>9365653.0000000037</v>
      </c>
      <c r="F75" s="133">
        <v>6791164.9999999991</v>
      </c>
      <c r="G75" s="133">
        <v>5495856.0000000028</v>
      </c>
      <c r="H75" s="134">
        <f t="shared" si="10"/>
        <v>2.1044167633984472</v>
      </c>
      <c r="I75" s="135">
        <f t="shared" si="11"/>
        <v>-8.825374284465255</v>
      </c>
      <c r="J75" s="175">
        <f t="shared" si="12"/>
        <v>-14.390032470642751</v>
      </c>
      <c r="K75" s="175">
        <f t="shared" si="13"/>
        <v>-41.319030290786976</v>
      </c>
      <c r="L75" s="175">
        <f t="shared" si="14"/>
        <v>-19.073443216296411</v>
      </c>
    </row>
    <row r="76" spans="1:12" ht="15" customHeight="1" x14ac:dyDescent="0.25">
      <c r="A76" s="4" t="s">
        <v>24</v>
      </c>
      <c r="B76" s="133">
        <v>419548</v>
      </c>
      <c r="C76" s="133">
        <v>507257.00000000006</v>
      </c>
      <c r="D76" s="133">
        <v>565620</v>
      </c>
      <c r="E76" s="133">
        <v>676320.99999999988</v>
      </c>
      <c r="F76" s="133">
        <v>592002.99999999988</v>
      </c>
      <c r="G76" s="133">
        <v>707745.00000000035</v>
      </c>
      <c r="H76" s="134">
        <f t="shared" si="10"/>
        <v>68.692259288567783</v>
      </c>
      <c r="I76" s="135">
        <f t="shared" si="11"/>
        <v>39.523949398431228</v>
      </c>
      <c r="J76" s="175">
        <f t="shared" si="12"/>
        <v>25.127293942929938</v>
      </c>
      <c r="K76" s="175">
        <f t="shared" si="13"/>
        <v>4.6463143980447938</v>
      </c>
      <c r="L76" s="175">
        <f t="shared" si="14"/>
        <v>19.55091443793367</v>
      </c>
    </row>
    <row r="77" spans="1:12" ht="15" customHeight="1" x14ac:dyDescent="0.25">
      <c r="A77" s="4" t="s">
        <v>25</v>
      </c>
      <c r="B77" s="133">
        <v>6596842.0000000009</v>
      </c>
      <c r="C77" s="133">
        <v>4674667</v>
      </c>
      <c r="D77" s="133">
        <v>4197289</v>
      </c>
      <c r="E77" s="133">
        <v>3781105.0000000028</v>
      </c>
      <c r="F77" s="133">
        <v>3667503.0000000005</v>
      </c>
      <c r="G77" s="133">
        <v>2893117.9999999995</v>
      </c>
      <c r="H77" s="134">
        <f t="shared" si="10"/>
        <v>-56.143894305790568</v>
      </c>
      <c r="I77" s="135">
        <f t="shared" si="11"/>
        <v>-38.110714624164686</v>
      </c>
      <c r="J77" s="175">
        <f t="shared" si="12"/>
        <v>-31.071746548784233</v>
      </c>
      <c r="K77" s="175">
        <f t="shared" si="13"/>
        <v>-23.48485429523916</v>
      </c>
      <c r="L77" s="175">
        <f t="shared" si="14"/>
        <v>-21.114774820906774</v>
      </c>
    </row>
    <row r="78" spans="1:12" ht="15" customHeight="1" x14ac:dyDescent="0.25">
      <c r="A78" s="4" t="s">
        <v>26</v>
      </c>
      <c r="B78" s="133">
        <v>10918207.999999998</v>
      </c>
      <c r="C78" s="133">
        <v>10756272.999999998</v>
      </c>
      <c r="D78" s="133">
        <v>6994880.9999999944</v>
      </c>
      <c r="E78" s="133">
        <v>1442072.9999999998</v>
      </c>
      <c r="F78" s="133">
        <v>4613123</v>
      </c>
      <c r="G78" s="133">
        <v>5549038</v>
      </c>
      <c r="H78" s="134">
        <f t="shared" si="10"/>
        <v>-49.176293399063276</v>
      </c>
      <c r="I78" s="135">
        <f t="shared" si="11"/>
        <v>-48.411145756527361</v>
      </c>
      <c r="J78" s="175">
        <f t="shared" si="12"/>
        <v>-20.670015687186037</v>
      </c>
      <c r="K78" s="175">
        <f t="shared" si="13"/>
        <v>284.79591532467504</v>
      </c>
      <c r="L78" s="175">
        <f t="shared" si="14"/>
        <v>20.288099840390132</v>
      </c>
    </row>
    <row r="79" spans="1:12" ht="15" customHeight="1" x14ac:dyDescent="0.25">
      <c r="A79" s="4" t="s">
        <v>27</v>
      </c>
      <c r="B79" s="133">
        <v>1389390.0000000002</v>
      </c>
      <c r="C79" s="133">
        <v>2030846.0000000002</v>
      </c>
      <c r="D79" s="133">
        <v>2554123</v>
      </c>
      <c r="E79" s="133">
        <v>2913729.9999999995</v>
      </c>
      <c r="F79" s="133">
        <v>2875748.0000000005</v>
      </c>
      <c r="G79" s="133">
        <v>1498770</v>
      </c>
      <c r="H79" s="134">
        <f t="shared" si="10"/>
        <v>7.8725195949301394</v>
      </c>
      <c r="I79" s="135">
        <f t="shared" si="11"/>
        <v>-26.199721692339068</v>
      </c>
      <c r="J79" s="175">
        <f t="shared" si="12"/>
        <v>-41.319584060751971</v>
      </c>
      <c r="K79" s="175">
        <f t="shared" si="13"/>
        <v>-48.561809090066674</v>
      </c>
      <c r="L79" s="175">
        <f t="shared" si="14"/>
        <v>-47.882429197551389</v>
      </c>
    </row>
    <row r="80" spans="1:12" ht="15" customHeight="1" x14ac:dyDescent="0.25">
      <c r="A80" s="4" t="s">
        <v>28</v>
      </c>
      <c r="B80" s="133">
        <v>17622071.000000004</v>
      </c>
      <c r="C80" s="133">
        <v>16826301</v>
      </c>
      <c r="D80" s="133">
        <v>17826958.999999989</v>
      </c>
      <c r="E80" s="133">
        <v>26828909.999999985</v>
      </c>
      <c r="F80" s="133">
        <v>37071599.000000007</v>
      </c>
      <c r="G80" s="133">
        <v>33993155.999999955</v>
      </c>
      <c r="H80" s="134">
        <f t="shared" si="10"/>
        <v>92.901027353708571</v>
      </c>
      <c r="I80" s="135">
        <f t="shared" si="11"/>
        <v>102.02393859470337</v>
      </c>
      <c r="J80" s="175">
        <f t="shared" si="12"/>
        <v>90.683985978763843</v>
      </c>
      <c r="K80" s="175">
        <f t="shared" si="13"/>
        <v>26.70345533978076</v>
      </c>
      <c r="L80" s="175">
        <f t="shared" si="14"/>
        <v>-8.3040469875606249</v>
      </c>
    </row>
    <row r="81" spans="1:12" ht="15" customHeight="1" x14ac:dyDescent="0.25">
      <c r="A81" s="4" t="s">
        <v>29</v>
      </c>
      <c r="B81" s="133">
        <v>2485520</v>
      </c>
      <c r="C81" s="133">
        <v>3428608.0000000005</v>
      </c>
      <c r="D81" s="133">
        <v>3326490.0000000009</v>
      </c>
      <c r="E81" s="133">
        <v>4930273.9999999991</v>
      </c>
      <c r="F81" s="133">
        <v>7666633.9999999981</v>
      </c>
      <c r="G81" s="133">
        <v>9792261.0000000093</v>
      </c>
      <c r="H81" s="134">
        <f t="shared" si="10"/>
        <v>293.97232772216717</v>
      </c>
      <c r="I81" s="135">
        <f t="shared" si="11"/>
        <v>185.60456605129565</v>
      </c>
      <c r="J81" s="175">
        <f t="shared" si="12"/>
        <v>194.37217607748727</v>
      </c>
      <c r="K81" s="175">
        <f t="shared" si="13"/>
        <v>98.614945132867092</v>
      </c>
      <c r="L81" s="175">
        <f t="shared" si="14"/>
        <v>27.725687700756453</v>
      </c>
    </row>
    <row r="82" spans="1:12" ht="15" customHeight="1" x14ac:dyDescent="0.25">
      <c r="A82" s="4" t="s">
        <v>30</v>
      </c>
      <c r="B82" s="133">
        <v>16997553</v>
      </c>
      <c r="C82" s="133">
        <v>21569522.999999989</v>
      </c>
      <c r="D82" s="133">
        <v>22559673.999999996</v>
      </c>
      <c r="E82" s="133">
        <v>27258284.999999996</v>
      </c>
      <c r="F82" s="133">
        <v>22630322.000000004</v>
      </c>
      <c r="G82" s="133">
        <v>20741415.999999996</v>
      </c>
      <c r="H82" s="134">
        <f t="shared" si="10"/>
        <v>22.025893962501513</v>
      </c>
      <c r="I82" s="135">
        <f t="shared" si="11"/>
        <v>-3.8392457728434408</v>
      </c>
      <c r="J82" s="175">
        <f t="shared" si="12"/>
        <v>-8.0597707218641546</v>
      </c>
      <c r="K82" s="175">
        <f t="shared" si="13"/>
        <v>-23.907846733571105</v>
      </c>
      <c r="L82" s="175">
        <f t="shared" si="14"/>
        <v>-8.3467924141777843</v>
      </c>
    </row>
    <row r="83" spans="1:12" ht="15" customHeight="1" x14ac:dyDescent="0.25">
      <c r="A83" s="4" t="s">
        <v>31</v>
      </c>
      <c r="B83" s="133">
        <v>21647760.999999996</v>
      </c>
      <c r="C83" s="133">
        <v>23230235</v>
      </c>
      <c r="D83" s="133">
        <v>25078031.000000022</v>
      </c>
      <c r="E83" s="133">
        <v>26879230.999999974</v>
      </c>
      <c r="F83" s="133">
        <v>23212985.000000011</v>
      </c>
      <c r="G83" s="133">
        <v>20810443.000000004</v>
      </c>
      <c r="H83" s="134">
        <f t="shared" si="10"/>
        <v>-3.867919643052204</v>
      </c>
      <c r="I83" s="135">
        <f t="shared" si="11"/>
        <v>-10.416562725258686</v>
      </c>
      <c r="J83" s="175">
        <f t="shared" si="12"/>
        <v>-17.017237118815331</v>
      </c>
      <c r="K83" s="175">
        <f t="shared" si="13"/>
        <v>-22.577982234685123</v>
      </c>
      <c r="L83" s="175">
        <f t="shared" si="14"/>
        <v>-10.349991610299185</v>
      </c>
    </row>
    <row r="84" spans="1:12" ht="15" customHeight="1" x14ac:dyDescent="0.25">
      <c r="A84" s="4" t="s">
        <v>32</v>
      </c>
      <c r="B84" s="133">
        <v>194537585.00000015</v>
      </c>
      <c r="C84" s="133">
        <v>161506579.99999979</v>
      </c>
      <c r="D84" s="133">
        <v>176034181.99999964</v>
      </c>
      <c r="E84" s="133">
        <v>198064077.00000015</v>
      </c>
      <c r="F84" s="133">
        <v>211117068.99999994</v>
      </c>
      <c r="G84" s="133">
        <v>164193676.00000024</v>
      </c>
      <c r="H84" s="134">
        <f t="shared" si="10"/>
        <v>-15.597967354226114</v>
      </c>
      <c r="I84" s="135">
        <f t="shared" si="11"/>
        <v>1.6637687455213666</v>
      </c>
      <c r="J84" s="175">
        <f t="shared" si="12"/>
        <v>-6.7262538817599875</v>
      </c>
      <c r="K84" s="175">
        <f t="shared" si="13"/>
        <v>-17.100728972674787</v>
      </c>
      <c r="L84" s="175">
        <f t="shared" si="14"/>
        <v>-22.226243108746331</v>
      </c>
    </row>
    <row r="85" spans="1:12" ht="15" customHeight="1" x14ac:dyDescent="0.25">
      <c r="A85" s="4" t="s">
        <v>33</v>
      </c>
      <c r="B85" s="133">
        <v>39046268.000000037</v>
      </c>
      <c r="C85" s="133">
        <v>37343617.99999997</v>
      </c>
      <c r="D85" s="133">
        <v>37752296.000000045</v>
      </c>
      <c r="E85" s="133">
        <v>33269785.000000045</v>
      </c>
      <c r="F85" s="133">
        <v>42012804.999999985</v>
      </c>
      <c r="G85" s="133">
        <v>38740680.99999997</v>
      </c>
      <c r="H85" s="134">
        <f t="shared" si="10"/>
        <v>-0.78262793258517149</v>
      </c>
      <c r="I85" s="135">
        <f t="shared" si="11"/>
        <v>3.741102428800545</v>
      </c>
      <c r="J85" s="175">
        <f t="shared" si="12"/>
        <v>2.6180791758994673</v>
      </c>
      <c r="K85" s="175">
        <f t="shared" si="13"/>
        <v>16.444037735741063</v>
      </c>
      <c r="L85" s="175">
        <f t="shared" si="14"/>
        <v>-7.7883968947086828</v>
      </c>
    </row>
    <row r="86" spans="1:12" ht="15" customHeight="1" x14ac:dyDescent="0.25">
      <c r="A86" s="4" t="s">
        <v>34</v>
      </c>
      <c r="B86" s="133">
        <v>2334170.0000000005</v>
      </c>
      <c r="C86" s="133">
        <v>3367034.0000000009</v>
      </c>
      <c r="D86" s="133">
        <v>4737663.0000000009</v>
      </c>
      <c r="E86" s="133">
        <v>6133301.9999999981</v>
      </c>
      <c r="F86" s="133">
        <v>9640414</v>
      </c>
      <c r="G86" s="133">
        <v>7439809.9999999953</v>
      </c>
      <c r="H86" s="134">
        <f t="shared" si="10"/>
        <v>218.73471083939876</v>
      </c>
      <c r="I86" s="135">
        <f t="shared" si="11"/>
        <v>120.96034670276552</v>
      </c>
      <c r="J86" s="175">
        <f t="shared" si="12"/>
        <v>57.035441313575774</v>
      </c>
      <c r="K86" s="175">
        <f t="shared" si="13"/>
        <v>21.301869694334272</v>
      </c>
      <c r="L86" s="175">
        <f t="shared" si="14"/>
        <v>-22.826861999910008</v>
      </c>
    </row>
    <row r="87" spans="1:12" ht="15" customHeight="1" x14ac:dyDescent="0.25">
      <c r="A87" s="4" t="s">
        <v>35</v>
      </c>
      <c r="B87" s="133">
        <v>123506</v>
      </c>
      <c r="C87" s="133">
        <v>94164.000000000015</v>
      </c>
      <c r="D87" s="133">
        <v>69067</v>
      </c>
      <c r="E87" s="133">
        <v>77260</v>
      </c>
      <c r="F87" s="133">
        <v>38475</v>
      </c>
      <c r="G87" s="133">
        <v>45791</v>
      </c>
      <c r="H87" s="134">
        <f t="shared" si="10"/>
        <v>-62.924068466309329</v>
      </c>
      <c r="I87" s="135">
        <f t="shared" si="11"/>
        <v>-51.371012276453854</v>
      </c>
      <c r="J87" s="175">
        <f t="shared" si="12"/>
        <v>-33.700609553042696</v>
      </c>
      <c r="K87" s="175">
        <f t="shared" si="13"/>
        <v>-40.731296919492621</v>
      </c>
      <c r="L87" s="175">
        <f t="shared" si="14"/>
        <v>19.014944769330739</v>
      </c>
    </row>
    <row r="88" spans="1:12" ht="15" customHeight="1" x14ac:dyDescent="0.25">
      <c r="A88" s="4" t="s">
        <v>36</v>
      </c>
      <c r="B88" s="133">
        <v>82267640.000000015</v>
      </c>
      <c r="C88" s="133">
        <v>55823611.999999993</v>
      </c>
      <c r="D88" s="133">
        <v>73406653</v>
      </c>
      <c r="E88" s="133">
        <v>431069235.00000006</v>
      </c>
      <c r="F88" s="133">
        <v>571437229.00000012</v>
      </c>
      <c r="G88" s="133">
        <v>83219246.99999997</v>
      </c>
      <c r="H88" s="134">
        <f t="shared" si="10"/>
        <v>1.1567209172403068</v>
      </c>
      <c r="I88" s="135">
        <f t="shared" si="11"/>
        <v>49.075353633512606</v>
      </c>
      <c r="J88" s="175">
        <f t="shared" si="12"/>
        <v>13.367445046159474</v>
      </c>
      <c r="K88" s="175">
        <f t="shared" si="13"/>
        <v>-80.69469119038385</v>
      </c>
      <c r="L88" s="175">
        <f t="shared" si="14"/>
        <v>-85.436852417608236</v>
      </c>
    </row>
    <row r="89" spans="1:12" ht="15" customHeight="1" x14ac:dyDescent="0.25">
      <c r="A89" s="4" t="s">
        <v>37</v>
      </c>
      <c r="B89" s="133">
        <v>29648104.999999993</v>
      </c>
      <c r="C89" s="133">
        <v>25346829.999999981</v>
      </c>
      <c r="D89" s="133">
        <v>24570686.00000003</v>
      </c>
      <c r="E89" s="133">
        <v>21841125.000000019</v>
      </c>
      <c r="F89" s="133">
        <v>27047866.000000015</v>
      </c>
      <c r="G89" s="133">
        <v>21189930.000000034</v>
      </c>
      <c r="H89" s="134">
        <f t="shared" si="10"/>
        <v>-28.528551824812951</v>
      </c>
      <c r="I89" s="135">
        <f t="shared" si="11"/>
        <v>-16.400078431898393</v>
      </c>
      <c r="J89" s="175">
        <f t="shared" si="12"/>
        <v>-13.759306516716677</v>
      </c>
      <c r="K89" s="175">
        <f t="shared" si="13"/>
        <v>-2.9815085074600489</v>
      </c>
      <c r="L89" s="175">
        <f t="shared" si="14"/>
        <v>-21.657664231255723</v>
      </c>
    </row>
    <row r="90" spans="1:12" ht="15" customHeight="1" x14ac:dyDescent="0.25">
      <c r="A90" s="4" t="s">
        <v>38</v>
      </c>
      <c r="B90" s="133">
        <v>299493257</v>
      </c>
      <c r="C90" s="133">
        <v>244349247.00000006</v>
      </c>
      <c r="D90" s="133">
        <v>201756225.99999982</v>
      </c>
      <c r="E90" s="133">
        <v>194296436.99999985</v>
      </c>
      <c r="F90" s="133">
        <v>266749094.99999994</v>
      </c>
      <c r="G90" s="133">
        <v>337214077.00000012</v>
      </c>
      <c r="H90" s="134">
        <f t="shared" si="10"/>
        <v>12.59488122632429</v>
      </c>
      <c r="I90" s="135">
        <f t="shared" si="11"/>
        <v>38.00495853379897</v>
      </c>
      <c r="J90" s="175">
        <f t="shared" si="12"/>
        <v>67.139365999045026</v>
      </c>
      <c r="K90" s="175">
        <f t="shared" si="13"/>
        <v>73.556490384844466</v>
      </c>
      <c r="L90" s="175">
        <f t="shared" si="14"/>
        <v>26.416202836602025</v>
      </c>
    </row>
    <row r="91" spans="1:12" ht="15" customHeight="1" x14ac:dyDescent="0.25">
      <c r="A91" s="4" t="s">
        <v>39</v>
      </c>
      <c r="B91" s="133">
        <v>4270128.9999999991</v>
      </c>
      <c r="C91" s="133">
        <v>5042257.9999999991</v>
      </c>
      <c r="D91" s="133">
        <v>4743008.0000000009</v>
      </c>
      <c r="E91" s="133">
        <v>4382474.9999999981</v>
      </c>
      <c r="F91" s="133">
        <v>4872202</v>
      </c>
      <c r="G91" s="133">
        <v>5655251.0000000009</v>
      </c>
      <c r="H91" s="134">
        <f t="shared" si="10"/>
        <v>32.437474371383189</v>
      </c>
      <c r="I91" s="135">
        <f t="shared" si="11"/>
        <v>12.157112944240495</v>
      </c>
      <c r="J91" s="175">
        <f t="shared" si="12"/>
        <v>19.233427394598522</v>
      </c>
      <c r="K91" s="175">
        <f t="shared" si="13"/>
        <v>29.04240183914348</v>
      </c>
      <c r="L91" s="175">
        <f t="shared" si="14"/>
        <v>16.071767960359622</v>
      </c>
    </row>
    <row r="92" spans="1:12" ht="15" customHeight="1" x14ac:dyDescent="0.25">
      <c r="A92" s="4" t="s">
        <v>40</v>
      </c>
      <c r="B92" s="133">
        <v>22897000.999999985</v>
      </c>
      <c r="C92" s="133">
        <v>18190904.000000019</v>
      </c>
      <c r="D92" s="133">
        <v>17703832.999999996</v>
      </c>
      <c r="E92" s="133">
        <v>23095230.000000015</v>
      </c>
      <c r="F92" s="133">
        <v>23117470.000000007</v>
      </c>
      <c r="G92" s="133">
        <v>19137912.000000015</v>
      </c>
      <c r="H92" s="134">
        <f t="shared" si="10"/>
        <v>-16.41738584018043</v>
      </c>
      <c r="I92" s="135">
        <f t="shared" si="11"/>
        <v>5.2059424864206534</v>
      </c>
      <c r="J92" s="175">
        <f t="shared" si="12"/>
        <v>8.1003870743698201</v>
      </c>
      <c r="K92" s="175">
        <f t="shared" si="13"/>
        <v>-17.134784975079256</v>
      </c>
      <c r="L92" s="175">
        <f t="shared" si="14"/>
        <v>-17.214504874452047</v>
      </c>
    </row>
    <row r="93" spans="1:12" ht="15" customHeight="1" x14ac:dyDescent="0.25">
      <c r="A93" s="4" t="s">
        <v>41</v>
      </c>
      <c r="B93" s="133">
        <v>53899302.00000003</v>
      </c>
      <c r="C93" s="133">
        <v>46683294</v>
      </c>
      <c r="D93" s="133">
        <v>56612241.999999963</v>
      </c>
      <c r="E93" s="133">
        <v>48628110.000000037</v>
      </c>
      <c r="F93" s="133">
        <v>59436152.000000007</v>
      </c>
      <c r="G93" s="133">
        <v>64329108.000000216</v>
      </c>
      <c r="H93" s="134">
        <f t="shared" si="10"/>
        <v>19.350540012559321</v>
      </c>
      <c r="I93" s="135">
        <f t="shared" si="11"/>
        <v>37.798990791010198</v>
      </c>
      <c r="J93" s="175">
        <f t="shared" si="12"/>
        <v>13.631090604043308</v>
      </c>
      <c r="K93" s="175">
        <f t="shared" si="13"/>
        <v>32.287905082060888</v>
      </c>
      <c r="L93" s="175">
        <f t="shared" si="14"/>
        <v>8.2322893312477845</v>
      </c>
    </row>
    <row r="94" spans="1:12" ht="15" customHeight="1" x14ac:dyDescent="0.25">
      <c r="A94" s="4" t="s">
        <v>42</v>
      </c>
      <c r="B94" s="133">
        <v>26434446</v>
      </c>
      <c r="C94" s="133">
        <v>26964176.999999993</v>
      </c>
      <c r="D94" s="133">
        <v>22288726.999999993</v>
      </c>
      <c r="E94" s="133">
        <v>28283333.000000015</v>
      </c>
      <c r="F94" s="133">
        <v>26561611</v>
      </c>
      <c r="G94" s="133">
        <v>27221539.000000007</v>
      </c>
      <c r="H94" s="134">
        <f t="shared" si="10"/>
        <v>2.9775278816132698</v>
      </c>
      <c r="I94" s="135">
        <f t="shared" si="11"/>
        <v>0.95445894751399862</v>
      </c>
      <c r="J94" s="175">
        <f t="shared" si="12"/>
        <v>22.13142096450828</v>
      </c>
      <c r="K94" s="175">
        <f t="shared" si="13"/>
        <v>-3.7541332204376658</v>
      </c>
      <c r="L94" s="175">
        <f t="shared" si="14"/>
        <v>2.4845179759616514</v>
      </c>
    </row>
    <row r="95" spans="1:12" ht="15" customHeight="1" x14ac:dyDescent="0.25">
      <c r="A95" s="4" t="s">
        <v>43</v>
      </c>
      <c r="B95" s="133">
        <v>6468444.9999999981</v>
      </c>
      <c r="C95" s="133">
        <v>6665317.9999999925</v>
      </c>
      <c r="D95" s="133">
        <v>8021153.9999999963</v>
      </c>
      <c r="E95" s="133">
        <v>7455171.9999999888</v>
      </c>
      <c r="F95" s="133">
        <v>8072194.9999999991</v>
      </c>
      <c r="G95" s="133">
        <v>7025192.9999999963</v>
      </c>
      <c r="H95" s="134">
        <f t="shared" si="10"/>
        <v>8.6071381916364516</v>
      </c>
      <c r="I95" s="135">
        <f t="shared" si="11"/>
        <v>5.3992172616520833</v>
      </c>
      <c r="J95" s="175">
        <f t="shared" si="12"/>
        <v>-12.416679694717246</v>
      </c>
      <c r="K95" s="175">
        <f t="shared" si="13"/>
        <v>-5.7675262220642622</v>
      </c>
      <c r="L95" s="175">
        <f t="shared" si="14"/>
        <v>-12.970474573520619</v>
      </c>
    </row>
    <row r="96" spans="1:12" ht="15" customHeight="1" x14ac:dyDescent="0.25">
      <c r="A96" s="4" t="s">
        <v>5</v>
      </c>
      <c r="B96" s="133">
        <v>9356062.9999999981</v>
      </c>
      <c r="C96" s="133">
        <v>6882905.9999999972</v>
      </c>
      <c r="D96" s="133">
        <v>5759785.0000000075</v>
      </c>
      <c r="E96" s="133">
        <v>24254490.000000011</v>
      </c>
      <c r="F96" s="133">
        <v>9421918.9999999981</v>
      </c>
      <c r="G96" s="133">
        <v>19119338.000000011</v>
      </c>
      <c r="H96" s="134">
        <f t="shared" si="10"/>
        <v>104.35238625477422</v>
      </c>
      <c r="I96" s="135">
        <f t="shared" si="11"/>
        <v>177.78002489064966</v>
      </c>
      <c r="J96" s="175">
        <f t="shared" si="12"/>
        <v>231.94534170980319</v>
      </c>
      <c r="K96" s="175">
        <f t="shared" si="13"/>
        <v>-21.171964448644346</v>
      </c>
      <c r="L96" s="175">
        <f t="shared" si="14"/>
        <v>102.92403277930978</v>
      </c>
    </row>
    <row r="97" spans="1:12" ht="15" customHeight="1" x14ac:dyDescent="0.25">
      <c r="A97" s="8" t="s">
        <v>6</v>
      </c>
      <c r="B97" s="80">
        <f t="shared" ref="B97:G97" si="15">SUM(B69:B96)</f>
        <v>2277388737</v>
      </c>
      <c r="C97" s="80">
        <f t="shared" si="15"/>
        <v>1961646939.9999998</v>
      </c>
      <c r="D97" s="80">
        <f t="shared" si="15"/>
        <v>2360758801.999999</v>
      </c>
      <c r="E97" s="136">
        <f t="shared" si="15"/>
        <v>2972688178</v>
      </c>
      <c r="F97" s="136">
        <f t="shared" si="15"/>
        <v>3197740692</v>
      </c>
      <c r="G97" s="136">
        <f t="shared" si="15"/>
        <v>2177963689.0000005</v>
      </c>
      <c r="H97" s="170">
        <f t="shared" si="10"/>
        <v>-4.3657477700083831</v>
      </c>
      <c r="I97" s="171">
        <f t="shared" si="11"/>
        <v>11.027302853998819</v>
      </c>
      <c r="J97" s="179">
        <f t="shared" si="12"/>
        <v>-7.7430660364429116</v>
      </c>
      <c r="K97" s="179">
        <f t="shared" si="13"/>
        <v>-26.734202896944396</v>
      </c>
      <c r="L97" s="179">
        <f t="shared" si="14"/>
        <v>-31.890547146341262</v>
      </c>
    </row>
    <row r="99" spans="1:12" ht="21" customHeight="1" x14ac:dyDescent="0.25">
      <c r="A99" s="130" t="s">
        <v>10</v>
      </c>
      <c r="B99" s="131"/>
      <c r="C99" s="131"/>
      <c r="D99" s="131"/>
      <c r="E99" s="131"/>
      <c r="F99" s="131"/>
      <c r="G99" s="131"/>
      <c r="H99" s="131"/>
      <c r="I99" s="131"/>
      <c r="J99" s="131"/>
    </row>
    <row r="100" spans="1:12" ht="33" customHeight="1" x14ac:dyDescent="0.25">
      <c r="A100" s="12" t="s">
        <v>46</v>
      </c>
      <c r="B100" s="12">
        <v>2015</v>
      </c>
      <c r="C100" s="12">
        <v>2016</v>
      </c>
      <c r="D100" s="132">
        <v>2017</v>
      </c>
      <c r="E100" s="132">
        <v>2018</v>
      </c>
      <c r="F100" s="132">
        <v>2019</v>
      </c>
      <c r="G100" s="132">
        <v>2020</v>
      </c>
      <c r="H100" s="3" t="s">
        <v>592</v>
      </c>
      <c r="I100" s="3" t="s">
        <v>593</v>
      </c>
      <c r="J100" s="150" t="s">
        <v>594</v>
      </c>
      <c r="K100" s="3" t="s">
        <v>595</v>
      </c>
      <c r="L100" s="3" t="s">
        <v>598</v>
      </c>
    </row>
    <row r="101" spans="1:12" ht="15" customHeight="1" x14ac:dyDescent="0.25">
      <c r="A101" s="4" t="s">
        <v>17</v>
      </c>
      <c r="B101" s="133">
        <v>282061124.99999994</v>
      </c>
      <c r="C101" s="133">
        <v>297316015.00000006</v>
      </c>
      <c r="D101" s="133">
        <v>331120286.00000113</v>
      </c>
      <c r="E101" s="133">
        <v>323429557.00000042</v>
      </c>
      <c r="F101" s="5">
        <v>287889229.00000006</v>
      </c>
      <c r="G101" s="202">
        <v>300221243.00000006</v>
      </c>
      <c r="H101" s="134">
        <f>G101/B101*100-100</f>
        <v>6.4383626066867947</v>
      </c>
      <c r="I101" s="135">
        <f>G101/C101*100-100</f>
        <v>0.97715153352906725</v>
      </c>
      <c r="J101" s="175">
        <f>G101/D101*100-100</f>
        <v>-9.3316671633948118</v>
      </c>
      <c r="K101" s="175">
        <f>G101/E101*100-100</f>
        <v>-7.1756935931493473</v>
      </c>
      <c r="L101" s="175">
        <f>G101/F101*100-100</f>
        <v>4.2835968691277344</v>
      </c>
    </row>
    <row r="102" spans="1:12" ht="15" customHeight="1" x14ac:dyDescent="0.25">
      <c r="A102" s="4" t="s">
        <v>18</v>
      </c>
      <c r="B102" s="133">
        <v>10909938.999999998</v>
      </c>
      <c r="C102" s="133">
        <v>11108952.999999998</v>
      </c>
      <c r="D102" s="133">
        <v>11563245.000000002</v>
      </c>
      <c r="E102" s="133">
        <v>9704679.0000000093</v>
      </c>
      <c r="F102" s="133">
        <v>10314206</v>
      </c>
      <c r="G102" s="133">
        <v>10600954.999999998</v>
      </c>
      <c r="H102" s="134">
        <f>G102/B102*100-100</f>
        <v>-2.8321331585813567</v>
      </c>
      <c r="I102" s="135">
        <f>G102/C102*100-100</f>
        <v>-4.5728701885767293</v>
      </c>
      <c r="J102" s="175">
        <f>G102/D102*100-100</f>
        <v>-8.3219719032157826</v>
      </c>
      <c r="K102" s="175">
        <f>G102/E102*100-100</f>
        <v>9.2355038224343815</v>
      </c>
      <c r="L102" s="175">
        <f>G102/F102*100-100</f>
        <v>2.7801364448218209</v>
      </c>
    </row>
    <row r="103" spans="1:12" ht="15" customHeight="1" x14ac:dyDescent="0.25">
      <c r="A103" s="4" t="s">
        <v>19</v>
      </c>
      <c r="B103" s="133">
        <v>4445005.0000000019</v>
      </c>
      <c r="C103" s="133">
        <v>4385060</v>
      </c>
      <c r="D103" s="133">
        <v>6423165.0000000047</v>
      </c>
      <c r="E103" s="133">
        <v>4274349</v>
      </c>
      <c r="F103" s="133">
        <v>4168397</v>
      </c>
      <c r="G103" s="133">
        <v>2802104.0000000014</v>
      </c>
      <c r="H103" s="134">
        <f t="shared" ref="H103:H129" si="16">G103/B103*100-100</f>
        <v>-36.960610842957429</v>
      </c>
      <c r="I103" s="135">
        <f t="shared" ref="I103:I129" si="17">G103/C103*100-100</f>
        <v>-36.098844713641284</v>
      </c>
      <c r="J103" s="175">
        <f t="shared" ref="J103:J129" si="18">G103/D103*100-100</f>
        <v>-56.375026953223227</v>
      </c>
      <c r="K103" s="175">
        <f t="shared" ref="K103:K129" si="19">G103/E103*100-100</f>
        <v>-34.44372464672395</v>
      </c>
      <c r="L103" s="175">
        <f t="shared" ref="L103:L129" si="20">G103/F103*100-100</f>
        <v>-32.777420192942245</v>
      </c>
    </row>
    <row r="104" spans="1:12" ht="15" customHeight="1" x14ac:dyDescent="0.25">
      <c r="A104" s="4" t="s">
        <v>20</v>
      </c>
      <c r="B104" s="133">
        <v>301686480.9999997</v>
      </c>
      <c r="C104" s="133">
        <v>308976116.00000024</v>
      </c>
      <c r="D104" s="133">
        <v>330394334.99999934</v>
      </c>
      <c r="E104" s="133">
        <v>307734084.99999917</v>
      </c>
      <c r="F104" s="133">
        <v>326877734.99999988</v>
      </c>
      <c r="G104" s="133">
        <v>297369557.00000024</v>
      </c>
      <c r="H104" s="134">
        <f t="shared" si="16"/>
        <v>-1.4309305427575509</v>
      </c>
      <c r="I104" s="135">
        <f t="shared" si="17"/>
        <v>-3.7564583147261743</v>
      </c>
      <c r="J104" s="175">
        <f t="shared" si="18"/>
        <v>-9.9955642399253435</v>
      </c>
      <c r="K104" s="175">
        <f t="shared" si="19"/>
        <v>-3.3680143036475556</v>
      </c>
      <c r="L104" s="175">
        <f t="shared" si="20"/>
        <v>-9.0272829380684669</v>
      </c>
    </row>
    <row r="105" spans="1:12" ht="15" customHeight="1" x14ac:dyDescent="0.25">
      <c r="A105" s="4" t="s">
        <v>21</v>
      </c>
      <c r="B105" s="133">
        <v>22730017.999999996</v>
      </c>
      <c r="C105" s="133">
        <v>26720785.000000004</v>
      </c>
      <c r="D105" s="133">
        <v>28796464.000000037</v>
      </c>
      <c r="E105" s="133">
        <v>32317525.000000004</v>
      </c>
      <c r="F105" s="133">
        <v>25350952</v>
      </c>
      <c r="G105" s="133">
        <v>28181148.999999963</v>
      </c>
      <c r="H105" s="134">
        <f t="shared" si="16"/>
        <v>23.982079556646042</v>
      </c>
      <c r="I105" s="135">
        <f t="shared" si="17"/>
        <v>5.4652735688714102</v>
      </c>
      <c r="J105" s="175">
        <f t="shared" si="18"/>
        <v>-2.1367727648786143</v>
      </c>
      <c r="K105" s="175">
        <f t="shared" si="19"/>
        <v>-12.799173204012504</v>
      </c>
      <c r="L105" s="175">
        <f t="shared" si="20"/>
        <v>11.164065949081376</v>
      </c>
    </row>
    <row r="106" spans="1:12" ht="15" customHeight="1" x14ac:dyDescent="0.25">
      <c r="A106" s="4" t="s">
        <v>22</v>
      </c>
      <c r="B106" s="133">
        <v>264174766.99999985</v>
      </c>
      <c r="C106" s="133">
        <v>253704675.99999967</v>
      </c>
      <c r="D106" s="133">
        <v>257302198.99999994</v>
      </c>
      <c r="E106" s="133">
        <v>270102946.0000003</v>
      </c>
      <c r="F106" s="133">
        <v>245620971.00000009</v>
      </c>
      <c r="G106" s="133">
        <v>213256494.00000012</v>
      </c>
      <c r="H106" s="134">
        <f t="shared" si="16"/>
        <v>-19.274464998392432</v>
      </c>
      <c r="I106" s="135">
        <f t="shared" si="17"/>
        <v>-15.943017936334613</v>
      </c>
      <c r="J106" s="175">
        <f t="shared" si="18"/>
        <v>-17.118277718256053</v>
      </c>
      <c r="K106" s="175">
        <f t="shared" si="19"/>
        <v>-21.046216948703744</v>
      </c>
      <c r="L106" s="175">
        <f t="shared" si="20"/>
        <v>-13.176593540948076</v>
      </c>
    </row>
    <row r="107" spans="1:12" ht="15" customHeight="1" x14ac:dyDescent="0.25">
      <c r="A107" s="4" t="s">
        <v>23</v>
      </c>
      <c r="B107" s="133">
        <v>813254801.99999905</v>
      </c>
      <c r="C107" s="133">
        <v>748830168.99999928</v>
      </c>
      <c r="D107" s="133">
        <v>658073275.99999845</v>
      </c>
      <c r="E107" s="133">
        <v>673620738.00000095</v>
      </c>
      <c r="F107" s="133">
        <v>645817885.99999988</v>
      </c>
      <c r="G107" s="133">
        <v>461933963.00000048</v>
      </c>
      <c r="H107" s="134">
        <f t="shared" si="16"/>
        <v>-43.19935623325086</v>
      </c>
      <c r="I107" s="135">
        <f t="shared" si="17"/>
        <v>-38.312586468454512</v>
      </c>
      <c r="J107" s="175">
        <f t="shared" si="18"/>
        <v>-29.805087085772868</v>
      </c>
      <c r="K107" s="175">
        <f t="shared" si="19"/>
        <v>-31.425216454663271</v>
      </c>
      <c r="L107" s="175">
        <f t="shared" si="20"/>
        <v>-28.473030398541709</v>
      </c>
    </row>
    <row r="108" spans="1:12" ht="15" customHeight="1" x14ac:dyDescent="0.25">
      <c r="A108" s="4" t="s">
        <v>24</v>
      </c>
      <c r="B108" s="133">
        <v>214963248</v>
      </c>
      <c r="C108" s="133">
        <v>196692629.99999991</v>
      </c>
      <c r="D108" s="133">
        <v>178462645.00000003</v>
      </c>
      <c r="E108" s="133">
        <v>179467021</v>
      </c>
      <c r="F108" s="133">
        <v>152888648.99999994</v>
      </c>
      <c r="G108" s="133">
        <v>110732754.99999999</v>
      </c>
      <c r="H108" s="134">
        <f t="shared" si="16"/>
        <v>-48.48758751542497</v>
      </c>
      <c r="I108" s="135">
        <f t="shared" si="17"/>
        <v>-43.702641527544763</v>
      </c>
      <c r="J108" s="175">
        <f t="shared" si="18"/>
        <v>-37.95185821660327</v>
      </c>
      <c r="K108" s="175">
        <f t="shared" si="19"/>
        <v>-38.299106775723445</v>
      </c>
      <c r="L108" s="175">
        <f t="shared" si="20"/>
        <v>-27.572939047947216</v>
      </c>
    </row>
    <row r="109" spans="1:12" ht="15" customHeight="1" x14ac:dyDescent="0.25">
      <c r="A109" s="4" t="s">
        <v>25</v>
      </c>
      <c r="B109" s="133">
        <v>46328257.999999978</v>
      </c>
      <c r="C109" s="133">
        <v>44876917.99999994</v>
      </c>
      <c r="D109" s="133">
        <v>43031529.999999866</v>
      </c>
      <c r="E109" s="133">
        <v>51225527.000000089</v>
      </c>
      <c r="F109" s="133">
        <v>48213828.999999993</v>
      </c>
      <c r="G109" s="133">
        <v>37074355.99999997</v>
      </c>
      <c r="H109" s="134">
        <f t="shared" si="16"/>
        <v>-19.974638372977481</v>
      </c>
      <c r="I109" s="135">
        <f t="shared" si="17"/>
        <v>-17.386581672119235</v>
      </c>
      <c r="J109" s="175">
        <f t="shared" si="18"/>
        <v>-13.843742018933355</v>
      </c>
      <c r="K109" s="175">
        <f t="shared" si="19"/>
        <v>-27.625232630598589</v>
      </c>
      <c r="L109" s="175">
        <f t="shared" si="20"/>
        <v>-23.104311005873484</v>
      </c>
    </row>
    <row r="110" spans="1:12" ht="15" customHeight="1" x14ac:dyDescent="0.25">
      <c r="A110" s="4" t="s">
        <v>26</v>
      </c>
      <c r="B110" s="133">
        <v>840202795.00000024</v>
      </c>
      <c r="C110" s="133">
        <v>897033422.99999917</v>
      </c>
      <c r="D110" s="133">
        <v>864630097.00000083</v>
      </c>
      <c r="E110" s="133">
        <v>895059392.00000095</v>
      </c>
      <c r="F110" s="133">
        <v>855345609.00000036</v>
      </c>
      <c r="G110" s="133">
        <v>685317727.99999976</v>
      </c>
      <c r="H110" s="134">
        <f t="shared" si="16"/>
        <v>-18.434248007946749</v>
      </c>
      <c r="I110" s="135">
        <f t="shared" si="17"/>
        <v>-23.601762160873193</v>
      </c>
      <c r="J110" s="175">
        <f t="shared" si="18"/>
        <v>-20.73862217174252</v>
      </c>
      <c r="K110" s="175">
        <f t="shared" si="19"/>
        <v>-23.433267766883674</v>
      </c>
      <c r="L110" s="175">
        <f t="shared" si="20"/>
        <v>-19.878266657472324</v>
      </c>
    </row>
    <row r="111" spans="1:12" ht="15" customHeight="1" x14ac:dyDescent="0.25">
      <c r="A111" s="4" t="s">
        <v>27</v>
      </c>
      <c r="B111" s="133">
        <v>5459498.0000000019</v>
      </c>
      <c r="C111" s="133">
        <v>7831455.0000000047</v>
      </c>
      <c r="D111" s="133">
        <v>12538852.999999993</v>
      </c>
      <c r="E111" s="133">
        <v>12465881</v>
      </c>
      <c r="F111" s="133">
        <v>14818571.000000004</v>
      </c>
      <c r="G111" s="133">
        <v>13859961.000000007</v>
      </c>
      <c r="H111" s="134">
        <f t="shared" si="16"/>
        <v>153.86878060949928</v>
      </c>
      <c r="I111" s="135">
        <f t="shared" si="17"/>
        <v>76.978109431772253</v>
      </c>
      <c r="J111" s="175">
        <f t="shared" si="18"/>
        <v>10.536115225212512</v>
      </c>
      <c r="K111" s="175">
        <f t="shared" si="19"/>
        <v>11.183164671634586</v>
      </c>
      <c r="L111" s="175">
        <f t="shared" si="20"/>
        <v>-6.4689773393129144</v>
      </c>
    </row>
    <row r="112" spans="1:12" ht="15" customHeight="1" x14ac:dyDescent="0.25">
      <c r="A112" s="4" t="s">
        <v>28</v>
      </c>
      <c r="B112" s="133">
        <v>42457051.999999985</v>
      </c>
      <c r="C112" s="133">
        <v>47036329</v>
      </c>
      <c r="D112" s="133">
        <v>51314203.999999933</v>
      </c>
      <c r="E112" s="133">
        <v>48784579.99999994</v>
      </c>
      <c r="F112" s="133">
        <v>49122919.99999997</v>
      </c>
      <c r="G112" s="133">
        <v>45307971.999999918</v>
      </c>
      <c r="H112" s="134">
        <f t="shared" si="16"/>
        <v>6.714832673733298</v>
      </c>
      <c r="I112" s="135">
        <f t="shared" si="17"/>
        <v>-3.674515075358201</v>
      </c>
      <c r="J112" s="175">
        <f t="shared" si="18"/>
        <v>-11.70481373929141</v>
      </c>
      <c r="K112" s="175">
        <f t="shared" si="19"/>
        <v>-7.1264485622301663</v>
      </c>
      <c r="L112" s="175">
        <f t="shared" si="20"/>
        <v>-7.7661262807667981</v>
      </c>
    </row>
    <row r="113" spans="1:12" ht="15" customHeight="1" x14ac:dyDescent="0.25">
      <c r="A113" s="4" t="s">
        <v>29</v>
      </c>
      <c r="B113" s="133">
        <v>63223516.999999918</v>
      </c>
      <c r="C113" s="133">
        <v>63969492.999999948</v>
      </c>
      <c r="D113" s="133">
        <v>63590775.999999993</v>
      </c>
      <c r="E113" s="133">
        <v>75082614.000000104</v>
      </c>
      <c r="F113" s="133">
        <v>79095565</v>
      </c>
      <c r="G113" s="133">
        <v>85540017.000000104</v>
      </c>
      <c r="H113" s="134">
        <f t="shared" si="16"/>
        <v>35.297783259985692</v>
      </c>
      <c r="I113" s="135">
        <f t="shared" si="17"/>
        <v>33.720017133792481</v>
      </c>
      <c r="J113" s="175">
        <f t="shared" si="18"/>
        <v>34.516391182268507</v>
      </c>
      <c r="K113" s="175">
        <f t="shared" si="19"/>
        <v>13.927862181250077</v>
      </c>
      <c r="L113" s="175">
        <f t="shared" si="20"/>
        <v>8.1476780651356364</v>
      </c>
    </row>
    <row r="114" spans="1:12" ht="15" customHeight="1" x14ac:dyDescent="0.25">
      <c r="A114" s="4" t="s">
        <v>30</v>
      </c>
      <c r="B114" s="133">
        <v>302097945.99999976</v>
      </c>
      <c r="C114" s="133">
        <v>303322028.00000036</v>
      </c>
      <c r="D114" s="133">
        <v>306899021.00000131</v>
      </c>
      <c r="E114" s="133">
        <v>336301950.00000054</v>
      </c>
      <c r="F114" s="133">
        <v>311869756.99999982</v>
      </c>
      <c r="G114" s="133">
        <v>289556093.99999988</v>
      </c>
      <c r="H114" s="134">
        <f t="shared" si="16"/>
        <v>-4.1515846651932833</v>
      </c>
      <c r="I114" s="135">
        <f t="shared" si="17"/>
        <v>-4.5383891472598492</v>
      </c>
      <c r="J114" s="175">
        <f t="shared" si="18"/>
        <v>-5.6510206332660005</v>
      </c>
      <c r="K114" s="175">
        <f t="shared" si="19"/>
        <v>-13.899965789672223</v>
      </c>
      <c r="L114" s="175">
        <f t="shared" si="20"/>
        <v>-7.1548018040107593</v>
      </c>
    </row>
    <row r="115" spans="1:12" ht="15" customHeight="1" x14ac:dyDescent="0.25">
      <c r="A115" s="4" t="s">
        <v>31</v>
      </c>
      <c r="B115" s="133">
        <v>154745382.00000006</v>
      </c>
      <c r="C115" s="133">
        <v>129155838.00000039</v>
      </c>
      <c r="D115" s="133">
        <v>127441709.00000012</v>
      </c>
      <c r="E115" s="133">
        <v>168080449.00000006</v>
      </c>
      <c r="F115" s="133">
        <v>166807452.00000003</v>
      </c>
      <c r="G115" s="133">
        <v>135438983.99999982</v>
      </c>
      <c r="H115" s="134">
        <f t="shared" si="16"/>
        <v>-12.476235316670213</v>
      </c>
      <c r="I115" s="135">
        <f t="shared" si="17"/>
        <v>4.8647789347310919</v>
      </c>
      <c r="J115" s="175">
        <f t="shared" si="18"/>
        <v>6.2752414909938921</v>
      </c>
      <c r="K115" s="175">
        <f t="shared" si="19"/>
        <v>-19.420143862181277</v>
      </c>
      <c r="L115" s="175">
        <f t="shared" si="20"/>
        <v>-18.805195825424036</v>
      </c>
    </row>
    <row r="116" spans="1:12" ht="15" customHeight="1" x14ac:dyDescent="0.25">
      <c r="A116" s="4" t="s">
        <v>32</v>
      </c>
      <c r="B116" s="133">
        <v>431568435.99999869</v>
      </c>
      <c r="C116" s="133">
        <v>438994749.99999994</v>
      </c>
      <c r="D116" s="133">
        <v>517198446.00000131</v>
      </c>
      <c r="E116" s="133">
        <v>544181931.99999726</v>
      </c>
      <c r="F116" s="133">
        <v>504373156.9999994</v>
      </c>
      <c r="G116" s="133">
        <v>448873356.00000167</v>
      </c>
      <c r="H116" s="134">
        <f t="shared" si="16"/>
        <v>4.0097742458633121</v>
      </c>
      <c r="I116" s="135">
        <f t="shared" si="17"/>
        <v>2.2502788472986879</v>
      </c>
      <c r="J116" s="175">
        <f t="shared" si="18"/>
        <v>-13.210613939083544</v>
      </c>
      <c r="K116" s="175">
        <f t="shared" si="19"/>
        <v>-17.514101515593154</v>
      </c>
      <c r="L116" s="175">
        <f t="shared" si="20"/>
        <v>-11.003718225234138</v>
      </c>
    </row>
    <row r="117" spans="1:12" ht="15" customHeight="1" x14ac:dyDescent="0.25">
      <c r="A117" s="4" t="s">
        <v>33</v>
      </c>
      <c r="B117" s="133">
        <v>265105448.0000006</v>
      </c>
      <c r="C117" s="133">
        <v>266923379.99999896</v>
      </c>
      <c r="D117" s="133">
        <v>297441638.99999964</v>
      </c>
      <c r="E117" s="133">
        <v>306278374.99999982</v>
      </c>
      <c r="F117" s="133">
        <v>292956178.99999964</v>
      </c>
      <c r="G117" s="133">
        <v>278798663.00000012</v>
      </c>
      <c r="H117" s="134">
        <f t="shared" si="16"/>
        <v>5.1651956243462251</v>
      </c>
      <c r="I117" s="135">
        <f t="shared" si="17"/>
        <v>4.4489482337595234</v>
      </c>
      <c r="J117" s="175">
        <f t="shared" si="18"/>
        <v>-6.2677761132157883</v>
      </c>
      <c r="K117" s="175">
        <f t="shared" si="19"/>
        <v>-8.9721358878176432</v>
      </c>
      <c r="L117" s="175">
        <f t="shared" si="20"/>
        <v>-4.8326394917922357</v>
      </c>
    </row>
    <row r="118" spans="1:12" ht="15" customHeight="1" x14ac:dyDescent="0.25">
      <c r="A118" s="4" t="s">
        <v>34</v>
      </c>
      <c r="B118" s="133">
        <v>62022367.000000015</v>
      </c>
      <c r="C118" s="133">
        <v>61226543.999999925</v>
      </c>
      <c r="D118" s="133">
        <v>67897447.999999896</v>
      </c>
      <c r="E118" s="133">
        <v>66610625.999999888</v>
      </c>
      <c r="F118" s="133">
        <v>66829688.999999993</v>
      </c>
      <c r="G118" s="133">
        <v>66696804.000000104</v>
      </c>
      <c r="H118" s="134">
        <f t="shared" si="16"/>
        <v>7.5366955924144179</v>
      </c>
      <c r="I118" s="135">
        <f t="shared" si="17"/>
        <v>8.9344582310577465</v>
      </c>
      <c r="J118" s="175">
        <f t="shared" si="18"/>
        <v>-1.7683197754351454</v>
      </c>
      <c r="K118" s="175">
        <f t="shared" si="19"/>
        <v>0.12937575455336514</v>
      </c>
      <c r="L118" s="175">
        <f t="shared" si="20"/>
        <v>-0.19884126649142786</v>
      </c>
    </row>
    <row r="119" spans="1:12" ht="15" customHeight="1" x14ac:dyDescent="0.25">
      <c r="A119" s="4" t="s">
        <v>35</v>
      </c>
      <c r="B119" s="133">
        <v>2765220.9999999995</v>
      </c>
      <c r="C119" s="133">
        <v>2283535.9999999995</v>
      </c>
      <c r="D119" s="133">
        <v>2297036.0000000005</v>
      </c>
      <c r="E119" s="133">
        <v>1818057.9999999998</v>
      </c>
      <c r="F119" s="133">
        <v>1770024</v>
      </c>
      <c r="G119" s="133">
        <v>1587489.9999999998</v>
      </c>
      <c r="H119" s="134">
        <f t="shared" si="16"/>
        <v>-42.590845361003694</v>
      </c>
      <c r="I119" s="135">
        <f t="shared" si="17"/>
        <v>-30.481060951086377</v>
      </c>
      <c r="J119" s="175">
        <f t="shared" si="18"/>
        <v>-30.889633423246337</v>
      </c>
      <c r="K119" s="175">
        <f t="shared" si="19"/>
        <v>-12.682103651258643</v>
      </c>
      <c r="L119" s="175">
        <f t="shared" si="20"/>
        <v>-10.312515536512507</v>
      </c>
    </row>
    <row r="120" spans="1:12" ht="15" customHeight="1" x14ac:dyDescent="0.25">
      <c r="A120" s="4" t="s">
        <v>36</v>
      </c>
      <c r="B120" s="133">
        <v>392874519.00000036</v>
      </c>
      <c r="C120" s="133">
        <v>306352708.00000048</v>
      </c>
      <c r="D120" s="133">
        <v>372943286.00000006</v>
      </c>
      <c r="E120" s="133">
        <v>390086089.99999988</v>
      </c>
      <c r="F120" s="133">
        <v>338428554.99999994</v>
      </c>
      <c r="G120" s="133">
        <v>303472854</v>
      </c>
      <c r="H120" s="134">
        <f t="shared" si="16"/>
        <v>-22.75578096221615</v>
      </c>
      <c r="I120" s="135">
        <f t="shared" si="17"/>
        <v>-0.94004522395162837</v>
      </c>
      <c r="J120" s="175">
        <f t="shared" si="18"/>
        <v>-18.627612993145576</v>
      </c>
      <c r="K120" s="175">
        <f t="shared" si="19"/>
        <v>-22.20362074433362</v>
      </c>
      <c r="L120" s="175">
        <f t="shared" si="20"/>
        <v>-10.328827305958256</v>
      </c>
    </row>
    <row r="121" spans="1:12" ht="15" customHeight="1" x14ac:dyDescent="0.25">
      <c r="A121" s="4" t="s">
        <v>37</v>
      </c>
      <c r="B121" s="133">
        <v>235634336.99999949</v>
      </c>
      <c r="C121" s="133">
        <v>255350652.00000003</v>
      </c>
      <c r="D121" s="133">
        <v>266066027.00000048</v>
      </c>
      <c r="E121" s="133">
        <v>260324832.99999934</v>
      </c>
      <c r="F121" s="133">
        <v>250173545.9999997</v>
      </c>
      <c r="G121" s="133">
        <v>242085235.00000003</v>
      </c>
      <c r="H121" s="134">
        <f t="shared" si="16"/>
        <v>2.7376731600881072</v>
      </c>
      <c r="I121" s="135">
        <f t="shared" si="17"/>
        <v>-5.1949806652539934</v>
      </c>
      <c r="J121" s="175">
        <f t="shared" si="18"/>
        <v>-9.0130980908736547</v>
      </c>
      <c r="K121" s="175">
        <f t="shared" si="19"/>
        <v>-7.0064764048074437</v>
      </c>
      <c r="L121" s="175">
        <f t="shared" si="20"/>
        <v>-3.2330800475601364</v>
      </c>
    </row>
    <row r="122" spans="1:12" ht="15" customHeight="1" x14ac:dyDescent="0.25">
      <c r="A122" s="4" t="s">
        <v>38</v>
      </c>
      <c r="B122" s="133">
        <v>189570054.00000006</v>
      </c>
      <c r="C122" s="133">
        <v>236653130</v>
      </c>
      <c r="D122" s="133">
        <v>218748435.00000039</v>
      </c>
      <c r="E122" s="133">
        <v>201344145.99999914</v>
      </c>
      <c r="F122" s="133">
        <v>207545092.99999991</v>
      </c>
      <c r="G122" s="133">
        <v>210740658.00000012</v>
      </c>
      <c r="H122" s="134">
        <f t="shared" si="16"/>
        <v>11.167694239302193</v>
      </c>
      <c r="I122" s="135">
        <f t="shared" si="17"/>
        <v>-10.949558114866207</v>
      </c>
      <c r="J122" s="175">
        <f t="shared" si="18"/>
        <v>-3.6607242470101653</v>
      </c>
      <c r="K122" s="175">
        <f t="shared" si="19"/>
        <v>4.6668910850782908</v>
      </c>
      <c r="L122" s="175">
        <f t="shared" si="20"/>
        <v>1.5396967250871967</v>
      </c>
    </row>
    <row r="123" spans="1:12" ht="15" customHeight="1" x14ac:dyDescent="0.25">
      <c r="A123" s="4" t="s">
        <v>39</v>
      </c>
      <c r="B123" s="133">
        <v>578518894.99999964</v>
      </c>
      <c r="C123" s="133">
        <v>598816193.00000036</v>
      </c>
      <c r="D123" s="133">
        <v>643141258.99999905</v>
      </c>
      <c r="E123" s="133">
        <v>652203413.99999857</v>
      </c>
      <c r="F123" s="133">
        <v>524203772.99999976</v>
      </c>
      <c r="G123" s="133">
        <v>614469167.00000024</v>
      </c>
      <c r="H123" s="134">
        <f t="shared" si="16"/>
        <v>6.214191500175744</v>
      </c>
      <c r="I123" s="135">
        <f t="shared" si="17"/>
        <v>2.6139864257144154</v>
      </c>
      <c r="J123" s="175">
        <f t="shared" si="18"/>
        <v>-4.4581328905224069</v>
      </c>
      <c r="K123" s="175">
        <f t="shared" si="19"/>
        <v>-5.7856561603338008</v>
      </c>
      <c r="L123" s="175">
        <f t="shared" si="20"/>
        <v>17.219523904495148</v>
      </c>
    </row>
    <row r="124" spans="1:12" ht="15" customHeight="1" x14ac:dyDescent="0.25">
      <c r="A124" s="4" t="s">
        <v>40</v>
      </c>
      <c r="B124" s="133">
        <v>169527005.00000009</v>
      </c>
      <c r="C124" s="133">
        <v>213866835.00000009</v>
      </c>
      <c r="D124" s="133">
        <v>207451746.99999952</v>
      </c>
      <c r="E124" s="133">
        <v>204661377.99999976</v>
      </c>
      <c r="F124" s="133">
        <v>211906590.99999979</v>
      </c>
      <c r="G124" s="133">
        <v>207678525.99999973</v>
      </c>
      <c r="H124" s="134">
        <f t="shared" si="16"/>
        <v>22.504686495228071</v>
      </c>
      <c r="I124" s="135">
        <f t="shared" si="17"/>
        <v>-2.8935337262555691</v>
      </c>
      <c r="J124" s="175">
        <f t="shared" si="18"/>
        <v>0.10931650529808223</v>
      </c>
      <c r="K124" s="175">
        <f t="shared" si="19"/>
        <v>1.4742146415138251</v>
      </c>
      <c r="L124" s="175">
        <f t="shared" si="20"/>
        <v>-1.9952494068483588</v>
      </c>
    </row>
    <row r="125" spans="1:12" ht="15" customHeight="1" x14ac:dyDescent="0.25">
      <c r="A125" s="4" t="s">
        <v>41</v>
      </c>
      <c r="B125" s="133">
        <v>450946715.00000006</v>
      </c>
      <c r="C125" s="133">
        <v>483274689.00000203</v>
      </c>
      <c r="D125" s="133">
        <v>512009169.99999928</v>
      </c>
      <c r="E125" s="133">
        <v>506875320.00000054</v>
      </c>
      <c r="F125" s="133">
        <v>580101001.99999964</v>
      </c>
      <c r="G125" s="133">
        <v>574779785.99999857</v>
      </c>
      <c r="H125" s="134">
        <f t="shared" si="16"/>
        <v>27.46068812143325</v>
      </c>
      <c r="I125" s="135">
        <f t="shared" si="17"/>
        <v>18.934386402346064</v>
      </c>
      <c r="J125" s="175">
        <f t="shared" si="18"/>
        <v>12.259666364959699</v>
      </c>
      <c r="K125" s="175">
        <f t="shared" si="19"/>
        <v>13.396680272379015</v>
      </c>
      <c r="L125" s="175">
        <f t="shared" si="20"/>
        <v>-0.91729129611141502</v>
      </c>
    </row>
    <row r="126" spans="1:12" ht="15" customHeight="1" x14ac:dyDescent="0.25">
      <c r="A126" s="4" t="s">
        <v>42</v>
      </c>
      <c r="B126" s="133">
        <v>137783128.00000012</v>
      </c>
      <c r="C126" s="133">
        <v>205700317.00000027</v>
      </c>
      <c r="D126" s="133">
        <v>224187672.99999994</v>
      </c>
      <c r="E126" s="133">
        <v>185358485.00000045</v>
      </c>
      <c r="F126" s="133">
        <v>195515343.00000012</v>
      </c>
      <c r="G126" s="133">
        <v>169659848.0000003</v>
      </c>
      <c r="H126" s="134">
        <f t="shared" si="16"/>
        <v>23.135430631245455</v>
      </c>
      <c r="I126" s="135">
        <f t="shared" si="17"/>
        <v>-17.52086215793237</v>
      </c>
      <c r="J126" s="175">
        <f t="shared" si="18"/>
        <v>-24.322401080455322</v>
      </c>
      <c r="K126" s="175">
        <f t="shared" si="19"/>
        <v>-8.4693382123834766</v>
      </c>
      <c r="L126" s="175">
        <f t="shared" si="20"/>
        <v>-13.224279283288681</v>
      </c>
    </row>
    <row r="127" spans="1:12" ht="15" customHeight="1" x14ac:dyDescent="0.25">
      <c r="A127" s="4" t="s">
        <v>43</v>
      </c>
      <c r="B127" s="133">
        <v>191715598.99999946</v>
      </c>
      <c r="C127" s="133">
        <v>228643038.00000024</v>
      </c>
      <c r="D127" s="133">
        <v>244575929.00000066</v>
      </c>
      <c r="E127" s="133">
        <v>278945039.00000048</v>
      </c>
      <c r="F127" s="133">
        <v>294150758.99999982</v>
      </c>
      <c r="G127" s="133">
        <v>218036302.00000039</v>
      </c>
      <c r="H127" s="134">
        <f t="shared" si="16"/>
        <v>13.729035684780655</v>
      </c>
      <c r="I127" s="135">
        <f t="shared" si="17"/>
        <v>-4.6389936438825004</v>
      </c>
      <c r="J127" s="175">
        <f t="shared" si="18"/>
        <v>-10.851283324778947</v>
      </c>
      <c r="K127" s="175">
        <f t="shared" si="19"/>
        <v>-21.835389945759161</v>
      </c>
      <c r="L127" s="175">
        <f t="shared" si="20"/>
        <v>-25.876002244141574</v>
      </c>
    </row>
    <row r="128" spans="1:12" ht="15" customHeight="1" x14ac:dyDescent="0.25">
      <c r="A128" s="4" t="s">
        <v>5</v>
      </c>
      <c r="B128" s="133">
        <v>62542964.000000082</v>
      </c>
      <c r="C128" s="133">
        <v>60301403.999999948</v>
      </c>
      <c r="D128" s="133">
        <v>81994297.00000006</v>
      </c>
      <c r="E128" s="133">
        <v>152137192.00000021</v>
      </c>
      <c r="F128" s="133">
        <v>145360892.99999994</v>
      </c>
      <c r="G128" s="133">
        <v>147950939.99999982</v>
      </c>
      <c r="H128" s="134">
        <f t="shared" si="16"/>
        <v>136.55888774315144</v>
      </c>
      <c r="I128" s="135">
        <f t="shared" si="17"/>
        <v>145.35239677006518</v>
      </c>
      <c r="J128" s="175">
        <f t="shared" si="18"/>
        <v>80.440525028222027</v>
      </c>
      <c r="K128" s="175">
        <f t="shared" si="19"/>
        <v>-2.7516295949516376</v>
      </c>
      <c r="L128" s="175">
        <f t="shared" si="20"/>
        <v>1.7818045462887113</v>
      </c>
    </row>
    <row r="129" spans="1:12" ht="15" customHeight="1" x14ac:dyDescent="0.25">
      <c r="A129" s="8" t="s">
        <v>6</v>
      </c>
      <c r="B129" s="80">
        <f t="shared" ref="B129:G129" si="21">SUM(B101:B128)</f>
        <v>6539314520.9999962</v>
      </c>
      <c r="C129" s="80">
        <f t="shared" si="21"/>
        <v>6699347064</v>
      </c>
      <c r="D129" s="80">
        <f t="shared" si="21"/>
        <v>6927534197</v>
      </c>
      <c r="E129" s="136">
        <f t="shared" si="21"/>
        <v>7138476180.9999981</v>
      </c>
      <c r="F129" s="136">
        <f t="shared" si="21"/>
        <v>6837516331.999999</v>
      </c>
      <c r="G129" s="136">
        <f t="shared" si="21"/>
        <v>6202022961.0000019</v>
      </c>
      <c r="H129" s="170">
        <f t="shared" si="16"/>
        <v>-5.1579039196973184</v>
      </c>
      <c r="I129" s="171">
        <f t="shared" si="17"/>
        <v>-7.4234712465106867</v>
      </c>
      <c r="J129" s="179">
        <f t="shared" si="18"/>
        <v>-10.472864014358578</v>
      </c>
      <c r="K129" s="179">
        <f t="shared" si="19"/>
        <v>-13.11839104391062</v>
      </c>
      <c r="L129" s="179">
        <f t="shared" si="20"/>
        <v>-9.2942135732217395</v>
      </c>
    </row>
    <row r="131" spans="1:12" ht="15" customHeight="1" x14ac:dyDescent="0.25">
      <c r="A131" s="137" t="s">
        <v>11</v>
      </c>
      <c r="B131" s="131"/>
      <c r="C131" s="131"/>
      <c r="D131" s="131"/>
      <c r="E131" s="131"/>
      <c r="F131" s="131"/>
      <c r="G131" s="131"/>
      <c r="H131" s="131"/>
      <c r="I131" s="131"/>
      <c r="J131" s="131"/>
    </row>
    <row r="132" spans="1:12" ht="33" customHeight="1" x14ac:dyDescent="0.25">
      <c r="A132" s="12" t="s">
        <v>46</v>
      </c>
      <c r="B132" s="12">
        <v>2015</v>
      </c>
      <c r="C132" s="12">
        <v>2016</v>
      </c>
      <c r="D132" s="132">
        <v>2017</v>
      </c>
      <c r="E132" s="132">
        <v>2018</v>
      </c>
      <c r="F132" s="132">
        <v>2019</v>
      </c>
      <c r="G132" s="132">
        <v>2020</v>
      </c>
      <c r="H132" s="3" t="s">
        <v>592</v>
      </c>
      <c r="I132" s="3" t="s">
        <v>593</v>
      </c>
      <c r="J132" s="150" t="s">
        <v>594</v>
      </c>
      <c r="K132" s="3" t="s">
        <v>595</v>
      </c>
      <c r="L132" s="3" t="s">
        <v>598</v>
      </c>
    </row>
    <row r="133" spans="1:12" ht="15" customHeight="1" x14ac:dyDescent="0.25">
      <c r="A133" s="4" t="s">
        <v>17</v>
      </c>
      <c r="B133" s="133">
        <v>344536667.00000012</v>
      </c>
      <c r="C133" s="133">
        <v>367693811.0000003</v>
      </c>
      <c r="D133" s="133">
        <v>382369819.99999994</v>
      </c>
      <c r="E133" s="133">
        <v>383351811.99999976</v>
      </c>
      <c r="F133" s="5">
        <v>353183452.99999976</v>
      </c>
      <c r="G133" s="202">
        <v>299145921.00000006</v>
      </c>
      <c r="H133" s="134">
        <f>G133/B133*100-100</f>
        <v>-13.174431155683081</v>
      </c>
      <c r="I133" s="135">
        <f>G133/C133*100-100</f>
        <v>-18.642655369578733</v>
      </c>
      <c r="J133" s="175">
        <f>G133/D133*100-100</f>
        <v>-21.765289687350304</v>
      </c>
      <c r="K133" s="175">
        <f>G133/E133*100-100</f>
        <v>-21.965695312795276</v>
      </c>
      <c r="L133" s="175">
        <f>G133/F133*100-100</f>
        <v>-15.300131288993242</v>
      </c>
    </row>
    <row r="134" spans="1:12" ht="15" customHeight="1" x14ac:dyDescent="0.25">
      <c r="A134" s="4" t="s">
        <v>18</v>
      </c>
      <c r="B134" s="133">
        <v>63910106.000000015</v>
      </c>
      <c r="C134" s="133">
        <v>58610147.00000003</v>
      </c>
      <c r="D134" s="133">
        <v>54442598.000000022</v>
      </c>
      <c r="E134" s="133">
        <v>52532215.000000007</v>
      </c>
      <c r="F134" s="133">
        <v>27144627</v>
      </c>
      <c r="G134" s="133">
        <v>9868880.9999999888</v>
      </c>
      <c r="H134" s="134">
        <f>G134/B134*100-100</f>
        <v>-84.558183959200463</v>
      </c>
      <c r="I134" s="135">
        <f>G134/C134*100-100</f>
        <v>-83.161821791711276</v>
      </c>
      <c r="J134" s="175">
        <f>G134/D134*100-100</f>
        <v>-81.872869108854829</v>
      </c>
      <c r="K134" s="175">
        <f>G134/E134*100-100</f>
        <v>-81.213659085191836</v>
      </c>
      <c r="L134" s="175">
        <f>G134/F134*100-100</f>
        <v>-63.643335382726058</v>
      </c>
    </row>
    <row r="135" spans="1:12" ht="15" customHeight="1" x14ac:dyDescent="0.25">
      <c r="A135" s="4" t="s">
        <v>19</v>
      </c>
      <c r="B135" s="133">
        <v>781923929.99999988</v>
      </c>
      <c r="C135" s="133">
        <v>941076585.99999964</v>
      </c>
      <c r="D135" s="133">
        <v>1124915034.0000002</v>
      </c>
      <c r="E135" s="133">
        <v>1155549460.9999998</v>
      </c>
      <c r="F135" s="133">
        <v>860625487.99999988</v>
      </c>
      <c r="G135" s="133">
        <v>408880830.00000036</v>
      </c>
      <c r="H135" s="134">
        <f t="shared" ref="H135:H161" si="22">G135/B135*100-100</f>
        <v>-47.708362116504041</v>
      </c>
      <c r="I135" s="135">
        <f t="shared" ref="I135:I161" si="23">G135/C135*100-100</f>
        <v>-56.551800769167102</v>
      </c>
      <c r="J135" s="175">
        <f t="shared" ref="J135:J161" si="24">G135/D135*100-100</f>
        <v>-63.652292160582832</v>
      </c>
      <c r="K135" s="175">
        <f t="shared" ref="K135:K161" si="25">G135/E135*100-100</f>
        <v>-64.61589539869982</v>
      </c>
      <c r="L135" s="175">
        <f t="shared" ref="L135:L161" si="26">G135/F135*100-100</f>
        <v>-52.490271819604715</v>
      </c>
    </row>
    <row r="136" spans="1:12" ht="15" customHeight="1" x14ac:dyDescent="0.25">
      <c r="A136" s="4" t="s">
        <v>20</v>
      </c>
      <c r="B136" s="133">
        <v>511391372.00000012</v>
      </c>
      <c r="C136" s="133">
        <v>546774982.9999994</v>
      </c>
      <c r="D136" s="133">
        <v>631441815.0000006</v>
      </c>
      <c r="E136" s="133">
        <v>584231914.99999833</v>
      </c>
      <c r="F136" s="133">
        <v>570581790.00000012</v>
      </c>
      <c r="G136" s="133">
        <v>525066275.99999982</v>
      </c>
      <c r="H136" s="134">
        <f t="shared" si="22"/>
        <v>2.6740584117636956</v>
      </c>
      <c r="I136" s="135">
        <f t="shared" si="23"/>
        <v>-3.9703182616165122</v>
      </c>
      <c r="J136" s="175">
        <f t="shared" si="24"/>
        <v>-16.846451481836169</v>
      </c>
      <c r="K136" s="175">
        <f t="shared" si="25"/>
        <v>-10.127080955513819</v>
      </c>
      <c r="L136" s="175">
        <f t="shared" si="26"/>
        <v>-7.9770358601875984</v>
      </c>
    </row>
    <row r="137" spans="1:12" ht="15" customHeight="1" x14ac:dyDescent="0.25">
      <c r="A137" s="4" t="s">
        <v>21</v>
      </c>
      <c r="B137" s="133">
        <v>12922390.999999994</v>
      </c>
      <c r="C137" s="133">
        <v>13740641</v>
      </c>
      <c r="D137" s="133">
        <v>20269168.000000011</v>
      </c>
      <c r="E137" s="133">
        <v>19865961.999999989</v>
      </c>
      <c r="F137" s="133">
        <v>29507374.999999996</v>
      </c>
      <c r="G137" s="133">
        <v>19764138.999999985</v>
      </c>
      <c r="H137" s="134">
        <f t="shared" si="22"/>
        <v>52.94490779608816</v>
      </c>
      <c r="I137" s="135">
        <f t="shared" si="23"/>
        <v>43.837096100538417</v>
      </c>
      <c r="J137" s="175">
        <f t="shared" si="24"/>
        <v>-2.4916118905325817</v>
      </c>
      <c r="K137" s="175">
        <f t="shared" si="25"/>
        <v>-0.51255005924205932</v>
      </c>
      <c r="L137" s="175">
        <f t="shared" si="26"/>
        <v>-33.019663728135811</v>
      </c>
    </row>
    <row r="138" spans="1:12" ht="15" customHeight="1" x14ac:dyDescent="0.25">
      <c r="A138" s="4" t="s">
        <v>22</v>
      </c>
      <c r="B138" s="133">
        <v>64540066.000000045</v>
      </c>
      <c r="C138" s="133">
        <v>59017941.999999955</v>
      </c>
      <c r="D138" s="133">
        <v>65779426.000000224</v>
      </c>
      <c r="E138" s="133">
        <v>59339682.000000052</v>
      </c>
      <c r="F138" s="133">
        <v>65300884.999999985</v>
      </c>
      <c r="G138" s="133">
        <v>65481534.99999994</v>
      </c>
      <c r="H138" s="134">
        <f t="shared" si="22"/>
        <v>1.4587357254947477</v>
      </c>
      <c r="I138" s="135">
        <f t="shared" si="23"/>
        <v>10.951911877916714</v>
      </c>
      <c r="J138" s="175">
        <f t="shared" si="24"/>
        <v>-0.45286348348537331</v>
      </c>
      <c r="K138" s="175">
        <f t="shared" si="25"/>
        <v>10.350330155122634</v>
      </c>
      <c r="L138" s="175">
        <f t="shared" si="26"/>
        <v>0.27664249879609315</v>
      </c>
    </row>
    <row r="139" spans="1:12" ht="15" customHeight="1" x14ac:dyDescent="0.25">
      <c r="A139" s="4" t="s">
        <v>23</v>
      </c>
      <c r="B139" s="133">
        <v>576119777.99999976</v>
      </c>
      <c r="C139" s="133">
        <v>633581384.00000083</v>
      </c>
      <c r="D139" s="133">
        <v>668941340.00000131</v>
      </c>
      <c r="E139" s="133">
        <v>683738112.99999952</v>
      </c>
      <c r="F139" s="133">
        <v>633096386.00000012</v>
      </c>
      <c r="G139" s="133">
        <v>474561159.00000137</v>
      </c>
      <c r="H139" s="134">
        <f t="shared" si="22"/>
        <v>-17.628038973520262</v>
      </c>
      <c r="I139" s="135">
        <f t="shared" si="23"/>
        <v>-25.098626477320749</v>
      </c>
      <c r="J139" s="175">
        <f t="shared" si="24"/>
        <v>-29.057881368192852</v>
      </c>
      <c r="K139" s="175">
        <f t="shared" si="25"/>
        <v>-30.593139394000445</v>
      </c>
      <c r="L139" s="175">
        <f t="shared" si="26"/>
        <v>-25.04124656304684</v>
      </c>
    </row>
    <row r="140" spans="1:12" ht="15" customHeight="1" x14ac:dyDescent="0.25">
      <c r="A140" s="4" t="s">
        <v>24</v>
      </c>
      <c r="B140" s="133">
        <v>95490109</v>
      </c>
      <c r="C140" s="133">
        <v>110395053.00000003</v>
      </c>
      <c r="D140" s="133">
        <v>110691275.00000003</v>
      </c>
      <c r="E140" s="133">
        <v>111281005.00000004</v>
      </c>
      <c r="F140" s="133">
        <v>106872328.00000004</v>
      </c>
      <c r="G140" s="133">
        <v>91638360.000000045</v>
      </c>
      <c r="H140" s="134">
        <f t="shared" si="22"/>
        <v>-4.0336627953791151</v>
      </c>
      <c r="I140" s="135">
        <f t="shared" si="23"/>
        <v>-16.990519493658823</v>
      </c>
      <c r="J140" s="175">
        <f t="shared" si="24"/>
        <v>-17.212661973583721</v>
      </c>
      <c r="K140" s="175">
        <f t="shared" si="25"/>
        <v>-17.651390729262374</v>
      </c>
      <c r="L140" s="175">
        <f t="shared" si="26"/>
        <v>-14.254361521908649</v>
      </c>
    </row>
    <row r="141" spans="1:12" ht="15" customHeight="1" x14ac:dyDescent="0.25">
      <c r="A141" s="4" t="s">
        <v>25</v>
      </c>
      <c r="B141" s="133">
        <v>73279642.999999985</v>
      </c>
      <c r="C141" s="133">
        <v>81786537</v>
      </c>
      <c r="D141" s="133">
        <v>89900747.000000119</v>
      </c>
      <c r="E141" s="133">
        <v>97411907.999999881</v>
      </c>
      <c r="F141" s="133">
        <v>97686796</v>
      </c>
      <c r="G141" s="133">
        <v>58762364.000000022</v>
      </c>
      <c r="H141" s="134">
        <f t="shared" si="22"/>
        <v>-19.81079383806491</v>
      </c>
      <c r="I141" s="135">
        <f t="shared" si="23"/>
        <v>-28.151544061585568</v>
      </c>
      <c r="J141" s="175">
        <f t="shared" si="24"/>
        <v>-34.636400740919385</v>
      </c>
      <c r="K141" s="175">
        <f t="shared" si="25"/>
        <v>-39.676405886639557</v>
      </c>
      <c r="L141" s="175">
        <f t="shared" si="26"/>
        <v>-39.846154847785144</v>
      </c>
    </row>
    <row r="142" spans="1:12" ht="15" customHeight="1" x14ac:dyDescent="0.25">
      <c r="A142" s="4" t="s">
        <v>26</v>
      </c>
      <c r="B142" s="133">
        <v>79092205.99999997</v>
      </c>
      <c r="C142" s="133">
        <v>88790910.00000006</v>
      </c>
      <c r="D142" s="133">
        <v>79092194.999999925</v>
      </c>
      <c r="E142" s="133">
        <v>75782890.999999925</v>
      </c>
      <c r="F142" s="133">
        <v>73650382</v>
      </c>
      <c r="G142" s="133">
        <v>66714184.99999997</v>
      </c>
      <c r="H142" s="134">
        <f t="shared" si="22"/>
        <v>-15.650114753405674</v>
      </c>
      <c r="I142" s="135">
        <f t="shared" si="23"/>
        <v>-24.863721973341725</v>
      </c>
      <c r="J142" s="175">
        <f t="shared" si="24"/>
        <v>-15.650103022175529</v>
      </c>
      <c r="K142" s="175">
        <f t="shared" si="25"/>
        <v>-11.966693115468445</v>
      </c>
      <c r="L142" s="175">
        <f t="shared" si="26"/>
        <v>-9.4177339093774606</v>
      </c>
    </row>
    <row r="143" spans="1:12" ht="15" customHeight="1" x14ac:dyDescent="0.25">
      <c r="A143" s="4" t="s">
        <v>27</v>
      </c>
      <c r="B143" s="133">
        <v>19920593.000000019</v>
      </c>
      <c r="C143" s="133">
        <v>20779375.000000011</v>
      </c>
      <c r="D143" s="133">
        <v>31988793.00000003</v>
      </c>
      <c r="E143" s="133">
        <v>26919759</v>
      </c>
      <c r="F143" s="133">
        <v>34679846.999999985</v>
      </c>
      <c r="G143" s="133">
        <v>21530510.999999996</v>
      </c>
      <c r="H143" s="134">
        <f t="shared" si="22"/>
        <v>8.0816770866207577</v>
      </c>
      <c r="I143" s="135">
        <f t="shared" si="23"/>
        <v>3.6148151712935856</v>
      </c>
      <c r="J143" s="175">
        <f t="shared" si="24"/>
        <v>-32.693581155125244</v>
      </c>
      <c r="K143" s="175">
        <f t="shared" si="25"/>
        <v>-20.019674024570591</v>
      </c>
      <c r="L143" s="175">
        <f t="shared" si="26"/>
        <v>-37.916361049689741</v>
      </c>
    </row>
    <row r="144" spans="1:12" ht="15" customHeight="1" x14ac:dyDescent="0.25">
      <c r="A144" s="4" t="s">
        <v>28</v>
      </c>
      <c r="B144" s="133">
        <v>14835954.000000002</v>
      </c>
      <c r="C144" s="133">
        <v>12790449.000000006</v>
      </c>
      <c r="D144" s="133">
        <v>16595478.000000009</v>
      </c>
      <c r="E144" s="133">
        <v>16958293.999999989</v>
      </c>
      <c r="F144" s="133">
        <v>16657526.000000004</v>
      </c>
      <c r="G144" s="133">
        <v>17029613.000000011</v>
      </c>
      <c r="H144" s="134">
        <f t="shared" si="22"/>
        <v>14.786100037786639</v>
      </c>
      <c r="I144" s="135">
        <f t="shared" si="23"/>
        <v>33.143199273145171</v>
      </c>
      <c r="J144" s="175">
        <f t="shared" si="24"/>
        <v>2.615983703512498</v>
      </c>
      <c r="K144" s="175">
        <f t="shared" si="25"/>
        <v>0.42055527519467262</v>
      </c>
      <c r="L144" s="175">
        <f t="shared" si="26"/>
        <v>2.2337470762465443</v>
      </c>
    </row>
    <row r="145" spans="1:12" ht="15" customHeight="1" x14ac:dyDescent="0.25">
      <c r="A145" s="4" t="s">
        <v>29</v>
      </c>
      <c r="B145" s="133">
        <v>22782052</v>
      </c>
      <c r="C145" s="133">
        <v>19614683.000000007</v>
      </c>
      <c r="D145" s="133">
        <v>18945547.000000011</v>
      </c>
      <c r="E145" s="133">
        <v>19593949.000000015</v>
      </c>
      <c r="F145" s="133">
        <v>18834465.999999996</v>
      </c>
      <c r="G145" s="133">
        <v>17513738.999999993</v>
      </c>
      <c r="H145" s="134">
        <f t="shared" si="22"/>
        <v>-23.124839676426021</v>
      </c>
      <c r="I145" s="135">
        <f t="shared" si="23"/>
        <v>-10.71107802252024</v>
      </c>
      <c r="J145" s="175">
        <f t="shared" si="24"/>
        <v>-7.5574909502481944</v>
      </c>
      <c r="K145" s="175">
        <f t="shared" si="25"/>
        <v>-10.616593929074853</v>
      </c>
      <c r="L145" s="175">
        <f t="shared" si="26"/>
        <v>-7.0122880043426932</v>
      </c>
    </row>
    <row r="146" spans="1:12" ht="15" customHeight="1" x14ac:dyDescent="0.25">
      <c r="A146" s="4" t="s">
        <v>30</v>
      </c>
      <c r="B146" s="133">
        <v>40184575.999999985</v>
      </c>
      <c r="C146" s="133">
        <v>41791382.000000015</v>
      </c>
      <c r="D146" s="133">
        <v>39817276.000000045</v>
      </c>
      <c r="E146" s="133">
        <v>46175925.999999955</v>
      </c>
      <c r="F146" s="133">
        <v>38666630</v>
      </c>
      <c r="G146" s="133">
        <v>35087348.000000037</v>
      </c>
      <c r="H146" s="134">
        <f t="shared" si="22"/>
        <v>-12.684538465703739</v>
      </c>
      <c r="I146" s="135">
        <f t="shared" si="23"/>
        <v>-16.041666198069194</v>
      </c>
      <c r="J146" s="175">
        <f t="shared" si="24"/>
        <v>-11.879084847491825</v>
      </c>
      <c r="K146" s="175">
        <f t="shared" si="25"/>
        <v>-24.013764228572114</v>
      </c>
      <c r="L146" s="175">
        <f t="shared" si="26"/>
        <v>-9.2567725710773487</v>
      </c>
    </row>
    <row r="147" spans="1:12" ht="15" customHeight="1" x14ac:dyDescent="0.25">
      <c r="A147" s="4" t="s">
        <v>31</v>
      </c>
      <c r="B147" s="133">
        <v>102004455.9999999</v>
      </c>
      <c r="C147" s="133">
        <v>104939857.0000001</v>
      </c>
      <c r="D147" s="133">
        <v>108404472.99999997</v>
      </c>
      <c r="E147" s="133">
        <v>114155211</v>
      </c>
      <c r="F147" s="133">
        <v>102299995.00000007</v>
      </c>
      <c r="G147" s="133">
        <v>173138474.99999997</v>
      </c>
      <c r="H147" s="134">
        <f t="shared" si="22"/>
        <v>69.736187799482167</v>
      </c>
      <c r="I147" s="135">
        <f t="shared" si="23"/>
        <v>64.988289435156929</v>
      </c>
      <c r="J147" s="175">
        <f t="shared" si="24"/>
        <v>59.715249941762124</v>
      </c>
      <c r="K147" s="175">
        <f t="shared" si="25"/>
        <v>51.669357433012806</v>
      </c>
      <c r="L147" s="175">
        <f t="shared" si="26"/>
        <v>69.245829386404012</v>
      </c>
    </row>
    <row r="148" spans="1:12" ht="15" customHeight="1" x14ac:dyDescent="0.25">
      <c r="A148" s="4" t="s">
        <v>32</v>
      </c>
      <c r="B148" s="133">
        <v>641259980.00000107</v>
      </c>
      <c r="C148" s="133">
        <v>599994825.00000072</v>
      </c>
      <c r="D148" s="133">
        <v>657594514.00000072</v>
      </c>
      <c r="E148" s="133">
        <v>750075594.00000048</v>
      </c>
      <c r="F148" s="133">
        <v>740947770.99999976</v>
      </c>
      <c r="G148" s="133">
        <v>711252690.99999905</v>
      </c>
      <c r="H148" s="134">
        <f t="shared" si="22"/>
        <v>10.914872779055671</v>
      </c>
      <c r="I148" s="135">
        <f t="shared" si="23"/>
        <v>18.543137601228182</v>
      </c>
      <c r="J148" s="175">
        <f t="shared" si="24"/>
        <v>8.1597665214096224</v>
      </c>
      <c r="K148" s="175">
        <f t="shared" si="25"/>
        <v>-5.1758653808433905</v>
      </c>
      <c r="L148" s="175">
        <f t="shared" si="26"/>
        <v>-4.0077156801381051</v>
      </c>
    </row>
    <row r="149" spans="1:12" ht="15" customHeight="1" x14ac:dyDescent="0.25">
      <c r="A149" s="4" t="s">
        <v>33</v>
      </c>
      <c r="B149" s="133">
        <v>97195359.999999985</v>
      </c>
      <c r="C149" s="133">
        <v>96851773.000000045</v>
      </c>
      <c r="D149" s="133">
        <v>105044714.99999994</v>
      </c>
      <c r="E149" s="133">
        <v>113520148.99999997</v>
      </c>
      <c r="F149" s="133">
        <v>115349715.99999997</v>
      </c>
      <c r="G149" s="133">
        <v>125813814.99999954</v>
      </c>
      <c r="H149" s="134">
        <f t="shared" si="22"/>
        <v>29.444260507908552</v>
      </c>
      <c r="I149" s="135">
        <f t="shared" si="23"/>
        <v>29.903471152768134</v>
      </c>
      <c r="J149" s="175">
        <f t="shared" si="24"/>
        <v>19.771675328929788</v>
      </c>
      <c r="K149" s="175">
        <f t="shared" si="25"/>
        <v>10.829501289678163</v>
      </c>
      <c r="L149" s="175">
        <f t="shared" si="26"/>
        <v>9.0716296171891457</v>
      </c>
    </row>
    <row r="150" spans="1:12" ht="15" customHeight="1" x14ac:dyDescent="0.25">
      <c r="A150" s="4" t="s">
        <v>34</v>
      </c>
      <c r="B150" s="133">
        <v>46773166.000000119</v>
      </c>
      <c r="C150" s="133">
        <v>47297990.999999993</v>
      </c>
      <c r="D150" s="133">
        <v>47903008.999999985</v>
      </c>
      <c r="E150" s="133">
        <v>39438119.000000075</v>
      </c>
      <c r="F150" s="133">
        <v>34248909</v>
      </c>
      <c r="G150" s="133">
        <v>29817190.999999993</v>
      </c>
      <c r="H150" s="134">
        <f t="shared" si="22"/>
        <v>-36.251501555400559</v>
      </c>
      <c r="I150" s="135">
        <f t="shared" si="23"/>
        <v>-36.958863643912487</v>
      </c>
      <c r="J150" s="175">
        <f t="shared" si="24"/>
        <v>-37.755077139308725</v>
      </c>
      <c r="K150" s="175">
        <f t="shared" si="25"/>
        <v>-24.394997134625157</v>
      </c>
      <c r="L150" s="175">
        <f t="shared" si="26"/>
        <v>-12.939734810238789</v>
      </c>
    </row>
    <row r="151" spans="1:12" ht="15" customHeight="1" x14ac:dyDescent="0.25">
      <c r="A151" s="4" t="s">
        <v>35</v>
      </c>
      <c r="B151" s="133">
        <v>841155.00000000012</v>
      </c>
      <c r="C151" s="133">
        <v>811227</v>
      </c>
      <c r="D151" s="133">
        <v>823549.00000000012</v>
      </c>
      <c r="E151" s="133">
        <v>821642.99999999953</v>
      </c>
      <c r="F151" s="133">
        <v>793921</v>
      </c>
      <c r="G151" s="133">
        <v>589154</v>
      </c>
      <c r="H151" s="134">
        <f t="shared" si="22"/>
        <v>-29.958925525022153</v>
      </c>
      <c r="I151" s="135">
        <f t="shared" si="23"/>
        <v>-27.37495177058949</v>
      </c>
      <c r="J151" s="175">
        <f t="shared" si="24"/>
        <v>-28.461573021155999</v>
      </c>
      <c r="K151" s="175">
        <f t="shared" si="25"/>
        <v>-28.295622307985298</v>
      </c>
      <c r="L151" s="175">
        <f t="shared" si="26"/>
        <v>-25.791860903036962</v>
      </c>
    </row>
    <row r="152" spans="1:12" ht="15" customHeight="1" x14ac:dyDescent="0.25">
      <c r="A152" s="4" t="s">
        <v>36</v>
      </c>
      <c r="B152" s="133">
        <v>233358681.99999997</v>
      </c>
      <c r="C152" s="133">
        <v>249524990.99999997</v>
      </c>
      <c r="D152" s="133">
        <v>355370685.99999982</v>
      </c>
      <c r="E152" s="133">
        <v>402461366.00000024</v>
      </c>
      <c r="F152" s="133">
        <v>327567406</v>
      </c>
      <c r="G152" s="133">
        <v>215127849.00000033</v>
      </c>
      <c r="H152" s="134">
        <f t="shared" si="22"/>
        <v>-7.8123654297977367</v>
      </c>
      <c r="I152" s="135">
        <f t="shared" si="23"/>
        <v>-13.785048889151014</v>
      </c>
      <c r="J152" s="175">
        <f t="shared" si="24"/>
        <v>-39.463816945216344</v>
      </c>
      <c r="K152" s="175">
        <f t="shared" si="25"/>
        <v>-46.546956509609373</v>
      </c>
      <c r="L152" s="175">
        <f t="shared" si="26"/>
        <v>-34.325624265559469</v>
      </c>
    </row>
    <row r="153" spans="1:12" ht="15" customHeight="1" x14ac:dyDescent="0.25">
      <c r="A153" s="4" t="s">
        <v>37</v>
      </c>
      <c r="B153" s="133">
        <v>169038009.00000012</v>
      </c>
      <c r="C153" s="133">
        <v>127136454.0000001</v>
      </c>
      <c r="D153" s="133">
        <v>144409286.9999997</v>
      </c>
      <c r="E153" s="133">
        <v>176526162.99999964</v>
      </c>
      <c r="F153" s="133">
        <v>118297807.99999999</v>
      </c>
      <c r="G153" s="133">
        <v>93476740.000000462</v>
      </c>
      <c r="H153" s="134">
        <f t="shared" si="22"/>
        <v>-44.700756620955943</v>
      </c>
      <c r="I153" s="135">
        <f t="shared" si="23"/>
        <v>-26.475265701526979</v>
      </c>
      <c r="J153" s="175">
        <f t="shared" si="24"/>
        <v>-35.269578610965198</v>
      </c>
      <c r="K153" s="175">
        <f t="shared" si="25"/>
        <v>-47.046523636272177</v>
      </c>
      <c r="L153" s="175">
        <f t="shared" si="26"/>
        <v>-20.981849469264489</v>
      </c>
    </row>
    <row r="154" spans="1:12" ht="15" customHeight="1" x14ac:dyDescent="0.25">
      <c r="A154" s="4" t="s">
        <v>38</v>
      </c>
      <c r="B154" s="133">
        <v>86388522.999999955</v>
      </c>
      <c r="C154" s="133">
        <v>77528042.00000006</v>
      </c>
      <c r="D154" s="133">
        <v>93240384.000000089</v>
      </c>
      <c r="E154" s="133">
        <v>97697037.99999997</v>
      </c>
      <c r="F154" s="133">
        <v>134736605</v>
      </c>
      <c r="G154" s="133">
        <v>106778393.99999987</v>
      </c>
      <c r="H154" s="134">
        <f t="shared" si="22"/>
        <v>23.602522987920423</v>
      </c>
      <c r="I154" s="135">
        <f t="shared" si="23"/>
        <v>37.728738202881203</v>
      </c>
      <c r="J154" s="175">
        <f t="shared" si="24"/>
        <v>14.519470447483101</v>
      </c>
      <c r="K154" s="175">
        <f t="shared" si="25"/>
        <v>9.2954261315475009</v>
      </c>
      <c r="L154" s="175">
        <f t="shared" si="26"/>
        <v>-20.750271242176638</v>
      </c>
    </row>
    <row r="155" spans="1:12" ht="15" customHeight="1" x14ac:dyDescent="0.25">
      <c r="A155" s="4" t="s">
        <v>39</v>
      </c>
      <c r="B155" s="133">
        <v>3086569.0000000009</v>
      </c>
      <c r="C155" s="133">
        <v>4087753.9999999944</v>
      </c>
      <c r="D155" s="133">
        <v>4598654.9999999944</v>
      </c>
      <c r="E155" s="133">
        <v>3876296.0000000005</v>
      </c>
      <c r="F155" s="133">
        <v>3546617.9999999991</v>
      </c>
      <c r="G155" s="133">
        <v>10120913.999999996</v>
      </c>
      <c r="H155" s="134">
        <f t="shared" si="22"/>
        <v>227.90175758261012</v>
      </c>
      <c r="I155" s="135">
        <f t="shared" si="23"/>
        <v>147.59107323973043</v>
      </c>
      <c r="J155" s="175">
        <f t="shared" si="24"/>
        <v>120.0842202774509</v>
      </c>
      <c r="K155" s="175">
        <f t="shared" si="25"/>
        <v>161.09755292165499</v>
      </c>
      <c r="L155" s="175">
        <f t="shared" si="26"/>
        <v>185.36803230570638</v>
      </c>
    </row>
    <row r="156" spans="1:12" ht="15" customHeight="1" x14ac:dyDescent="0.25">
      <c r="A156" s="4" t="s">
        <v>40</v>
      </c>
      <c r="B156" s="133">
        <v>95504289.999999747</v>
      </c>
      <c r="C156" s="133">
        <v>102458614.99999984</v>
      </c>
      <c r="D156" s="133">
        <v>115303583.99999994</v>
      </c>
      <c r="E156" s="133">
        <v>149614894.99999982</v>
      </c>
      <c r="F156" s="133">
        <v>144257519.99999997</v>
      </c>
      <c r="G156" s="133">
        <v>139135171.99999961</v>
      </c>
      <c r="H156" s="134">
        <f t="shared" si="22"/>
        <v>45.684735209276965</v>
      </c>
      <c r="I156" s="135">
        <f t="shared" si="23"/>
        <v>35.796459868211031</v>
      </c>
      <c r="J156" s="175">
        <f t="shared" si="24"/>
        <v>20.66855788281454</v>
      </c>
      <c r="K156" s="175">
        <f t="shared" si="25"/>
        <v>-7.0044650300360871</v>
      </c>
      <c r="L156" s="175">
        <f t="shared" si="26"/>
        <v>-3.5508360326729331</v>
      </c>
    </row>
    <row r="157" spans="1:12" ht="15" customHeight="1" x14ac:dyDescent="0.25">
      <c r="A157" s="4" t="s">
        <v>41</v>
      </c>
      <c r="B157" s="133">
        <v>192526695.99999994</v>
      </c>
      <c r="C157" s="133">
        <v>196049519.9999997</v>
      </c>
      <c r="D157" s="133">
        <v>251233008.00000089</v>
      </c>
      <c r="E157" s="133">
        <v>248296961.0000008</v>
      </c>
      <c r="F157" s="133">
        <v>285245381.99999952</v>
      </c>
      <c r="G157" s="133">
        <v>208816406.00000006</v>
      </c>
      <c r="H157" s="134">
        <f t="shared" si="22"/>
        <v>8.4610136352208087</v>
      </c>
      <c r="I157" s="135">
        <f t="shared" si="23"/>
        <v>6.5120720520001072</v>
      </c>
      <c r="J157" s="175">
        <f t="shared" si="24"/>
        <v>-16.883371471634291</v>
      </c>
      <c r="K157" s="175">
        <f t="shared" si="25"/>
        <v>-15.900538951824146</v>
      </c>
      <c r="L157" s="175">
        <f t="shared" si="26"/>
        <v>-26.794115110336676</v>
      </c>
    </row>
    <row r="158" spans="1:12" ht="15" customHeight="1" x14ac:dyDescent="0.25">
      <c r="A158" s="4" t="s">
        <v>42</v>
      </c>
      <c r="B158" s="133">
        <v>363133081</v>
      </c>
      <c r="C158" s="133">
        <v>321481773.99999994</v>
      </c>
      <c r="D158" s="133">
        <v>303272866.99999946</v>
      </c>
      <c r="E158" s="133">
        <v>260674746.00000003</v>
      </c>
      <c r="F158" s="133">
        <v>229384541.00000009</v>
      </c>
      <c r="G158" s="133">
        <v>226835083.00000021</v>
      </c>
      <c r="H158" s="134">
        <f t="shared" si="22"/>
        <v>-37.533897386781959</v>
      </c>
      <c r="I158" s="135">
        <f t="shared" si="23"/>
        <v>-29.440764190880614</v>
      </c>
      <c r="J158" s="175">
        <f t="shared" si="24"/>
        <v>-25.204293663369299</v>
      </c>
      <c r="K158" s="175">
        <f t="shared" si="25"/>
        <v>-12.981565540683334</v>
      </c>
      <c r="L158" s="175">
        <f t="shared" si="26"/>
        <v>-1.1114340961625118</v>
      </c>
    </row>
    <row r="159" spans="1:12" ht="15" customHeight="1" x14ac:dyDescent="0.25">
      <c r="A159" s="4" t="s">
        <v>43</v>
      </c>
      <c r="B159" s="133">
        <v>86856641.999999955</v>
      </c>
      <c r="C159" s="133">
        <v>93225572.000000045</v>
      </c>
      <c r="D159" s="133">
        <v>98376065.00000003</v>
      </c>
      <c r="E159" s="133">
        <v>99171972.999999955</v>
      </c>
      <c r="F159" s="133">
        <v>93961545.000000045</v>
      </c>
      <c r="G159" s="133">
        <v>76554038.999999955</v>
      </c>
      <c r="H159" s="134">
        <f t="shared" si="22"/>
        <v>-11.861617905974313</v>
      </c>
      <c r="I159" s="135">
        <f t="shared" si="23"/>
        <v>-17.883004246946413</v>
      </c>
      <c r="J159" s="175">
        <f t="shared" si="24"/>
        <v>-22.182251343352746</v>
      </c>
      <c r="K159" s="175">
        <f t="shared" si="25"/>
        <v>-22.806780298703956</v>
      </c>
      <c r="L159" s="175">
        <f t="shared" si="26"/>
        <v>-18.526202394820217</v>
      </c>
    </row>
    <row r="160" spans="1:12" ht="15" customHeight="1" x14ac:dyDescent="0.25">
      <c r="A160" s="4" t="s">
        <v>5</v>
      </c>
      <c r="B160" s="133">
        <v>79625091.00000003</v>
      </c>
      <c r="C160" s="133">
        <v>59587368.000000022</v>
      </c>
      <c r="D160" s="133">
        <v>74417624.00000003</v>
      </c>
      <c r="E160" s="133">
        <v>116674200.99999996</v>
      </c>
      <c r="F160" s="133">
        <v>77999023.999999985</v>
      </c>
      <c r="G160" s="133">
        <v>86923240.999999955</v>
      </c>
      <c r="H160" s="134">
        <f t="shared" si="22"/>
        <v>9.1656410163473794</v>
      </c>
      <c r="I160" s="135">
        <f t="shared" si="23"/>
        <v>45.87528182147588</v>
      </c>
      <c r="J160" s="175">
        <f t="shared" si="24"/>
        <v>16.804644286949994</v>
      </c>
      <c r="K160" s="175">
        <f t="shared" si="25"/>
        <v>-25.499176120349006</v>
      </c>
      <c r="L160" s="175">
        <f t="shared" si="26"/>
        <v>11.441447010926666</v>
      </c>
    </row>
    <row r="161" spans="1:12" ht="15" customHeight="1" x14ac:dyDescent="0.25">
      <c r="A161" s="8" t="s">
        <v>6</v>
      </c>
      <c r="B161" s="80">
        <f t="shared" ref="B161:G161" si="27">SUM(B133:B160)</f>
        <v>4898521143</v>
      </c>
      <c r="C161" s="80">
        <f t="shared" si="27"/>
        <v>5077419646.000001</v>
      </c>
      <c r="D161" s="80">
        <f t="shared" si="27"/>
        <v>5695182932.0000029</v>
      </c>
      <c r="E161" s="136">
        <f t="shared" si="27"/>
        <v>5905737246.999999</v>
      </c>
      <c r="F161" s="136">
        <f t="shared" si="27"/>
        <v>5335124739.9999981</v>
      </c>
      <c r="G161" s="136">
        <f t="shared" si="27"/>
        <v>4315424025</v>
      </c>
      <c r="H161" s="170">
        <f t="shared" si="22"/>
        <v>-11.903533760046088</v>
      </c>
      <c r="I161" s="171">
        <f t="shared" si="23"/>
        <v>-15.007536782985866</v>
      </c>
      <c r="J161" s="179">
        <f t="shared" si="24"/>
        <v>-24.226770649410327</v>
      </c>
      <c r="K161" s="179">
        <f t="shared" si="25"/>
        <v>-26.928275937231163</v>
      </c>
      <c r="L161" s="179">
        <f t="shared" si="26"/>
        <v>-19.112968575126487</v>
      </c>
    </row>
    <row r="163" spans="1:12" ht="15" customHeight="1" x14ac:dyDescent="0.25">
      <c r="A163" s="137" t="s">
        <v>8</v>
      </c>
      <c r="B163" s="131"/>
      <c r="C163" s="131"/>
      <c r="D163" s="131"/>
      <c r="E163" s="131"/>
      <c r="F163" s="131"/>
      <c r="G163" s="131"/>
      <c r="H163" s="131"/>
      <c r="I163" s="131"/>
      <c r="J163" s="131"/>
    </row>
    <row r="164" spans="1:12" ht="37.5" customHeight="1" x14ac:dyDescent="0.25">
      <c r="A164" s="12" t="s">
        <v>46</v>
      </c>
      <c r="B164" s="12">
        <v>2015</v>
      </c>
      <c r="C164" s="12">
        <v>2016</v>
      </c>
      <c r="D164" s="132">
        <v>2017</v>
      </c>
      <c r="E164" s="132">
        <v>2018</v>
      </c>
      <c r="F164" s="132">
        <v>2019</v>
      </c>
      <c r="G164" s="132">
        <v>2020</v>
      </c>
      <c r="H164" s="3" t="s">
        <v>592</v>
      </c>
      <c r="I164" s="3" t="s">
        <v>593</v>
      </c>
      <c r="J164" s="150" t="s">
        <v>594</v>
      </c>
      <c r="K164" s="3" t="s">
        <v>595</v>
      </c>
      <c r="L164" s="3" t="s">
        <v>598</v>
      </c>
    </row>
    <row r="165" spans="1:12" ht="15" customHeight="1" x14ac:dyDescent="0.25">
      <c r="A165" s="4" t="s">
        <v>17</v>
      </c>
      <c r="B165" s="133">
        <v>310253497.00000006</v>
      </c>
      <c r="C165" s="133">
        <v>440821148.99999964</v>
      </c>
      <c r="D165" s="133">
        <v>528028722.99999976</v>
      </c>
      <c r="E165" s="133">
        <v>605800226.00000024</v>
      </c>
      <c r="F165" s="5">
        <v>530993836.99999994</v>
      </c>
      <c r="G165" s="202">
        <v>605845772.99999881</v>
      </c>
      <c r="H165" s="134">
        <f>G165/B165*100-100</f>
        <v>95.274438115357867</v>
      </c>
      <c r="I165" s="135">
        <f>G165/C165*100-100</f>
        <v>37.435732013846575</v>
      </c>
      <c r="J165" s="175">
        <f>G165/D165*100-100</f>
        <v>14.737275949285646</v>
      </c>
      <c r="K165" s="175">
        <f>G165/E165*100-100</f>
        <v>7.5184851447289702E-3</v>
      </c>
      <c r="L165" s="175">
        <f>G165/F165*100-100</f>
        <v>14.096573403355507</v>
      </c>
    </row>
    <row r="166" spans="1:12" ht="15" customHeight="1" x14ac:dyDescent="0.25">
      <c r="A166" s="4" t="s">
        <v>18</v>
      </c>
      <c r="B166" s="133">
        <v>53078845.000000007</v>
      </c>
      <c r="C166" s="133">
        <v>47759846.000000007</v>
      </c>
      <c r="D166" s="133">
        <v>55963754.999999985</v>
      </c>
      <c r="E166" s="133">
        <v>74933303</v>
      </c>
      <c r="F166" s="133">
        <v>77389602</v>
      </c>
      <c r="G166" s="133">
        <v>50622210.999999933</v>
      </c>
      <c r="H166" s="134">
        <f>G166/B166*100-100</f>
        <v>-4.6282732791191563</v>
      </c>
      <c r="I166" s="135">
        <f>G166/C166*100-100</f>
        <v>5.993245874368867</v>
      </c>
      <c r="J166" s="175">
        <f>G166/D166*100-100</f>
        <v>-9.544649032217464</v>
      </c>
      <c r="K166" s="175">
        <f>G166/E166*100-100</f>
        <v>-32.443641247203615</v>
      </c>
      <c r="L166" s="175">
        <f>G166/F166*100-100</f>
        <v>-34.587839074298472</v>
      </c>
    </row>
    <row r="167" spans="1:12" ht="15" customHeight="1" x14ac:dyDescent="0.25">
      <c r="A167" s="4" t="s">
        <v>19</v>
      </c>
      <c r="B167" s="133">
        <v>11964012.000000002</v>
      </c>
      <c r="C167" s="133">
        <v>10109375.000000002</v>
      </c>
      <c r="D167" s="133">
        <v>13687484.000000007</v>
      </c>
      <c r="E167" s="133">
        <v>16645545.999999989</v>
      </c>
      <c r="F167" s="133">
        <v>17627313</v>
      </c>
      <c r="G167" s="133">
        <v>16111798.000000002</v>
      </c>
      <c r="H167" s="134">
        <f t="shared" ref="H167:H193" si="28">G167/B167*100-100</f>
        <v>34.668855230168617</v>
      </c>
      <c r="I167" s="135">
        <f t="shared" ref="I167:I193" si="29">G167/C167*100-100</f>
        <v>59.374817928902615</v>
      </c>
      <c r="J167" s="175">
        <f t="shared" ref="J167:J193" si="30">G167/D167*100-100</f>
        <v>17.711903809348712</v>
      </c>
      <c r="K167" s="175">
        <f t="shared" ref="K167:K193" si="31">G167/E167*100-100</f>
        <v>-3.2065514702851203</v>
      </c>
      <c r="L167" s="175">
        <f t="shared" ref="L167:L193" si="32">G167/F167*100-100</f>
        <v>-8.5975383769494442</v>
      </c>
    </row>
    <row r="168" spans="1:12" ht="15" customHeight="1" x14ac:dyDescent="0.25">
      <c r="A168" s="4" t="s">
        <v>20</v>
      </c>
      <c r="B168" s="133">
        <v>843050337.99999917</v>
      </c>
      <c r="C168" s="133">
        <v>754264793.00000048</v>
      </c>
      <c r="D168" s="133">
        <v>809578718.99999857</v>
      </c>
      <c r="E168" s="133">
        <v>790161180.99999917</v>
      </c>
      <c r="F168" s="133">
        <v>711643743.99999952</v>
      </c>
      <c r="G168" s="133">
        <v>640158103.99999976</v>
      </c>
      <c r="H168" s="134">
        <f t="shared" si="28"/>
        <v>-24.066443586432626</v>
      </c>
      <c r="I168" s="135">
        <f t="shared" si="29"/>
        <v>-15.128200342767499</v>
      </c>
      <c r="J168" s="175">
        <f t="shared" si="30"/>
        <v>-20.927009446254857</v>
      </c>
      <c r="K168" s="175">
        <f t="shared" si="31"/>
        <v>-18.983858054145486</v>
      </c>
      <c r="L168" s="175">
        <f t="shared" si="32"/>
        <v>-10.045144161345959</v>
      </c>
    </row>
    <row r="169" spans="1:12" ht="15" customHeight="1" x14ac:dyDescent="0.25">
      <c r="A169" s="4" t="s">
        <v>21</v>
      </c>
      <c r="B169" s="133">
        <v>19448959.999999989</v>
      </c>
      <c r="C169" s="133">
        <v>14073016</v>
      </c>
      <c r="D169" s="133">
        <v>14335055.999999998</v>
      </c>
      <c r="E169" s="133">
        <v>13309899.000000009</v>
      </c>
      <c r="F169" s="133">
        <v>10112029.999999996</v>
      </c>
      <c r="G169" s="133">
        <v>11735893.000000004</v>
      </c>
      <c r="H169" s="134">
        <f t="shared" si="28"/>
        <v>-39.657991995458829</v>
      </c>
      <c r="I169" s="135">
        <f t="shared" si="29"/>
        <v>-16.607122453353256</v>
      </c>
      <c r="J169" s="175">
        <f t="shared" si="30"/>
        <v>-18.13151619358861</v>
      </c>
      <c r="K169" s="175">
        <f t="shared" si="31"/>
        <v>-11.825829782780502</v>
      </c>
      <c r="L169" s="175">
        <f t="shared" si="32"/>
        <v>16.058724113753712</v>
      </c>
    </row>
    <row r="170" spans="1:12" ht="15" customHeight="1" x14ac:dyDescent="0.25">
      <c r="A170" s="4" t="s">
        <v>22</v>
      </c>
      <c r="B170" s="133">
        <v>357075013.99999917</v>
      </c>
      <c r="C170" s="133">
        <v>390583147.00000125</v>
      </c>
      <c r="D170" s="133">
        <v>408457483.00000155</v>
      </c>
      <c r="E170" s="133">
        <v>420065780.00000191</v>
      </c>
      <c r="F170" s="133">
        <v>379059293</v>
      </c>
      <c r="G170" s="133">
        <v>286748763.00000083</v>
      </c>
      <c r="H170" s="134">
        <f t="shared" si="28"/>
        <v>-19.695091575351313</v>
      </c>
      <c r="I170" s="135">
        <f t="shared" si="29"/>
        <v>-26.584450659874506</v>
      </c>
      <c r="J170" s="175">
        <f t="shared" si="30"/>
        <v>-29.797157615055923</v>
      </c>
      <c r="K170" s="175">
        <f t="shared" si="31"/>
        <v>-31.737176258442304</v>
      </c>
      <c r="L170" s="175">
        <f t="shared" si="32"/>
        <v>-24.352530515588526</v>
      </c>
    </row>
    <row r="171" spans="1:12" ht="15" customHeight="1" x14ac:dyDescent="0.25">
      <c r="A171" s="4" t="s">
        <v>23</v>
      </c>
      <c r="B171" s="133">
        <v>508045663</v>
      </c>
      <c r="C171" s="133">
        <v>493708938</v>
      </c>
      <c r="D171" s="133">
        <v>496827889.00000077</v>
      </c>
      <c r="E171" s="133">
        <v>510015059.00000042</v>
      </c>
      <c r="F171" s="133">
        <v>499616626.00000006</v>
      </c>
      <c r="G171" s="133">
        <v>390793051.0000006</v>
      </c>
      <c r="H171" s="134">
        <f t="shared" si="28"/>
        <v>-23.079148300887937</v>
      </c>
      <c r="I171" s="135">
        <f t="shared" si="29"/>
        <v>-20.845457531497928</v>
      </c>
      <c r="J171" s="175">
        <f t="shared" si="30"/>
        <v>-21.342368322644617</v>
      </c>
      <c r="K171" s="175">
        <f t="shared" si="31"/>
        <v>-23.376174074891338</v>
      </c>
      <c r="L171" s="175">
        <f t="shared" si="32"/>
        <v>-21.781415857045445</v>
      </c>
    </row>
    <row r="172" spans="1:12" ht="15" customHeight="1" x14ac:dyDescent="0.25">
      <c r="A172" s="4" t="s">
        <v>24</v>
      </c>
      <c r="B172" s="133">
        <v>54620039.000000015</v>
      </c>
      <c r="C172" s="133">
        <v>47167087.000000007</v>
      </c>
      <c r="D172" s="133">
        <v>52578541.000000037</v>
      </c>
      <c r="E172" s="133">
        <v>63898308.000000022</v>
      </c>
      <c r="F172" s="133">
        <v>55554716.999999985</v>
      </c>
      <c r="G172" s="133">
        <v>52439692.000000015</v>
      </c>
      <c r="H172" s="134">
        <f t="shared" si="28"/>
        <v>-3.9918444584047279</v>
      </c>
      <c r="I172" s="135">
        <f t="shared" si="29"/>
        <v>11.178568224914983</v>
      </c>
      <c r="J172" s="175">
        <f t="shared" si="30"/>
        <v>-0.26407921817386182</v>
      </c>
      <c r="K172" s="175">
        <f t="shared" si="31"/>
        <v>-17.932581250821229</v>
      </c>
      <c r="L172" s="175">
        <f t="shared" si="32"/>
        <v>-5.6071296340146404</v>
      </c>
    </row>
    <row r="173" spans="1:12" ht="15" customHeight="1" x14ac:dyDescent="0.25">
      <c r="A173" s="4" t="s">
        <v>25</v>
      </c>
      <c r="B173" s="133">
        <v>1119046987.0000002</v>
      </c>
      <c r="C173" s="133">
        <v>1020576169.9999965</v>
      </c>
      <c r="D173" s="133">
        <v>1094017562.9999993</v>
      </c>
      <c r="E173" s="133">
        <v>854269647</v>
      </c>
      <c r="F173" s="133">
        <v>637177486</v>
      </c>
      <c r="G173" s="133">
        <v>479356618.99999827</v>
      </c>
      <c r="H173" s="134">
        <f t="shared" si="28"/>
        <v>-57.163852405779444</v>
      </c>
      <c r="I173" s="135">
        <f t="shared" si="29"/>
        <v>-53.030784659610475</v>
      </c>
      <c r="J173" s="175">
        <f t="shared" si="30"/>
        <v>-56.183827827634374</v>
      </c>
      <c r="K173" s="175">
        <f t="shared" si="31"/>
        <v>-43.886965821226433</v>
      </c>
      <c r="L173" s="175">
        <f t="shared" si="32"/>
        <v>-24.76874504633733</v>
      </c>
    </row>
    <row r="174" spans="1:12" ht="15" customHeight="1" x14ac:dyDescent="0.25">
      <c r="A174" s="4" t="s">
        <v>26</v>
      </c>
      <c r="B174" s="133">
        <v>104091186.99999999</v>
      </c>
      <c r="C174" s="133">
        <v>96853902</v>
      </c>
      <c r="D174" s="133">
        <v>93324042.999999851</v>
      </c>
      <c r="E174" s="133">
        <v>112698837.99999997</v>
      </c>
      <c r="F174" s="133">
        <v>118915304</v>
      </c>
      <c r="G174" s="133">
        <v>101984778.00000003</v>
      </c>
      <c r="H174" s="134">
        <f t="shared" si="28"/>
        <v>-2.0236189640146449</v>
      </c>
      <c r="I174" s="135">
        <f t="shared" si="29"/>
        <v>5.2975418584581462</v>
      </c>
      <c r="J174" s="175">
        <f t="shared" si="30"/>
        <v>9.2802826812809656</v>
      </c>
      <c r="K174" s="175">
        <f t="shared" si="31"/>
        <v>-9.5068060950193143</v>
      </c>
      <c r="L174" s="175">
        <f t="shared" si="32"/>
        <v>-14.237466020353423</v>
      </c>
    </row>
    <row r="175" spans="1:12" ht="15" customHeight="1" x14ac:dyDescent="0.25">
      <c r="A175" s="4" t="s">
        <v>27</v>
      </c>
      <c r="B175" s="133">
        <v>180839009.00000021</v>
      </c>
      <c r="C175" s="133">
        <v>171752264</v>
      </c>
      <c r="D175" s="133">
        <v>175063113.9999997</v>
      </c>
      <c r="E175" s="133">
        <v>171360753.99999994</v>
      </c>
      <c r="F175" s="133">
        <v>167221056.00000003</v>
      </c>
      <c r="G175" s="133">
        <v>127576538.00000004</v>
      </c>
      <c r="H175" s="134">
        <f t="shared" si="28"/>
        <v>-29.452976597543795</v>
      </c>
      <c r="I175" s="135">
        <f t="shared" si="29"/>
        <v>-25.720607677113321</v>
      </c>
      <c r="J175" s="175">
        <f t="shared" si="30"/>
        <v>-27.125403470202031</v>
      </c>
      <c r="K175" s="175">
        <f t="shared" si="31"/>
        <v>-25.550900645546832</v>
      </c>
      <c r="L175" s="175">
        <f t="shared" si="32"/>
        <v>-23.707850523321639</v>
      </c>
    </row>
    <row r="176" spans="1:12" ht="15" customHeight="1" x14ac:dyDescent="0.25">
      <c r="A176" s="4" t="s">
        <v>28</v>
      </c>
      <c r="B176" s="133">
        <v>68875383</v>
      </c>
      <c r="C176" s="133">
        <v>64241785.999999948</v>
      </c>
      <c r="D176" s="133">
        <v>84670472.000000015</v>
      </c>
      <c r="E176" s="133">
        <v>77137763.99999997</v>
      </c>
      <c r="F176" s="133">
        <v>73197271.000000015</v>
      </c>
      <c r="G176" s="133">
        <v>63802560.000000015</v>
      </c>
      <c r="H176" s="134">
        <f t="shared" si="28"/>
        <v>-7.3652192975826836</v>
      </c>
      <c r="I176" s="135">
        <f t="shared" si="29"/>
        <v>-0.68370764162742148</v>
      </c>
      <c r="J176" s="175">
        <f t="shared" si="30"/>
        <v>-24.646032444463046</v>
      </c>
      <c r="K176" s="175">
        <f t="shared" si="31"/>
        <v>-17.287516915838992</v>
      </c>
      <c r="L176" s="175">
        <f t="shared" si="32"/>
        <v>-12.834783143759552</v>
      </c>
    </row>
    <row r="177" spans="1:12" ht="15" customHeight="1" x14ac:dyDescent="0.25">
      <c r="A177" s="4" t="s">
        <v>29</v>
      </c>
      <c r="B177" s="133">
        <v>43563674.000000022</v>
      </c>
      <c r="C177" s="133">
        <v>48997764.999999963</v>
      </c>
      <c r="D177" s="133">
        <v>56002878.999999955</v>
      </c>
      <c r="E177" s="133">
        <v>58025085.999999963</v>
      </c>
      <c r="F177" s="133">
        <v>61237345.999999985</v>
      </c>
      <c r="G177" s="133">
        <v>53731394.999999948</v>
      </c>
      <c r="H177" s="134">
        <f t="shared" si="28"/>
        <v>23.339907006006698</v>
      </c>
      <c r="I177" s="135">
        <f t="shared" si="29"/>
        <v>9.6609100435499187</v>
      </c>
      <c r="J177" s="175">
        <f t="shared" si="30"/>
        <v>-4.0560129060507819</v>
      </c>
      <c r="K177" s="175">
        <f t="shared" si="31"/>
        <v>-7.3997150129170279</v>
      </c>
      <c r="L177" s="175">
        <f t="shared" si="32"/>
        <v>-12.257146153917319</v>
      </c>
    </row>
    <row r="178" spans="1:12" ht="15" customHeight="1" x14ac:dyDescent="0.25">
      <c r="A178" s="4" t="s">
        <v>30</v>
      </c>
      <c r="B178" s="133">
        <v>142900349.00000003</v>
      </c>
      <c r="C178" s="133">
        <v>143383881.99999994</v>
      </c>
      <c r="D178" s="133">
        <v>149319679.99999982</v>
      </c>
      <c r="E178" s="133">
        <v>162016802.99999991</v>
      </c>
      <c r="F178" s="133">
        <v>139972703</v>
      </c>
      <c r="G178" s="133">
        <v>131797648.00000022</v>
      </c>
      <c r="H178" s="134">
        <f t="shared" si="28"/>
        <v>-7.7695408567545172</v>
      </c>
      <c r="I178" s="135">
        <f t="shared" si="29"/>
        <v>-8.080569334843176</v>
      </c>
      <c r="J178" s="175">
        <f t="shared" si="30"/>
        <v>-11.73457644698918</v>
      </c>
      <c r="K178" s="175">
        <f t="shared" si="31"/>
        <v>-18.651864769853347</v>
      </c>
      <c r="L178" s="175">
        <f t="shared" si="32"/>
        <v>-5.8404637652812852</v>
      </c>
    </row>
    <row r="179" spans="1:12" ht="15" customHeight="1" x14ac:dyDescent="0.25">
      <c r="A179" s="4" t="s">
        <v>31</v>
      </c>
      <c r="B179" s="133">
        <v>244493932.00000021</v>
      </c>
      <c r="C179" s="133">
        <v>224415806.00000006</v>
      </c>
      <c r="D179" s="133">
        <v>257085974.00000021</v>
      </c>
      <c r="E179" s="133">
        <v>293089487.99999964</v>
      </c>
      <c r="F179" s="133">
        <v>262773703.00000006</v>
      </c>
      <c r="G179" s="133">
        <v>181730197</v>
      </c>
      <c r="H179" s="134">
        <f t="shared" si="28"/>
        <v>-25.670876363508341</v>
      </c>
      <c r="I179" s="135">
        <f t="shared" si="29"/>
        <v>-19.020767637017528</v>
      </c>
      <c r="J179" s="175">
        <f t="shared" si="30"/>
        <v>-29.311508452810472</v>
      </c>
      <c r="K179" s="175">
        <f t="shared" si="31"/>
        <v>-37.994979540173681</v>
      </c>
      <c r="L179" s="175">
        <f t="shared" si="32"/>
        <v>-30.841558753693107</v>
      </c>
    </row>
    <row r="180" spans="1:12" ht="15" customHeight="1" x14ac:dyDescent="0.25">
      <c r="A180" s="4" t="s">
        <v>32</v>
      </c>
      <c r="B180" s="133">
        <v>801535562.99999988</v>
      </c>
      <c r="C180" s="133">
        <v>882072709.99999905</v>
      </c>
      <c r="D180" s="133">
        <v>944118619.99999762</v>
      </c>
      <c r="E180" s="133">
        <v>980546775.99999869</v>
      </c>
      <c r="F180" s="133">
        <v>974085529.99999928</v>
      </c>
      <c r="G180" s="133">
        <v>916768539.9999963</v>
      </c>
      <c r="H180" s="134">
        <f t="shared" si="28"/>
        <v>14.376527046248654</v>
      </c>
      <c r="I180" s="135">
        <f t="shared" si="29"/>
        <v>3.9334433099055275</v>
      </c>
      <c r="J180" s="175">
        <f t="shared" si="30"/>
        <v>-2.8968902233917788</v>
      </c>
      <c r="K180" s="175">
        <f t="shared" si="31"/>
        <v>-6.5043542604032183</v>
      </c>
      <c r="L180" s="175">
        <f t="shared" si="32"/>
        <v>-5.8841845233039294</v>
      </c>
    </row>
    <row r="181" spans="1:12" ht="15" customHeight="1" x14ac:dyDescent="0.25">
      <c r="A181" s="4" t="s">
        <v>33</v>
      </c>
      <c r="B181" s="133">
        <v>171345170.00000024</v>
      </c>
      <c r="C181" s="133">
        <v>168302611.99999976</v>
      </c>
      <c r="D181" s="133">
        <v>190802508.00000083</v>
      </c>
      <c r="E181" s="133">
        <v>216612626.99999976</v>
      </c>
      <c r="F181" s="133">
        <v>218917638.00000003</v>
      </c>
      <c r="G181" s="133">
        <v>186084143.99999928</v>
      </c>
      <c r="H181" s="134">
        <f t="shared" si="28"/>
        <v>8.6019197389684479</v>
      </c>
      <c r="I181" s="135">
        <f t="shared" si="29"/>
        <v>10.565214519665062</v>
      </c>
      <c r="J181" s="175">
        <f t="shared" si="30"/>
        <v>-2.4729046014434601</v>
      </c>
      <c r="K181" s="175">
        <f t="shared" si="31"/>
        <v>-14.093584211967709</v>
      </c>
      <c r="L181" s="175">
        <f t="shared" si="32"/>
        <v>-14.998103533348356</v>
      </c>
    </row>
    <row r="182" spans="1:12" ht="15" customHeight="1" x14ac:dyDescent="0.25">
      <c r="A182" s="4" t="s">
        <v>34</v>
      </c>
      <c r="B182" s="133">
        <v>39097597.000000015</v>
      </c>
      <c r="C182" s="133">
        <v>44348180.000000007</v>
      </c>
      <c r="D182" s="133">
        <v>35665138.99999997</v>
      </c>
      <c r="E182" s="133">
        <v>41582129.999999911</v>
      </c>
      <c r="F182" s="133">
        <v>40989585.000000007</v>
      </c>
      <c r="G182" s="133">
        <v>40286214.99999997</v>
      </c>
      <c r="H182" s="134">
        <f t="shared" si="28"/>
        <v>3.040130573753558</v>
      </c>
      <c r="I182" s="135">
        <f t="shared" si="29"/>
        <v>-9.159259748652687</v>
      </c>
      <c r="J182" s="175">
        <f t="shared" si="30"/>
        <v>12.956842815052539</v>
      </c>
      <c r="K182" s="175">
        <f t="shared" si="31"/>
        <v>-3.1165190431561456</v>
      </c>
      <c r="L182" s="175">
        <f t="shared" si="32"/>
        <v>-1.7159724842299227</v>
      </c>
    </row>
    <row r="183" spans="1:12" ht="15" customHeight="1" x14ac:dyDescent="0.25">
      <c r="A183" s="4" t="s">
        <v>35</v>
      </c>
      <c r="B183" s="133">
        <v>4544754.0000000009</v>
      </c>
      <c r="C183" s="133">
        <v>5881071.0000000009</v>
      </c>
      <c r="D183" s="133">
        <v>5565904</v>
      </c>
      <c r="E183" s="133">
        <v>3810784.0000000005</v>
      </c>
      <c r="F183" s="133">
        <v>4402024</v>
      </c>
      <c r="G183" s="133">
        <v>3567076.9999999991</v>
      </c>
      <c r="H183" s="134">
        <f t="shared" si="28"/>
        <v>-21.512209461722279</v>
      </c>
      <c r="I183" s="135">
        <f t="shared" si="29"/>
        <v>-39.346472776812277</v>
      </c>
      <c r="J183" s="175">
        <f t="shared" si="30"/>
        <v>-35.911992014235267</v>
      </c>
      <c r="K183" s="175">
        <f t="shared" si="31"/>
        <v>-6.395193220082831</v>
      </c>
      <c r="L183" s="175">
        <f t="shared" si="32"/>
        <v>-18.967343203944381</v>
      </c>
    </row>
    <row r="184" spans="1:12" ht="15" customHeight="1" x14ac:dyDescent="0.25">
      <c r="A184" s="4" t="s">
        <v>36</v>
      </c>
      <c r="B184" s="133">
        <v>1877466610.0000002</v>
      </c>
      <c r="C184" s="133">
        <v>1522747915.0000007</v>
      </c>
      <c r="D184" s="133">
        <v>1557443504.9999995</v>
      </c>
      <c r="E184" s="133">
        <v>1511617939.0000043</v>
      </c>
      <c r="F184" s="133">
        <v>1371581708.9999998</v>
      </c>
      <c r="G184" s="133">
        <v>1140763113.9999998</v>
      </c>
      <c r="H184" s="134">
        <f t="shared" si="28"/>
        <v>-39.239232915039722</v>
      </c>
      <c r="I184" s="135">
        <f t="shared" si="29"/>
        <v>-25.085228962536505</v>
      </c>
      <c r="J184" s="175">
        <f t="shared" si="30"/>
        <v>-26.75412556938943</v>
      </c>
      <c r="K184" s="175">
        <f t="shared" si="31"/>
        <v>-24.533634818156486</v>
      </c>
      <c r="L184" s="175">
        <f t="shared" si="32"/>
        <v>-16.828643418428683</v>
      </c>
    </row>
    <row r="185" spans="1:12" ht="15" customHeight="1" x14ac:dyDescent="0.25">
      <c r="A185" s="4" t="s">
        <v>37</v>
      </c>
      <c r="B185" s="133">
        <v>166696583.99999997</v>
      </c>
      <c r="C185" s="133">
        <v>176980615.9999997</v>
      </c>
      <c r="D185" s="133">
        <v>203466097.00000095</v>
      </c>
      <c r="E185" s="133">
        <v>227021797.00000009</v>
      </c>
      <c r="F185" s="133">
        <v>231129727.99999997</v>
      </c>
      <c r="G185" s="133">
        <v>215650099</v>
      </c>
      <c r="H185" s="134">
        <f t="shared" si="28"/>
        <v>29.366837535195117</v>
      </c>
      <c r="I185" s="135">
        <f t="shared" si="29"/>
        <v>21.84955837197468</v>
      </c>
      <c r="J185" s="175">
        <f t="shared" si="30"/>
        <v>5.9882222049007794</v>
      </c>
      <c r="K185" s="175">
        <f t="shared" si="31"/>
        <v>-5.0090776085258852</v>
      </c>
      <c r="L185" s="175">
        <f t="shared" si="32"/>
        <v>-6.6973768947627406</v>
      </c>
    </row>
    <row r="186" spans="1:12" ht="15" customHeight="1" x14ac:dyDescent="0.25">
      <c r="A186" s="4" t="s">
        <v>38</v>
      </c>
      <c r="B186" s="133">
        <v>251588687.00000009</v>
      </c>
      <c r="C186" s="133">
        <v>257432149.99999985</v>
      </c>
      <c r="D186" s="133">
        <v>272081708.00000095</v>
      </c>
      <c r="E186" s="133">
        <v>299599583.9999997</v>
      </c>
      <c r="F186" s="133">
        <v>339206306</v>
      </c>
      <c r="G186" s="133">
        <v>352719655.00000012</v>
      </c>
      <c r="H186" s="134">
        <f t="shared" si="28"/>
        <v>40.196945739456083</v>
      </c>
      <c r="I186" s="135">
        <f t="shared" si="29"/>
        <v>37.014609480595283</v>
      </c>
      <c r="J186" s="175">
        <f t="shared" si="30"/>
        <v>29.637401056008827</v>
      </c>
      <c r="K186" s="175">
        <f t="shared" si="31"/>
        <v>17.730355393284</v>
      </c>
      <c r="L186" s="175">
        <f t="shared" si="32"/>
        <v>3.9838142042088407</v>
      </c>
    </row>
    <row r="187" spans="1:12" ht="15" customHeight="1" x14ac:dyDescent="0.25">
      <c r="A187" s="4" t="s">
        <v>39</v>
      </c>
      <c r="B187" s="133">
        <v>53479899.000000022</v>
      </c>
      <c r="C187" s="133">
        <v>55490834.999999985</v>
      </c>
      <c r="D187" s="133">
        <v>60444333.99999994</v>
      </c>
      <c r="E187" s="133">
        <v>64511537.999999925</v>
      </c>
      <c r="F187" s="133">
        <v>60408977</v>
      </c>
      <c r="G187" s="133">
        <v>54354390.999999963</v>
      </c>
      <c r="H187" s="134">
        <f t="shared" si="28"/>
        <v>1.6351788547692223</v>
      </c>
      <c r="I187" s="135">
        <f t="shared" si="29"/>
        <v>-2.0479850411334155</v>
      </c>
      <c r="J187" s="175">
        <f t="shared" si="30"/>
        <v>-10.075291755220576</v>
      </c>
      <c r="K187" s="175">
        <f t="shared" si="31"/>
        <v>-15.744698258472738</v>
      </c>
      <c r="L187" s="175">
        <f t="shared" si="32"/>
        <v>-10.022659380575234</v>
      </c>
    </row>
    <row r="188" spans="1:12" ht="15" customHeight="1" x14ac:dyDescent="0.25">
      <c r="A188" s="4" t="s">
        <v>40</v>
      </c>
      <c r="B188" s="133">
        <v>426323455.00000048</v>
      </c>
      <c r="C188" s="133">
        <v>408269845.00000024</v>
      </c>
      <c r="D188" s="133">
        <v>473836339.00000167</v>
      </c>
      <c r="E188" s="133">
        <v>513838294.99999964</v>
      </c>
      <c r="F188" s="133">
        <v>507554865</v>
      </c>
      <c r="G188" s="133">
        <v>468830657.00000143</v>
      </c>
      <c r="H188" s="134">
        <f t="shared" si="28"/>
        <v>9.9706458796645165</v>
      </c>
      <c r="I188" s="135">
        <f t="shared" si="29"/>
        <v>14.833525606085644</v>
      </c>
      <c r="J188" s="175">
        <f t="shared" si="30"/>
        <v>-1.0564158102699253</v>
      </c>
      <c r="K188" s="175">
        <f t="shared" si="31"/>
        <v>-8.7591054302401261</v>
      </c>
      <c r="L188" s="175">
        <f t="shared" si="32"/>
        <v>-7.6295609933713422</v>
      </c>
    </row>
    <row r="189" spans="1:12" ht="15" customHeight="1" x14ac:dyDescent="0.25">
      <c r="A189" s="4" t="s">
        <v>41</v>
      </c>
      <c r="B189" s="133">
        <v>633953762.99999905</v>
      </c>
      <c r="C189" s="133">
        <v>688000404.0000006</v>
      </c>
      <c r="D189" s="133">
        <v>804653682.00000083</v>
      </c>
      <c r="E189" s="133">
        <v>868476365.99999571</v>
      </c>
      <c r="F189" s="133">
        <v>882135654.99999976</v>
      </c>
      <c r="G189" s="133">
        <v>959283810.00000012</v>
      </c>
      <c r="H189" s="134">
        <f t="shared" si="28"/>
        <v>51.317630084010034</v>
      </c>
      <c r="I189" s="135">
        <f t="shared" si="29"/>
        <v>39.430704462202527</v>
      </c>
      <c r="J189" s="175">
        <f t="shared" si="30"/>
        <v>19.216978864206453</v>
      </c>
      <c r="K189" s="175">
        <f t="shared" si="31"/>
        <v>10.455948780534214</v>
      </c>
      <c r="L189" s="175">
        <f t="shared" si="32"/>
        <v>8.7456112404843651</v>
      </c>
    </row>
    <row r="190" spans="1:12" ht="15" customHeight="1" x14ac:dyDescent="0.25">
      <c r="A190" s="4" t="s">
        <v>42</v>
      </c>
      <c r="B190" s="133">
        <v>259910750.9999997</v>
      </c>
      <c r="C190" s="133">
        <v>224288293.0000003</v>
      </c>
      <c r="D190" s="133">
        <v>271089050.00000036</v>
      </c>
      <c r="E190" s="133">
        <v>237384549.99999985</v>
      </c>
      <c r="F190" s="133">
        <v>283089254</v>
      </c>
      <c r="G190" s="133">
        <v>299380339.00000083</v>
      </c>
      <c r="H190" s="134">
        <f t="shared" si="28"/>
        <v>15.185823536788277</v>
      </c>
      <c r="I190" s="135">
        <f t="shared" si="29"/>
        <v>33.480145127325216</v>
      </c>
      <c r="J190" s="175">
        <f t="shared" si="30"/>
        <v>10.43616073758804</v>
      </c>
      <c r="K190" s="175">
        <f t="shared" si="31"/>
        <v>26.116185320401456</v>
      </c>
      <c r="L190" s="175">
        <f t="shared" si="32"/>
        <v>5.7547521743799024</v>
      </c>
    </row>
    <row r="191" spans="1:12" ht="15" customHeight="1" x14ac:dyDescent="0.25">
      <c r="A191" s="4" t="s">
        <v>43</v>
      </c>
      <c r="B191" s="133">
        <v>94195749.000000209</v>
      </c>
      <c r="C191" s="133">
        <v>103529685.00000024</v>
      </c>
      <c r="D191" s="133">
        <v>108271622.99999979</v>
      </c>
      <c r="E191" s="133">
        <v>113468633.0000001</v>
      </c>
      <c r="F191" s="133">
        <v>109015394.99999999</v>
      </c>
      <c r="G191" s="133">
        <v>97265118</v>
      </c>
      <c r="H191" s="134">
        <f t="shared" si="28"/>
        <v>3.2585005508048823</v>
      </c>
      <c r="I191" s="135">
        <f t="shared" si="29"/>
        <v>-6.0509862461189101</v>
      </c>
      <c r="J191" s="175">
        <f t="shared" si="30"/>
        <v>-10.165641462675595</v>
      </c>
      <c r="K191" s="175">
        <f t="shared" si="31"/>
        <v>-14.280171155318399</v>
      </c>
      <c r="L191" s="175">
        <f t="shared" si="32"/>
        <v>-10.778548295862237</v>
      </c>
    </row>
    <row r="192" spans="1:12" ht="15" customHeight="1" x14ac:dyDescent="0.25">
      <c r="A192" s="4" t="s">
        <v>5</v>
      </c>
      <c r="B192" s="133">
        <v>68628391.000000075</v>
      </c>
      <c r="C192" s="133">
        <v>65856058</v>
      </c>
      <c r="D192" s="133">
        <v>69260488.999999717</v>
      </c>
      <c r="E192" s="133">
        <v>115356535.00000003</v>
      </c>
      <c r="F192" s="133">
        <v>85636999.99999997</v>
      </c>
      <c r="G192" s="133">
        <v>135310740.00000024</v>
      </c>
      <c r="H192" s="134">
        <f t="shared" si="28"/>
        <v>97.164377640734841</v>
      </c>
      <c r="I192" s="135">
        <f t="shared" si="29"/>
        <v>105.46437808348662</v>
      </c>
      <c r="J192" s="175">
        <f t="shared" si="30"/>
        <v>95.364979302991628</v>
      </c>
      <c r="K192" s="175">
        <f t="shared" si="31"/>
        <v>17.297853996741665</v>
      </c>
      <c r="L192" s="175">
        <f t="shared" si="32"/>
        <v>58.004997839719152</v>
      </c>
    </row>
    <row r="193" spans="1:12" ht="15" customHeight="1" x14ac:dyDescent="0.25">
      <c r="A193" s="8" t="s">
        <v>6</v>
      </c>
      <c r="B193" s="80">
        <f t="shared" ref="B193:G193" si="33">SUM(B165:B192)</f>
        <v>8910113861.9999981</v>
      </c>
      <c r="C193" s="80">
        <f t="shared" si="33"/>
        <v>8571909299.9999981</v>
      </c>
      <c r="D193" s="80">
        <f t="shared" si="33"/>
        <v>9285640373.0000019</v>
      </c>
      <c r="E193" s="136">
        <f t="shared" si="33"/>
        <v>9417255236</v>
      </c>
      <c r="F193" s="136">
        <f t="shared" si="33"/>
        <v>8850645697</v>
      </c>
      <c r="G193" s="136">
        <f t="shared" si="33"/>
        <v>8064698918.9999952</v>
      </c>
      <c r="H193" s="170">
        <f t="shared" si="28"/>
        <v>-9.4882619469717753</v>
      </c>
      <c r="I193" s="171">
        <f t="shared" si="29"/>
        <v>-5.9171225831799603</v>
      </c>
      <c r="J193" s="179">
        <f t="shared" si="30"/>
        <v>-13.148704935312338</v>
      </c>
      <c r="K193" s="179">
        <f t="shared" si="31"/>
        <v>-14.362532214582998</v>
      </c>
      <c r="L193" s="179">
        <f t="shared" si="32"/>
        <v>-8.8801066600870513</v>
      </c>
    </row>
    <row r="195" spans="1:12" ht="15" customHeight="1" x14ac:dyDescent="0.25">
      <c r="A195" s="137" t="s">
        <v>7</v>
      </c>
      <c r="B195" s="131"/>
      <c r="C195" s="131"/>
      <c r="D195" s="131"/>
      <c r="E195" s="131"/>
      <c r="F195" s="131"/>
      <c r="G195" s="131"/>
      <c r="H195" s="131"/>
      <c r="I195" s="131"/>
      <c r="J195" s="131"/>
    </row>
    <row r="196" spans="1:12" ht="32.25" customHeight="1" x14ac:dyDescent="0.25">
      <c r="A196" s="12" t="s">
        <v>46</v>
      </c>
      <c r="B196" s="12">
        <v>2015</v>
      </c>
      <c r="C196" s="12">
        <v>2016</v>
      </c>
      <c r="D196" s="132">
        <v>2017</v>
      </c>
      <c r="E196" s="132">
        <v>2018</v>
      </c>
      <c r="F196" s="132">
        <v>2019</v>
      </c>
      <c r="G196" s="132">
        <v>2020</v>
      </c>
      <c r="H196" s="3" t="s">
        <v>592</v>
      </c>
      <c r="I196" s="3" t="s">
        <v>593</v>
      </c>
      <c r="J196" s="150" t="s">
        <v>594</v>
      </c>
      <c r="K196" s="3" t="s">
        <v>595</v>
      </c>
      <c r="L196" s="3" t="s">
        <v>598</v>
      </c>
    </row>
    <row r="197" spans="1:12" ht="15" customHeight="1" x14ac:dyDescent="0.25">
      <c r="A197" s="4" t="s">
        <v>17</v>
      </c>
      <c r="B197" s="133">
        <v>665747624.99999976</v>
      </c>
      <c r="C197" s="133">
        <v>702884107.99999928</v>
      </c>
      <c r="D197" s="133">
        <v>780573203.00000203</v>
      </c>
      <c r="E197" s="133">
        <v>781943450.00000143</v>
      </c>
      <c r="F197" s="5">
        <v>792154148.99999976</v>
      </c>
      <c r="G197" s="202">
        <v>818965299.99999964</v>
      </c>
      <c r="H197" s="134">
        <f>G197/B197*100-100</f>
        <v>23.01437800848332</v>
      </c>
      <c r="I197" s="135">
        <f>G197/C197*100-100</f>
        <v>16.514983149967662</v>
      </c>
      <c r="J197" s="175">
        <f>G197/D197*100-100</f>
        <v>4.9184492693887165</v>
      </c>
      <c r="K197" s="175">
        <f>G197/E197*100-100</f>
        <v>4.7345942983470337</v>
      </c>
      <c r="L197" s="175">
        <f>G197/F197*100-100</f>
        <v>3.3845875873838196</v>
      </c>
    </row>
    <row r="198" spans="1:12" ht="15" customHeight="1" x14ac:dyDescent="0.25">
      <c r="A198" s="4" t="s">
        <v>18</v>
      </c>
      <c r="B198" s="133">
        <v>132070637.00000003</v>
      </c>
      <c r="C198" s="133">
        <v>123222265</v>
      </c>
      <c r="D198" s="133">
        <v>127864046.00000012</v>
      </c>
      <c r="E198" s="133">
        <v>107313637.00000018</v>
      </c>
      <c r="F198" s="133">
        <v>107376767.99999997</v>
      </c>
      <c r="G198" s="133">
        <v>90361293.000000015</v>
      </c>
      <c r="H198" s="134">
        <f>G198/B198*100-100</f>
        <v>-31.581087929484283</v>
      </c>
      <c r="I198" s="135">
        <f>G198/C198*100-100</f>
        <v>-26.668047369523677</v>
      </c>
      <c r="J198" s="175">
        <f>G198/D198*100-100</f>
        <v>-29.330178555432283</v>
      </c>
      <c r="K198" s="175">
        <f>G198/E198*100-100</f>
        <v>-15.797008165886822</v>
      </c>
      <c r="L198" s="175">
        <f>G198/F198*100-100</f>
        <v>-15.846514396857202</v>
      </c>
    </row>
    <row r="199" spans="1:12" ht="15" customHeight="1" x14ac:dyDescent="0.25">
      <c r="A199" s="4" t="s">
        <v>19</v>
      </c>
      <c r="B199" s="133">
        <v>85954645.000000015</v>
      </c>
      <c r="C199" s="133">
        <v>31980572.000000007</v>
      </c>
      <c r="D199" s="133">
        <v>124780340.99999997</v>
      </c>
      <c r="E199" s="133">
        <v>194629862.00000018</v>
      </c>
      <c r="F199" s="133">
        <v>151426613.00000003</v>
      </c>
      <c r="G199" s="133">
        <v>112002396.00000003</v>
      </c>
      <c r="H199" s="134">
        <f t="shared" ref="H199:H225" si="34">G199/B199*100-100</f>
        <v>30.304064428397112</v>
      </c>
      <c r="I199" s="135">
        <f t="shared" ref="I199:I225" si="35">G199/C199*100-100</f>
        <v>250.22011488725093</v>
      </c>
      <c r="J199" s="175">
        <f t="shared" ref="J199:J225" si="36">G199/D199*100-100</f>
        <v>-10.240351082226923</v>
      </c>
      <c r="K199" s="175">
        <f t="shared" ref="K199:K225" si="37">G199/E199*100-100</f>
        <v>-42.453642596735783</v>
      </c>
      <c r="L199" s="175">
        <f t="shared" ref="L199:L225" si="38">G199/F199*100-100</f>
        <v>-26.035196996712855</v>
      </c>
    </row>
    <row r="200" spans="1:12" ht="15" customHeight="1" x14ac:dyDescent="0.25">
      <c r="A200" s="4" t="s">
        <v>20</v>
      </c>
      <c r="B200" s="133">
        <v>1653747802.0000017</v>
      </c>
      <c r="C200" s="133">
        <v>1679615149.0000017</v>
      </c>
      <c r="D200" s="133">
        <v>1730191333.0000045</v>
      </c>
      <c r="E200" s="133">
        <v>1803958709.9999943</v>
      </c>
      <c r="F200" s="133">
        <v>1864565991.9999974</v>
      </c>
      <c r="G200" s="133">
        <v>1727708902.9999976</v>
      </c>
      <c r="H200" s="134">
        <f t="shared" si="34"/>
        <v>4.4723325352601648</v>
      </c>
      <c r="I200" s="135">
        <f t="shared" si="35"/>
        <v>2.863379389536334</v>
      </c>
      <c r="J200" s="175">
        <f t="shared" si="36"/>
        <v>-0.14347719542107029</v>
      </c>
      <c r="K200" s="175">
        <f t="shared" si="37"/>
        <v>-4.2268044483122793</v>
      </c>
      <c r="L200" s="175">
        <f t="shared" si="38"/>
        <v>-7.3398897967243357</v>
      </c>
    </row>
    <row r="201" spans="1:12" ht="15" customHeight="1" x14ac:dyDescent="0.25">
      <c r="A201" s="4" t="s">
        <v>21</v>
      </c>
      <c r="B201" s="133">
        <v>86270183.000000045</v>
      </c>
      <c r="C201" s="133">
        <v>85394519.999999985</v>
      </c>
      <c r="D201" s="133">
        <v>87798304.000000045</v>
      </c>
      <c r="E201" s="133">
        <v>103552792.99999994</v>
      </c>
      <c r="F201" s="133">
        <v>98024836</v>
      </c>
      <c r="G201" s="133">
        <v>89285479.999999985</v>
      </c>
      <c r="H201" s="134">
        <f t="shared" si="34"/>
        <v>3.4951786296778096</v>
      </c>
      <c r="I201" s="135">
        <f t="shared" si="35"/>
        <v>4.5564516317909067</v>
      </c>
      <c r="J201" s="175">
        <f t="shared" si="36"/>
        <v>1.6938550430312773</v>
      </c>
      <c r="K201" s="175">
        <f t="shared" si="37"/>
        <v>-13.777815727287972</v>
      </c>
      <c r="L201" s="175">
        <f t="shared" si="38"/>
        <v>-8.9154507741283169</v>
      </c>
    </row>
    <row r="202" spans="1:12" ht="15" customHeight="1" x14ac:dyDescent="0.25">
      <c r="A202" s="4" t="s">
        <v>22</v>
      </c>
      <c r="B202" s="133">
        <v>127473812.00000004</v>
      </c>
      <c r="C202" s="133">
        <v>147856047.00000054</v>
      </c>
      <c r="D202" s="133">
        <v>140826720.99999973</v>
      </c>
      <c r="E202" s="133">
        <v>150526759.99999982</v>
      </c>
      <c r="F202" s="133">
        <v>168877113.00000006</v>
      </c>
      <c r="G202" s="133">
        <v>187053812.00000018</v>
      </c>
      <c r="H202" s="134">
        <f t="shared" si="34"/>
        <v>46.739011774434204</v>
      </c>
      <c r="I202" s="135">
        <f t="shared" si="35"/>
        <v>26.510762187494109</v>
      </c>
      <c r="J202" s="175">
        <f t="shared" si="36"/>
        <v>32.825511147135586</v>
      </c>
      <c r="K202" s="175">
        <f t="shared" si="37"/>
        <v>24.26615174604197</v>
      </c>
      <c r="L202" s="175">
        <f t="shared" si="38"/>
        <v>10.763269620792329</v>
      </c>
    </row>
    <row r="203" spans="1:12" ht="15" customHeight="1" x14ac:dyDescent="0.25">
      <c r="A203" s="4" t="s">
        <v>23</v>
      </c>
      <c r="B203" s="133">
        <v>729586511.00000012</v>
      </c>
      <c r="C203" s="133">
        <v>659869476.00000048</v>
      </c>
      <c r="D203" s="133">
        <v>710953838.99999762</v>
      </c>
      <c r="E203" s="133">
        <v>766387738.99999785</v>
      </c>
      <c r="F203" s="133">
        <v>763273682.00000048</v>
      </c>
      <c r="G203" s="133">
        <v>817748453.00000048</v>
      </c>
      <c r="H203" s="134">
        <f t="shared" si="34"/>
        <v>12.083822914867511</v>
      </c>
      <c r="I203" s="135">
        <f t="shared" si="35"/>
        <v>23.925788772202566</v>
      </c>
      <c r="J203" s="175">
        <f t="shared" si="36"/>
        <v>15.021314766401204</v>
      </c>
      <c r="K203" s="175">
        <f t="shared" si="37"/>
        <v>6.701661755056179</v>
      </c>
      <c r="L203" s="175">
        <f t="shared" si="38"/>
        <v>7.1369906083045009</v>
      </c>
    </row>
    <row r="204" spans="1:12" ht="15" customHeight="1" x14ac:dyDescent="0.25">
      <c r="A204" s="4" t="s">
        <v>24</v>
      </c>
      <c r="B204" s="133">
        <v>114233338.99999994</v>
      </c>
      <c r="C204" s="133">
        <v>99714449.99999997</v>
      </c>
      <c r="D204" s="133">
        <v>106555742.99999982</v>
      </c>
      <c r="E204" s="133">
        <v>113667027.99999996</v>
      </c>
      <c r="F204" s="133">
        <v>122198170</v>
      </c>
      <c r="G204" s="133">
        <v>132740542.00000013</v>
      </c>
      <c r="H204" s="134">
        <f t="shared" si="34"/>
        <v>16.20122738424044</v>
      </c>
      <c r="I204" s="135">
        <f t="shared" si="35"/>
        <v>33.120668067667395</v>
      </c>
      <c r="J204" s="175">
        <f t="shared" si="36"/>
        <v>24.573803591234267</v>
      </c>
      <c r="K204" s="175">
        <f t="shared" si="37"/>
        <v>16.780164253085061</v>
      </c>
      <c r="L204" s="175">
        <f t="shared" si="38"/>
        <v>8.6272748601719229</v>
      </c>
    </row>
    <row r="205" spans="1:12" ht="15" customHeight="1" x14ac:dyDescent="0.25">
      <c r="A205" s="4" t="s">
        <v>25</v>
      </c>
      <c r="B205" s="133">
        <v>85212363.999999955</v>
      </c>
      <c r="C205" s="133">
        <v>78393529.000000045</v>
      </c>
      <c r="D205" s="133">
        <v>85860281.000000075</v>
      </c>
      <c r="E205" s="133">
        <v>89246641.999999866</v>
      </c>
      <c r="F205" s="133">
        <v>77673541.999999985</v>
      </c>
      <c r="G205" s="133">
        <v>71022285.999999925</v>
      </c>
      <c r="H205" s="134">
        <f t="shared" si="34"/>
        <v>-16.652604544570593</v>
      </c>
      <c r="I205" s="135">
        <f t="shared" si="35"/>
        <v>-9.4028717599894236</v>
      </c>
      <c r="J205" s="175">
        <f t="shared" si="36"/>
        <v>-17.281558861891142</v>
      </c>
      <c r="K205" s="175">
        <f t="shared" si="37"/>
        <v>-20.420214802031396</v>
      </c>
      <c r="L205" s="175">
        <f t="shared" si="38"/>
        <v>-8.5630908913617674</v>
      </c>
    </row>
    <row r="206" spans="1:12" ht="15" customHeight="1" x14ac:dyDescent="0.25">
      <c r="A206" s="4" t="s">
        <v>26</v>
      </c>
      <c r="B206" s="133">
        <v>314735628.99999988</v>
      </c>
      <c r="C206" s="133">
        <v>338290491.99999982</v>
      </c>
      <c r="D206" s="133">
        <v>341331981.00000006</v>
      </c>
      <c r="E206" s="133">
        <v>318578351.99999982</v>
      </c>
      <c r="F206" s="133">
        <v>320042993.99999994</v>
      </c>
      <c r="G206" s="133">
        <v>278657670</v>
      </c>
      <c r="H206" s="134">
        <f t="shared" si="34"/>
        <v>-11.462940854401936</v>
      </c>
      <c r="I206" s="135">
        <f t="shared" si="35"/>
        <v>-17.627696731127713</v>
      </c>
      <c r="J206" s="175">
        <f t="shared" si="36"/>
        <v>-18.361687298208381</v>
      </c>
      <c r="K206" s="175">
        <f t="shared" si="37"/>
        <v>-12.530883454378554</v>
      </c>
      <c r="L206" s="175">
        <f t="shared" si="38"/>
        <v>-12.931176365635409</v>
      </c>
    </row>
    <row r="207" spans="1:12" ht="15" customHeight="1" x14ac:dyDescent="0.25">
      <c r="A207" s="4" t="s">
        <v>27</v>
      </c>
      <c r="B207" s="133">
        <v>6442354.9999999963</v>
      </c>
      <c r="C207" s="133">
        <v>18051984.999999981</v>
      </c>
      <c r="D207" s="133">
        <v>18781964.999999985</v>
      </c>
      <c r="E207" s="133">
        <v>18167261.000000011</v>
      </c>
      <c r="F207" s="133">
        <v>11902099.999999998</v>
      </c>
      <c r="G207" s="133">
        <v>5023128</v>
      </c>
      <c r="H207" s="134">
        <f t="shared" si="34"/>
        <v>-22.029630468982191</v>
      </c>
      <c r="I207" s="135">
        <f t="shared" si="35"/>
        <v>-72.174096089709764</v>
      </c>
      <c r="J207" s="175">
        <f t="shared" si="36"/>
        <v>-73.255577890811722</v>
      </c>
      <c r="K207" s="175">
        <f t="shared" si="37"/>
        <v>-72.350658693129375</v>
      </c>
      <c r="L207" s="175">
        <f t="shared" si="38"/>
        <v>-57.796288050007973</v>
      </c>
    </row>
    <row r="208" spans="1:12" ht="15" customHeight="1" x14ac:dyDescent="0.25">
      <c r="A208" s="4" t="s">
        <v>28</v>
      </c>
      <c r="B208" s="133">
        <v>111016551.00000003</v>
      </c>
      <c r="C208" s="133">
        <v>100689783.00000006</v>
      </c>
      <c r="D208" s="133">
        <v>121017200.9999997</v>
      </c>
      <c r="E208" s="133">
        <v>128546624.00000013</v>
      </c>
      <c r="F208" s="133">
        <v>120242049.00000003</v>
      </c>
      <c r="G208" s="133">
        <v>114743699.99999994</v>
      </c>
      <c r="H208" s="134">
        <f t="shared" si="34"/>
        <v>3.3572912925388039</v>
      </c>
      <c r="I208" s="135">
        <f t="shared" si="35"/>
        <v>13.957639575010177</v>
      </c>
      <c r="J208" s="175">
        <f t="shared" si="36"/>
        <v>-5.1839746318374864</v>
      </c>
      <c r="K208" s="175">
        <f t="shared" si="37"/>
        <v>-10.737679116333837</v>
      </c>
      <c r="L208" s="175">
        <f t="shared" si="38"/>
        <v>-4.5727339526625173</v>
      </c>
    </row>
    <row r="209" spans="1:12" ht="15" customHeight="1" x14ac:dyDescent="0.25">
      <c r="A209" s="4" t="s">
        <v>29</v>
      </c>
      <c r="B209" s="133">
        <v>39028753.000000045</v>
      </c>
      <c r="C209" s="133">
        <v>47291449.000000037</v>
      </c>
      <c r="D209" s="133">
        <v>42615911.999999993</v>
      </c>
      <c r="E209" s="133">
        <v>59504072.99999997</v>
      </c>
      <c r="F209" s="133">
        <v>73205693.000000015</v>
      </c>
      <c r="G209" s="133">
        <v>52376569.000000089</v>
      </c>
      <c r="H209" s="134">
        <f t="shared" si="34"/>
        <v>34.199955094645304</v>
      </c>
      <c r="I209" s="135">
        <f t="shared" si="35"/>
        <v>10.752726142944041</v>
      </c>
      <c r="J209" s="175">
        <f t="shared" si="36"/>
        <v>22.903785327884336</v>
      </c>
      <c r="K209" s="175">
        <f t="shared" si="37"/>
        <v>-11.978178367722634</v>
      </c>
      <c r="L209" s="175">
        <f t="shared" si="38"/>
        <v>-28.45287455990605</v>
      </c>
    </row>
    <row r="210" spans="1:12" ht="15" customHeight="1" x14ac:dyDescent="0.25">
      <c r="A210" s="4" t="s">
        <v>30</v>
      </c>
      <c r="B210" s="133">
        <v>99495561.99999997</v>
      </c>
      <c r="C210" s="133">
        <v>101384787.00000003</v>
      </c>
      <c r="D210" s="133">
        <v>101930168.99999994</v>
      </c>
      <c r="E210" s="133">
        <v>97796695.999999851</v>
      </c>
      <c r="F210" s="133">
        <v>100972386</v>
      </c>
      <c r="G210" s="133">
        <v>91117309.000000045</v>
      </c>
      <c r="H210" s="134">
        <f t="shared" si="34"/>
        <v>-8.4207303638326465</v>
      </c>
      <c r="I210" s="135">
        <f t="shared" si="35"/>
        <v>-10.127237333940428</v>
      </c>
      <c r="J210" s="175">
        <f t="shared" si="36"/>
        <v>-10.608105633573416</v>
      </c>
      <c r="K210" s="175">
        <f t="shared" si="37"/>
        <v>-6.8298697943740478</v>
      </c>
      <c r="L210" s="175">
        <f t="shared" si="38"/>
        <v>-9.7601704687853612</v>
      </c>
    </row>
    <row r="211" spans="1:12" ht="15" customHeight="1" x14ac:dyDescent="0.25">
      <c r="A211" s="4" t="s">
        <v>31</v>
      </c>
      <c r="B211" s="133">
        <v>306962507.99999988</v>
      </c>
      <c r="C211" s="133">
        <v>311025718.9999997</v>
      </c>
      <c r="D211" s="133">
        <v>342677235.00000018</v>
      </c>
      <c r="E211" s="133">
        <v>400767361.00000066</v>
      </c>
      <c r="F211" s="133">
        <v>368206378.99999964</v>
      </c>
      <c r="G211" s="133">
        <v>273120040.00000018</v>
      </c>
      <c r="H211" s="134">
        <f t="shared" si="34"/>
        <v>-11.024951620475989</v>
      </c>
      <c r="I211" s="135">
        <f t="shared" si="35"/>
        <v>-12.187313358481305</v>
      </c>
      <c r="J211" s="175">
        <f t="shared" si="36"/>
        <v>-20.298166290503644</v>
      </c>
      <c r="K211" s="175">
        <f t="shared" si="37"/>
        <v>-31.850727734287787</v>
      </c>
      <c r="L211" s="175">
        <f t="shared" si="38"/>
        <v>-25.82419654386257</v>
      </c>
    </row>
    <row r="212" spans="1:12" ht="15" customHeight="1" x14ac:dyDescent="0.25">
      <c r="A212" s="4" t="s">
        <v>32</v>
      </c>
      <c r="B212" s="133">
        <v>699984385</v>
      </c>
      <c r="C212" s="133">
        <v>692870458.00000024</v>
      </c>
      <c r="D212" s="133">
        <v>730922522.9999994</v>
      </c>
      <c r="E212" s="133">
        <v>783219128.0000031</v>
      </c>
      <c r="F212" s="133">
        <v>806060487.00000012</v>
      </c>
      <c r="G212" s="133">
        <v>746117717.0000031</v>
      </c>
      <c r="H212" s="134">
        <f t="shared" si="34"/>
        <v>6.5906230179696195</v>
      </c>
      <c r="I212" s="135">
        <f t="shared" si="35"/>
        <v>7.6850237133364345</v>
      </c>
      <c r="J212" s="175">
        <f t="shared" si="36"/>
        <v>2.0789062481802603</v>
      </c>
      <c r="K212" s="175">
        <f t="shared" si="37"/>
        <v>-4.7370409727786722</v>
      </c>
      <c r="L212" s="175">
        <f t="shared" si="38"/>
        <v>-7.4365101585728723</v>
      </c>
    </row>
    <row r="213" spans="1:12" ht="15" customHeight="1" x14ac:dyDescent="0.25">
      <c r="A213" s="4" t="s">
        <v>33</v>
      </c>
      <c r="B213" s="133">
        <v>197931336.99999997</v>
      </c>
      <c r="C213" s="133">
        <v>225424204.99999949</v>
      </c>
      <c r="D213" s="133">
        <v>228970373.00000003</v>
      </c>
      <c r="E213" s="133">
        <v>231238317.00000036</v>
      </c>
      <c r="F213" s="133">
        <v>241420684.99999958</v>
      </c>
      <c r="G213" s="133">
        <v>234271054.99999872</v>
      </c>
      <c r="H213" s="134">
        <f t="shared" si="34"/>
        <v>18.35975977871496</v>
      </c>
      <c r="I213" s="135">
        <f t="shared" si="35"/>
        <v>3.9245341909930289</v>
      </c>
      <c r="J213" s="175">
        <f t="shared" si="36"/>
        <v>2.3150078023407303</v>
      </c>
      <c r="K213" s="175">
        <f t="shared" si="37"/>
        <v>1.3115205297045804</v>
      </c>
      <c r="L213" s="175">
        <f t="shared" si="38"/>
        <v>-2.9614819459239214</v>
      </c>
    </row>
    <row r="214" spans="1:12" ht="15" customHeight="1" x14ac:dyDescent="0.25">
      <c r="A214" s="4" t="s">
        <v>34</v>
      </c>
      <c r="B214" s="133">
        <v>40215007</v>
      </c>
      <c r="C214" s="133">
        <v>44260962.00000003</v>
      </c>
      <c r="D214" s="133">
        <v>46865944.000000037</v>
      </c>
      <c r="E214" s="133">
        <v>51088084.000000022</v>
      </c>
      <c r="F214" s="133">
        <v>58963740</v>
      </c>
      <c r="G214" s="133">
        <v>51043857.999999933</v>
      </c>
      <c r="H214" s="134">
        <f t="shared" si="34"/>
        <v>26.927388076794159</v>
      </c>
      <c r="I214" s="135">
        <f t="shared" si="35"/>
        <v>15.324782140975373</v>
      </c>
      <c r="J214" s="175">
        <f t="shared" si="36"/>
        <v>8.9146054542289761</v>
      </c>
      <c r="K214" s="175">
        <f t="shared" si="37"/>
        <v>-8.6568132013113086E-2</v>
      </c>
      <c r="L214" s="175">
        <f t="shared" si="38"/>
        <v>-13.431783669082165</v>
      </c>
    </row>
    <row r="215" spans="1:12" ht="15" customHeight="1" x14ac:dyDescent="0.25">
      <c r="A215" s="4" t="s">
        <v>35</v>
      </c>
      <c r="B215" s="133">
        <v>23182952.000000004</v>
      </c>
      <c r="C215" s="133">
        <v>25722185</v>
      </c>
      <c r="D215" s="133">
        <v>24940109</v>
      </c>
      <c r="E215" s="133">
        <v>21326789.000000015</v>
      </c>
      <c r="F215" s="133">
        <v>19647422.999999996</v>
      </c>
      <c r="G215" s="133">
        <v>15367798.000000009</v>
      </c>
      <c r="H215" s="134">
        <f t="shared" si="34"/>
        <v>-33.710780231956633</v>
      </c>
      <c r="I215" s="135">
        <f t="shared" si="35"/>
        <v>-40.254694537030936</v>
      </c>
      <c r="J215" s="175">
        <f t="shared" si="36"/>
        <v>-38.381191517647295</v>
      </c>
      <c r="K215" s="175">
        <f t="shared" si="37"/>
        <v>-27.941341755667025</v>
      </c>
      <c r="L215" s="175">
        <f t="shared" si="38"/>
        <v>-21.782118703302658</v>
      </c>
    </row>
    <row r="216" spans="1:12" ht="15" customHeight="1" x14ac:dyDescent="0.25">
      <c r="A216" s="4" t="s">
        <v>36</v>
      </c>
      <c r="B216" s="133">
        <v>755508344.99999988</v>
      </c>
      <c r="C216" s="133">
        <v>675183180.00000072</v>
      </c>
      <c r="D216" s="133">
        <v>833741320.99999845</v>
      </c>
      <c r="E216" s="133">
        <v>951440065.0000006</v>
      </c>
      <c r="F216" s="133">
        <v>865186729.00000012</v>
      </c>
      <c r="G216" s="133">
        <v>678426974.00000083</v>
      </c>
      <c r="H216" s="134">
        <f t="shared" si="34"/>
        <v>-10.202583665703784</v>
      </c>
      <c r="I216" s="135">
        <f t="shared" si="35"/>
        <v>0.48043169558818022</v>
      </c>
      <c r="J216" s="175">
        <f t="shared" si="36"/>
        <v>-18.628601352480871</v>
      </c>
      <c r="K216" s="175">
        <f t="shared" si="37"/>
        <v>-28.694722982892202</v>
      </c>
      <c r="L216" s="175">
        <f t="shared" si="38"/>
        <v>-21.58606330171753</v>
      </c>
    </row>
    <row r="217" spans="1:12" ht="15" customHeight="1" x14ac:dyDescent="0.25">
      <c r="A217" s="4" t="s">
        <v>37</v>
      </c>
      <c r="B217" s="133">
        <v>270257359.9999997</v>
      </c>
      <c r="C217" s="133">
        <v>281899010.9999994</v>
      </c>
      <c r="D217" s="133">
        <v>305384278.00000149</v>
      </c>
      <c r="E217" s="133">
        <v>328463014.99999893</v>
      </c>
      <c r="F217" s="133">
        <v>332584616</v>
      </c>
      <c r="G217" s="133">
        <v>275608928.00000197</v>
      </c>
      <c r="H217" s="134">
        <f t="shared" si="34"/>
        <v>1.9801747489882331</v>
      </c>
      <c r="I217" s="135">
        <f t="shared" si="35"/>
        <v>-2.2313249619728026</v>
      </c>
      <c r="J217" s="175">
        <f t="shared" si="36"/>
        <v>-9.7501253813725697</v>
      </c>
      <c r="K217" s="175">
        <f t="shared" si="37"/>
        <v>-16.091335884497411</v>
      </c>
      <c r="L217" s="175">
        <f t="shared" si="38"/>
        <v>-17.131185646902566</v>
      </c>
    </row>
    <row r="218" spans="1:12" ht="15" customHeight="1" x14ac:dyDescent="0.25">
      <c r="A218" s="4" t="s">
        <v>38</v>
      </c>
      <c r="B218" s="133">
        <v>121537286.99999982</v>
      </c>
      <c r="C218" s="133">
        <v>140878457.00000003</v>
      </c>
      <c r="D218" s="133">
        <v>142856573.99999964</v>
      </c>
      <c r="E218" s="133">
        <v>158237033.00000003</v>
      </c>
      <c r="F218" s="133">
        <v>161210940.99999997</v>
      </c>
      <c r="G218" s="133">
        <v>158562560.00000021</v>
      </c>
      <c r="H218" s="134">
        <f t="shared" si="34"/>
        <v>30.464126618196161</v>
      </c>
      <c r="I218" s="135">
        <f t="shared" si="35"/>
        <v>12.552737570088638</v>
      </c>
      <c r="J218" s="175">
        <f t="shared" si="36"/>
        <v>10.994233979040132</v>
      </c>
      <c r="K218" s="175">
        <f t="shared" si="37"/>
        <v>0.20572112218519578</v>
      </c>
      <c r="L218" s="175">
        <f t="shared" si="38"/>
        <v>-1.6428047523150155</v>
      </c>
    </row>
    <row r="219" spans="1:12" ht="15" customHeight="1" x14ac:dyDescent="0.25">
      <c r="A219" s="4" t="s">
        <v>39</v>
      </c>
      <c r="B219" s="133">
        <v>76713436.00000003</v>
      </c>
      <c r="C219" s="133">
        <v>85556603.999999911</v>
      </c>
      <c r="D219" s="133">
        <v>93710645.999999836</v>
      </c>
      <c r="E219" s="133">
        <v>103328558.99999994</v>
      </c>
      <c r="F219" s="133">
        <v>120158077.99999997</v>
      </c>
      <c r="G219" s="133">
        <v>101088204.99999994</v>
      </c>
      <c r="H219" s="134">
        <f t="shared" si="34"/>
        <v>31.773793837105558</v>
      </c>
      <c r="I219" s="135">
        <f t="shared" si="35"/>
        <v>18.153596886571194</v>
      </c>
      <c r="J219" s="175">
        <f t="shared" si="36"/>
        <v>7.8727010376175741</v>
      </c>
      <c r="K219" s="175">
        <f t="shared" si="37"/>
        <v>-2.1681846932560092</v>
      </c>
      <c r="L219" s="175">
        <f t="shared" si="38"/>
        <v>-15.870654156102631</v>
      </c>
    </row>
    <row r="220" spans="1:12" ht="15" customHeight="1" x14ac:dyDescent="0.25">
      <c r="A220" s="4" t="s">
        <v>40</v>
      </c>
      <c r="B220" s="133">
        <v>279615346.99999982</v>
      </c>
      <c r="C220" s="133">
        <v>287753028.00000024</v>
      </c>
      <c r="D220" s="133">
        <v>339494823.00000137</v>
      </c>
      <c r="E220" s="133">
        <v>356054818.0000003</v>
      </c>
      <c r="F220" s="133">
        <v>358073527.99999988</v>
      </c>
      <c r="G220" s="133">
        <v>314085089.00000083</v>
      </c>
      <c r="H220" s="134">
        <f t="shared" si="34"/>
        <v>12.327557256719899</v>
      </c>
      <c r="I220" s="135">
        <f t="shared" si="35"/>
        <v>9.1509240347596119</v>
      </c>
      <c r="J220" s="175">
        <f t="shared" si="36"/>
        <v>-7.4845718634125973</v>
      </c>
      <c r="K220" s="175">
        <f t="shared" si="37"/>
        <v>-11.787434652829049</v>
      </c>
      <c r="L220" s="175">
        <f t="shared" si="38"/>
        <v>-12.284750354401808</v>
      </c>
    </row>
    <row r="221" spans="1:12" ht="15" customHeight="1" x14ac:dyDescent="0.25">
      <c r="A221" s="4" t="s">
        <v>41</v>
      </c>
      <c r="B221" s="133">
        <v>605419446.99999952</v>
      </c>
      <c r="C221" s="133">
        <v>653557421.00000191</v>
      </c>
      <c r="D221" s="133">
        <v>808468722.00000334</v>
      </c>
      <c r="E221" s="133">
        <v>821078681.99999654</v>
      </c>
      <c r="F221" s="133">
        <v>818626804</v>
      </c>
      <c r="G221" s="133">
        <v>759439624.99999881</v>
      </c>
      <c r="H221" s="134">
        <f t="shared" si="34"/>
        <v>25.440242919715701</v>
      </c>
      <c r="I221" s="135">
        <f t="shared" si="35"/>
        <v>16.200903026697716</v>
      </c>
      <c r="J221" s="175">
        <f t="shared" si="36"/>
        <v>-6.064439559110653</v>
      </c>
      <c r="K221" s="175">
        <f t="shared" si="37"/>
        <v>-7.5070828595691097</v>
      </c>
      <c r="L221" s="175">
        <f t="shared" si="38"/>
        <v>-7.2300563224657424</v>
      </c>
    </row>
    <row r="222" spans="1:12" ht="15" customHeight="1" x14ac:dyDescent="0.25">
      <c r="A222" s="4" t="s">
        <v>42</v>
      </c>
      <c r="B222" s="133">
        <v>4553592163.9999971</v>
      </c>
      <c r="C222" s="133">
        <v>5519851631.0000134</v>
      </c>
      <c r="D222" s="133">
        <v>6042186372.0000038</v>
      </c>
      <c r="E222" s="133">
        <v>6385702365.9999886</v>
      </c>
      <c r="F222" s="133">
        <v>6921732082.9999943</v>
      </c>
      <c r="G222" s="133">
        <v>5329713914.99998</v>
      </c>
      <c r="H222" s="134">
        <f t="shared" si="34"/>
        <v>17.044164761523504</v>
      </c>
      <c r="I222" s="135">
        <f t="shared" si="35"/>
        <v>-3.4446164265032309</v>
      </c>
      <c r="J222" s="175">
        <f t="shared" si="36"/>
        <v>-11.791633245569528</v>
      </c>
      <c r="K222" s="175">
        <f t="shared" si="37"/>
        <v>-16.536762762738675</v>
      </c>
      <c r="L222" s="175">
        <f t="shared" si="38"/>
        <v>-23.000285895347844</v>
      </c>
    </row>
    <row r="223" spans="1:12" ht="15" customHeight="1" x14ac:dyDescent="0.25">
      <c r="A223" s="4" t="s">
        <v>43</v>
      </c>
      <c r="B223" s="133">
        <v>127839372</v>
      </c>
      <c r="C223" s="133">
        <v>132577313.99999993</v>
      </c>
      <c r="D223" s="133">
        <v>135476151.00000015</v>
      </c>
      <c r="E223" s="133">
        <v>139743175.00000003</v>
      </c>
      <c r="F223" s="133">
        <v>151346131</v>
      </c>
      <c r="G223" s="133">
        <v>121548082.00000009</v>
      </c>
      <c r="H223" s="134">
        <f t="shared" si="34"/>
        <v>-4.9212460148818025</v>
      </c>
      <c r="I223" s="135">
        <f t="shared" si="35"/>
        <v>-8.3190944719243873</v>
      </c>
      <c r="J223" s="175">
        <f t="shared" si="36"/>
        <v>-10.280827213640023</v>
      </c>
      <c r="K223" s="175">
        <f t="shared" si="37"/>
        <v>-13.020380422872122</v>
      </c>
      <c r="L223" s="175">
        <f t="shared" si="38"/>
        <v>-19.688675754783532</v>
      </c>
    </row>
    <row r="224" spans="1:12" ht="15" customHeight="1" x14ac:dyDescent="0.25">
      <c r="A224" s="4" t="s">
        <v>5</v>
      </c>
      <c r="B224" s="133">
        <v>110008268.00000013</v>
      </c>
      <c r="C224" s="133">
        <v>90119500.999999955</v>
      </c>
      <c r="D224" s="133">
        <v>85438110.999999955</v>
      </c>
      <c r="E224" s="133">
        <v>127122652.00000004</v>
      </c>
      <c r="F224" s="133">
        <v>120365547.99999997</v>
      </c>
      <c r="G224" s="133">
        <v>135906588.00000009</v>
      </c>
      <c r="H224" s="134">
        <f t="shared" si="34"/>
        <v>23.542157758542231</v>
      </c>
      <c r="I224" s="135">
        <f t="shared" si="35"/>
        <v>50.807080034764226</v>
      </c>
      <c r="J224" s="175">
        <f t="shared" si="36"/>
        <v>59.070216334722289</v>
      </c>
      <c r="K224" s="175">
        <f t="shared" si="37"/>
        <v>6.9098117934166794</v>
      </c>
      <c r="L224" s="175">
        <f t="shared" si="38"/>
        <v>12.911535118005801</v>
      </c>
    </row>
    <row r="225" spans="1:12" ht="15" customHeight="1" x14ac:dyDescent="0.25">
      <c r="A225" s="8" t="s">
        <v>6</v>
      </c>
      <c r="B225" s="80">
        <f t="shared" ref="B225:G225" si="39">SUM(B197:B224)</f>
        <v>12419782982.999996</v>
      </c>
      <c r="C225" s="80">
        <f t="shared" si="39"/>
        <v>13381318288.000015</v>
      </c>
      <c r="D225" s="80">
        <f t="shared" si="39"/>
        <v>14682214221.000011</v>
      </c>
      <c r="E225" s="136">
        <f t="shared" si="39"/>
        <v>15592629670.999983</v>
      </c>
      <c r="F225" s="136">
        <f t="shared" si="39"/>
        <v>16115519258.99999</v>
      </c>
      <c r="G225" s="136">
        <f t="shared" si="39"/>
        <v>13783107274.999983</v>
      </c>
      <c r="H225" s="170">
        <f t="shared" si="34"/>
        <v>10.977037955220979</v>
      </c>
      <c r="I225" s="171">
        <f t="shared" si="35"/>
        <v>3.0026113896437323</v>
      </c>
      <c r="J225" s="179">
        <f t="shared" si="36"/>
        <v>-6.1237830511560958</v>
      </c>
      <c r="K225" s="179">
        <f t="shared" si="37"/>
        <v>-11.604985394897483</v>
      </c>
      <c r="L225" s="179">
        <f t="shared" si="38"/>
        <v>-14.473079933167099</v>
      </c>
    </row>
  </sheetData>
  <phoneticPr fontId="23" type="noConversion"/>
  <hyperlinks>
    <hyperlink ref="W1" location="'Indice tavole'!A1" display="torna all'indice 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O225"/>
  <sheetViews>
    <sheetView workbookViewId="0">
      <selection activeCell="L1" sqref="L1:L65536"/>
    </sheetView>
  </sheetViews>
  <sheetFormatPr defaultRowHeight="15" customHeight="1" x14ac:dyDescent="0.25"/>
  <cols>
    <col min="1" max="1" width="31.42578125" style="31" customWidth="1"/>
    <col min="2" max="6" width="17.42578125" style="31" bestFit="1" customWidth="1"/>
    <col min="7" max="7" width="17.42578125" style="31" customWidth="1"/>
    <col min="8" max="12" width="9.7109375" style="31" customWidth="1"/>
    <col min="13" max="13" width="8" style="31" bestFit="1" customWidth="1"/>
    <col min="14" max="14" width="8.7109375" style="31" customWidth="1"/>
    <col min="15" max="17" width="17.42578125" style="31" bestFit="1" customWidth="1"/>
    <col min="18" max="18" width="17.42578125" style="31" customWidth="1"/>
    <col min="19" max="20" width="9.140625" style="31"/>
    <col min="21" max="23" width="16.140625" style="31" bestFit="1" customWidth="1"/>
    <col min="24" max="24" width="16.140625" style="31" customWidth="1"/>
    <col min="25" max="26" width="9.140625" style="31"/>
    <col min="27" max="29" width="17.42578125" style="31" bestFit="1" customWidth="1"/>
    <col min="30" max="30" width="17.42578125" style="31" customWidth="1"/>
    <col min="31" max="32" width="9.140625" style="31"/>
    <col min="33" max="35" width="17.42578125" style="31" bestFit="1" customWidth="1"/>
    <col min="36" max="36" width="17.42578125" style="31" customWidth="1"/>
    <col min="37" max="16384" width="9.140625" style="31"/>
  </cols>
  <sheetData>
    <row r="1" spans="1:14" ht="15" customHeight="1" x14ac:dyDescent="0.25">
      <c r="A1" s="127" t="str">
        <f>'Indice tavole'!C10</f>
        <v>Esportazioni per provincia e voce merceologica*. Anni 2015-2020. Valori in milioni di euro e variazioni percentuali rispetto all'anno precedente</v>
      </c>
      <c r="N1" s="62" t="s">
        <v>111</v>
      </c>
    </row>
    <row r="2" spans="1:14" ht="15" customHeight="1" x14ac:dyDescent="0.25">
      <c r="A2" s="127"/>
      <c r="N2" s="62"/>
    </row>
    <row r="3" spans="1:14" ht="15" customHeight="1" x14ac:dyDescent="0.25">
      <c r="A3" s="139" t="s">
        <v>9</v>
      </c>
      <c r="B3" s="139"/>
      <c r="C3" s="139"/>
      <c r="D3" s="139"/>
      <c r="E3" s="139"/>
      <c r="F3" s="139"/>
      <c r="G3" s="139"/>
      <c r="H3" s="139"/>
      <c r="I3" s="139"/>
    </row>
    <row r="4" spans="1:14" ht="30" customHeight="1" x14ac:dyDescent="0.25">
      <c r="A4" s="140" t="s">
        <v>46</v>
      </c>
      <c r="B4" s="12">
        <v>2015</v>
      </c>
      <c r="C4" s="12">
        <v>2016</v>
      </c>
      <c r="D4" s="12">
        <v>2017</v>
      </c>
      <c r="E4" s="12">
        <v>2018</v>
      </c>
      <c r="F4" s="12">
        <v>2019</v>
      </c>
      <c r="G4" s="12">
        <v>2020</v>
      </c>
      <c r="H4" s="3" t="s">
        <v>592</v>
      </c>
      <c r="I4" s="3" t="s">
        <v>593</v>
      </c>
      <c r="J4" s="150" t="s">
        <v>594</v>
      </c>
      <c r="K4" s="3" t="s">
        <v>595</v>
      </c>
      <c r="L4" s="3" t="s">
        <v>598</v>
      </c>
    </row>
    <row r="5" spans="1:14" ht="15" customHeight="1" x14ac:dyDescent="0.25">
      <c r="A5" s="4" t="s">
        <v>17</v>
      </c>
      <c r="B5" s="133">
        <v>8410299</v>
      </c>
      <c r="C5" s="133">
        <v>7694590.0000000019</v>
      </c>
      <c r="D5" s="133">
        <v>7045172.0000000009</v>
      </c>
      <c r="E5" s="133">
        <v>3237495.9999999991</v>
      </c>
      <c r="F5" s="133">
        <v>2089875</v>
      </c>
      <c r="G5" s="133">
        <v>5056200.0000000009</v>
      </c>
      <c r="H5" s="134">
        <f>G5/B5*100-100</f>
        <v>-39.880853225313388</v>
      </c>
      <c r="I5" s="135">
        <f>G5/C5*100-100</f>
        <v>-34.288896484413073</v>
      </c>
      <c r="J5" s="175">
        <f>G5/D5*100-100</f>
        <v>-28.231702504921103</v>
      </c>
      <c r="K5" s="175">
        <f>G5/E5*100-100</f>
        <v>56.176254735141043</v>
      </c>
      <c r="L5" s="175">
        <f>G5/F5*100-100</f>
        <v>141.93791494706628</v>
      </c>
    </row>
    <row r="6" spans="1:14" ht="15" customHeight="1" x14ac:dyDescent="0.25">
      <c r="A6" s="4" t="s">
        <v>18</v>
      </c>
      <c r="B6" s="133">
        <v>68275</v>
      </c>
      <c r="C6" s="133">
        <v>50557.999999999993</v>
      </c>
      <c r="D6" s="133">
        <v>28404.999999999996</v>
      </c>
      <c r="E6" s="133">
        <v>4301</v>
      </c>
      <c r="F6" s="133">
        <v>31773</v>
      </c>
      <c r="G6" s="133">
        <v>18259</v>
      </c>
      <c r="H6" s="134">
        <f>G6/B6*100-100</f>
        <v>-73.256682533870375</v>
      </c>
      <c r="I6" s="135">
        <f>G6/C6*100-100</f>
        <v>-63.88504292100162</v>
      </c>
      <c r="J6" s="175">
        <f>G6/D6*100-100</f>
        <v>-35.719063545150505</v>
      </c>
      <c r="K6" s="175">
        <f>G6/E6*100-100</f>
        <v>324.52917926063708</v>
      </c>
      <c r="L6" s="175">
        <f>G6/F6*100-100</f>
        <v>-42.532968243477164</v>
      </c>
    </row>
    <row r="7" spans="1:14" ht="15" customHeight="1" x14ac:dyDescent="0.25">
      <c r="A7" s="4" t="s">
        <v>19</v>
      </c>
      <c r="B7" s="133">
        <v>5063</v>
      </c>
      <c r="C7" s="133">
        <v>16338.000000000002</v>
      </c>
      <c r="D7" s="133">
        <v>18300</v>
      </c>
      <c r="E7" s="133">
        <v>42488</v>
      </c>
      <c r="F7" s="133">
        <v>38758</v>
      </c>
      <c r="G7" s="133">
        <v>10452</v>
      </c>
      <c r="H7" s="134">
        <f t="shared" ref="H7:H33" si="0">G7/B7*100-100</f>
        <v>106.43887023503851</v>
      </c>
      <c r="I7" s="135">
        <f t="shared" ref="I7:I33" si="1">G7/C7*100-100</f>
        <v>-36.026441424899012</v>
      </c>
      <c r="J7" s="175">
        <f t="shared" ref="J7:J33" si="2">G7/D7*100-100</f>
        <v>-42.885245901639344</v>
      </c>
      <c r="K7" s="175">
        <f t="shared" ref="K7:K33" si="3">G7/E7*100-100</f>
        <v>-75.400112973074755</v>
      </c>
      <c r="L7" s="175">
        <f t="shared" ref="L7:L33" si="4">G7/F7*100-100</f>
        <v>-73.032664224160172</v>
      </c>
    </row>
    <row r="8" spans="1:14" ht="15" customHeight="1" x14ac:dyDescent="0.25">
      <c r="A8" s="4" t="s">
        <v>20</v>
      </c>
      <c r="B8" s="133">
        <v>31524095</v>
      </c>
      <c r="C8" s="133">
        <v>37462862.999999978</v>
      </c>
      <c r="D8" s="133">
        <v>37417568.999999896</v>
      </c>
      <c r="E8" s="133">
        <v>41541968.999999963</v>
      </c>
      <c r="F8" s="133">
        <v>46504283</v>
      </c>
      <c r="G8" s="133">
        <v>41037309.99999997</v>
      </c>
      <c r="H8" s="134">
        <f t="shared" si="0"/>
        <v>30.177599071440341</v>
      </c>
      <c r="I8" s="135">
        <f t="shared" si="1"/>
        <v>9.5413076144233742</v>
      </c>
      <c r="J8" s="175">
        <f t="shared" si="2"/>
        <v>9.673907463095972</v>
      </c>
      <c r="K8" s="175">
        <f t="shared" si="3"/>
        <v>-1.2148172369971064</v>
      </c>
      <c r="L8" s="175">
        <f t="shared" si="4"/>
        <v>-11.755848380675033</v>
      </c>
    </row>
    <row r="9" spans="1:14" ht="15" customHeight="1" x14ac:dyDescent="0.25">
      <c r="A9" s="4" t="s">
        <v>21</v>
      </c>
      <c r="B9" s="133">
        <v>364537</v>
      </c>
      <c r="C9" s="133">
        <v>6264376</v>
      </c>
      <c r="D9" s="133">
        <v>4777402.9999999963</v>
      </c>
      <c r="E9" s="133">
        <v>3500260.9999999986</v>
      </c>
      <c r="F9" s="133">
        <v>3543739.0000000009</v>
      </c>
      <c r="G9" s="133">
        <v>1894132</v>
      </c>
      <c r="H9" s="134">
        <f t="shared" si="0"/>
        <v>419.59938223006168</v>
      </c>
      <c r="I9" s="135">
        <f t="shared" si="1"/>
        <v>-69.763436932904412</v>
      </c>
      <c r="J9" s="175">
        <f t="shared" si="2"/>
        <v>-60.352266702222913</v>
      </c>
      <c r="K9" s="175">
        <f t="shared" si="3"/>
        <v>-45.885978217052937</v>
      </c>
      <c r="L9" s="175">
        <f t="shared" si="4"/>
        <v>-46.549901107276817</v>
      </c>
    </row>
    <row r="10" spans="1:14" ht="15" customHeight="1" x14ac:dyDescent="0.25">
      <c r="A10" s="4" t="s">
        <v>22</v>
      </c>
      <c r="B10" s="133">
        <v>15772204</v>
      </c>
      <c r="C10" s="133">
        <v>16383824.000000002</v>
      </c>
      <c r="D10" s="133">
        <v>14470080.999999985</v>
      </c>
      <c r="E10" s="133">
        <v>12895883.999999998</v>
      </c>
      <c r="F10" s="133">
        <v>13442093</v>
      </c>
      <c r="G10" s="133">
        <v>11325735.999999991</v>
      </c>
      <c r="H10" s="134">
        <f t="shared" si="0"/>
        <v>-28.191798685840027</v>
      </c>
      <c r="I10" s="135">
        <f t="shared" si="1"/>
        <v>-30.872450778279912</v>
      </c>
      <c r="J10" s="175">
        <f t="shared" si="2"/>
        <v>-21.729975112095062</v>
      </c>
      <c r="K10" s="175">
        <f t="shared" si="3"/>
        <v>-12.175574780294298</v>
      </c>
      <c r="L10" s="175">
        <f t="shared" si="4"/>
        <v>-15.744252029799298</v>
      </c>
    </row>
    <row r="11" spans="1:14" ht="15" customHeight="1" x14ac:dyDescent="0.25">
      <c r="A11" s="4" t="s">
        <v>23</v>
      </c>
      <c r="B11" s="133">
        <v>44161777</v>
      </c>
      <c r="C11" s="133">
        <v>47085870.999999985</v>
      </c>
      <c r="D11" s="133">
        <v>59634758.000000067</v>
      </c>
      <c r="E11" s="133">
        <v>63911382.000000037</v>
      </c>
      <c r="F11" s="133">
        <v>58418477.99999997</v>
      </c>
      <c r="G11" s="133">
        <v>59715319.999999963</v>
      </c>
      <c r="H11" s="134">
        <f t="shared" si="0"/>
        <v>35.219468183990784</v>
      </c>
      <c r="I11" s="135">
        <f t="shared" si="1"/>
        <v>26.822162852206731</v>
      </c>
      <c r="J11" s="175">
        <f t="shared" si="2"/>
        <v>0.13509235670898079</v>
      </c>
      <c r="K11" s="175">
        <f t="shared" si="3"/>
        <v>-6.5654377494138316</v>
      </c>
      <c r="L11" s="175">
        <f t="shared" si="4"/>
        <v>2.2199174720025923</v>
      </c>
    </row>
    <row r="12" spans="1:14" ht="15" customHeight="1" x14ac:dyDescent="0.25">
      <c r="A12" s="4" t="s">
        <v>24</v>
      </c>
      <c r="B12" s="133">
        <v>17957366</v>
      </c>
      <c r="C12" s="133">
        <v>19580623.999999996</v>
      </c>
      <c r="D12" s="133">
        <v>20086913.999999996</v>
      </c>
      <c r="E12" s="133">
        <v>21389932.999999989</v>
      </c>
      <c r="F12" s="133">
        <v>23864551</v>
      </c>
      <c r="G12" s="133">
        <v>24244410.999999989</v>
      </c>
      <c r="H12" s="134">
        <f t="shared" si="0"/>
        <v>35.010953165402924</v>
      </c>
      <c r="I12" s="135">
        <f t="shared" si="1"/>
        <v>23.818377800421445</v>
      </c>
      <c r="J12" s="175">
        <f t="shared" si="2"/>
        <v>20.697539701718213</v>
      </c>
      <c r="K12" s="175">
        <f t="shared" si="3"/>
        <v>13.344959986550691</v>
      </c>
      <c r="L12" s="175">
        <f t="shared" si="4"/>
        <v>1.5917332783675278</v>
      </c>
    </row>
    <row r="13" spans="1:14" ht="15" customHeight="1" x14ac:dyDescent="0.25">
      <c r="A13" s="4" t="s">
        <v>25</v>
      </c>
      <c r="B13" s="133">
        <v>29298785</v>
      </c>
      <c r="C13" s="133">
        <v>37707452.000000015</v>
      </c>
      <c r="D13" s="133">
        <v>39890054.00000003</v>
      </c>
      <c r="E13" s="133">
        <v>37181971.999999985</v>
      </c>
      <c r="F13" s="133">
        <v>34500351.999999985</v>
      </c>
      <c r="G13" s="133">
        <v>28230426.000000007</v>
      </c>
      <c r="H13" s="134">
        <f t="shared" si="0"/>
        <v>-3.6464276590308771</v>
      </c>
      <c r="I13" s="135">
        <f t="shared" si="1"/>
        <v>-25.133032059551525</v>
      </c>
      <c r="J13" s="175">
        <f t="shared" si="2"/>
        <v>-29.229411421704299</v>
      </c>
      <c r="K13" s="175">
        <f t="shared" si="3"/>
        <v>-24.074962995507548</v>
      </c>
      <c r="L13" s="175">
        <f t="shared" si="4"/>
        <v>-18.173513128213827</v>
      </c>
    </row>
    <row r="14" spans="1:14" ht="15" customHeight="1" x14ac:dyDescent="0.25">
      <c r="A14" s="4" t="s">
        <v>26</v>
      </c>
      <c r="B14" s="133">
        <v>3208283</v>
      </c>
      <c r="C14" s="133">
        <v>4493080.9999999991</v>
      </c>
      <c r="D14" s="133">
        <v>5183106.0000000009</v>
      </c>
      <c r="E14" s="133">
        <v>4319395.9999999972</v>
      </c>
      <c r="F14" s="133">
        <v>4079143</v>
      </c>
      <c r="G14" s="133">
        <v>3843941</v>
      </c>
      <c r="H14" s="134">
        <f t="shared" si="0"/>
        <v>19.81302771607119</v>
      </c>
      <c r="I14" s="135">
        <f t="shared" si="1"/>
        <v>-14.447547239856107</v>
      </c>
      <c r="J14" s="175">
        <f t="shared" si="2"/>
        <v>-25.837113884994849</v>
      </c>
      <c r="K14" s="175">
        <f t="shared" si="3"/>
        <v>-11.007441781211952</v>
      </c>
      <c r="L14" s="175">
        <f t="shared" si="4"/>
        <v>-5.765966037474044</v>
      </c>
    </row>
    <row r="15" spans="1:14" ht="15" customHeight="1" x14ac:dyDescent="0.25">
      <c r="A15" s="4" t="s">
        <v>27</v>
      </c>
      <c r="B15" s="133">
        <v>427760</v>
      </c>
      <c r="C15" s="133">
        <v>515345.99999999988</v>
      </c>
      <c r="D15" s="133">
        <v>1309565.0000000005</v>
      </c>
      <c r="E15" s="133">
        <v>1282476.9999999998</v>
      </c>
      <c r="F15" s="133">
        <v>1177033</v>
      </c>
      <c r="G15" s="133">
        <v>1086165.9999999998</v>
      </c>
      <c r="H15" s="134">
        <f t="shared" si="0"/>
        <v>153.91948756311945</v>
      </c>
      <c r="I15" s="135">
        <f t="shared" si="1"/>
        <v>110.76441846836883</v>
      </c>
      <c r="J15" s="175">
        <f t="shared" si="2"/>
        <v>-17.059023416172593</v>
      </c>
      <c r="K15" s="175">
        <f t="shared" si="3"/>
        <v>-15.307175099436492</v>
      </c>
      <c r="L15" s="175">
        <f t="shared" si="4"/>
        <v>-7.7200044518718016</v>
      </c>
    </row>
    <row r="16" spans="1:14" ht="15" customHeight="1" x14ac:dyDescent="0.25">
      <c r="A16" s="4" t="s">
        <v>28</v>
      </c>
      <c r="B16" s="133">
        <v>2754121647</v>
      </c>
      <c r="C16" s="133">
        <v>2788209092.9999995</v>
      </c>
      <c r="D16" s="133">
        <v>2767563147.9999886</v>
      </c>
      <c r="E16" s="133">
        <v>2717698545.0000019</v>
      </c>
      <c r="F16" s="133">
        <v>2857743815.9999986</v>
      </c>
      <c r="G16" s="133">
        <v>2064361576.9999971</v>
      </c>
      <c r="H16" s="134">
        <f t="shared" si="0"/>
        <v>-25.044647928000657</v>
      </c>
      <c r="I16" s="135">
        <f t="shared" si="1"/>
        <v>-25.961019846656185</v>
      </c>
      <c r="J16" s="175">
        <f t="shared" si="2"/>
        <v>-25.408691090144345</v>
      </c>
      <c r="K16" s="175">
        <f t="shared" si="3"/>
        <v>-24.040082341067901</v>
      </c>
      <c r="L16" s="175">
        <f t="shared" si="4"/>
        <v>-27.762538914719912</v>
      </c>
    </row>
    <row r="17" spans="1:12" ht="15" customHeight="1" x14ac:dyDescent="0.25">
      <c r="A17" s="4" t="s">
        <v>29</v>
      </c>
      <c r="B17" s="133">
        <v>18676973</v>
      </c>
      <c r="C17" s="133">
        <v>19524407.999999981</v>
      </c>
      <c r="D17" s="133">
        <v>15967398.000000009</v>
      </c>
      <c r="E17" s="133">
        <v>14640827</v>
      </c>
      <c r="F17" s="133">
        <v>14745814.999999996</v>
      </c>
      <c r="G17" s="133">
        <v>9582254.0000000075</v>
      </c>
      <c r="H17" s="134">
        <f t="shared" si="0"/>
        <v>-48.694823299257287</v>
      </c>
      <c r="I17" s="135">
        <f t="shared" si="1"/>
        <v>-50.921666869489634</v>
      </c>
      <c r="J17" s="175">
        <f t="shared" si="2"/>
        <v>-39.988631835944709</v>
      </c>
      <c r="K17" s="175">
        <f t="shared" si="3"/>
        <v>-34.551142500351872</v>
      </c>
      <c r="L17" s="175">
        <f t="shared" si="4"/>
        <v>-35.01712858868764</v>
      </c>
    </row>
    <row r="18" spans="1:12" ht="15" customHeight="1" x14ac:dyDescent="0.25">
      <c r="A18" s="4" t="s">
        <v>30</v>
      </c>
      <c r="B18" s="133">
        <v>6856836</v>
      </c>
      <c r="C18" s="133">
        <v>6619139.9999999991</v>
      </c>
      <c r="D18" s="133">
        <v>9617359.0000000168</v>
      </c>
      <c r="E18" s="133">
        <v>10195457.999999985</v>
      </c>
      <c r="F18" s="133">
        <v>21535800.999999993</v>
      </c>
      <c r="G18" s="133">
        <v>8263148.9999999972</v>
      </c>
      <c r="H18" s="134">
        <f t="shared" si="0"/>
        <v>20.50964905679524</v>
      </c>
      <c r="I18" s="135">
        <f t="shared" si="1"/>
        <v>24.83719939448325</v>
      </c>
      <c r="J18" s="175">
        <f t="shared" si="2"/>
        <v>-14.080892685819649</v>
      </c>
      <c r="K18" s="175">
        <f t="shared" si="3"/>
        <v>-18.952645383856137</v>
      </c>
      <c r="L18" s="175">
        <f t="shared" si="4"/>
        <v>-61.6306400676715</v>
      </c>
    </row>
    <row r="19" spans="1:12" ht="15" customHeight="1" x14ac:dyDescent="0.25">
      <c r="A19" s="4" t="s">
        <v>31</v>
      </c>
      <c r="B19" s="133">
        <v>30327441</v>
      </c>
      <c r="C19" s="133">
        <v>32477758.999999985</v>
      </c>
      <c r="D19" s="133">
        <v>37842617.000000082</v>
      </c>
      <c r="E19" s="133">
        <v>31655707.000000011</v>
      </c>
      <c r="F19" s="133">
        <v>30103199.000000004</v>
      </c>
      <c r="G19" s="133">
        <v>26094791.000000026</v>
      </c>
      <c r="H19" s="134">
        <f t="shared" si="0"/>
        <v>-13.956502297704489</v>
      </c>
      <c r="I19" s="135">
        <f t="shared" si="1"/>
        <v>-19.653351082505296</v>
      </c>
      <c r="J19" s="175">
        <f t="shared" si="2"/>
        <v>-31.043904812397173</v>
      </c>
      <c r="K19" s="175">
        <f t="shared" si="3"/>
        <v>-17.566867168690891</v>
      </c>
      <c r="L19" s="175">
        <f t="shared" si="4"/>
        <v>-13.315554934875777</v>
      </c>
    </row>
    <row r="20" spans="1:12" ht="15" customHeight="1" x14ac:dyDescent="0.25">
      <c r="A20" s="4" t="s">
        <v>32</v>
      </c>
      <c r="B20" s="133">
        <v>16671866</v>
      </c>
      <c r="C20" s="133">
        <v>19861998.999999993</v>
      </c>
      <c r="D20" s="133">
        <v>24217585.999999989</v>
      </c>
      <c r="E20" s="133">
        <v>22007532.000000015</v>
      </c>
      <c r="F20" s="133">
        <v>26104119</v>
      </c>
      <c r="G20" s="133">
        <v>25331589.000000004</v>
      </c>
      <c r="H20" s="134">
        <f t="shared" si="0"/>
        <v>51.942134131836269</v>
      </c>
      <c r="I20" s="135">
        <f t="shared" si="1"/>
        <v>27.53796332383267</v>
      </c>
      <c r="J20" s="175">
        <f t="shared" si="2"/>
        <v>4.5999754063019083</v>
      </c>
      <c r="K20" s="175">
        <f t="shared" si="3"/>
        <v>15.104178878394833</v>
      </c>
      <c r="L20" s="175">
        <f t="shared" si="4"/>
        <v>-2.9594180136858768</v>
      </c>
    </row>
    <row r="21" spans="1:12" ht="15" customHeight="1" x14ac:dyDescent="0.25">
      <c r="A21" s="4" t="s">
        <v>33</v>
      </c>
      <c r="B21" s="133">
        <v>81389108</v>
      </c>
      <c r="C21" s="133">
        <v>90976181.00000003</v>
      </c>
      <c r="D21" s="133">
        <v>74598026.99999994</v>
      </c>
      <c r="E21" s="133">
        <v>96812397.000000075</v>
      </c>
      <c r="F21" s="133">
        <v>120744575.99999999</v>
      </c>
      <c r="G21" s="133">
        <v>126780892.99999993</v>
      </c>
      <c r="H21" s="134">
        <f t="shared" si="0"/>
        <v>55.771326305726234</v>
      </c>
      <c r="I21" s="135">
        <f t="shared" si="1"/>
        <v>39.356138723826916</v>
      </c>
      <c r="J21" s="175">
        <f t="shared" si="2"/>
        <v>69.952072593019153</v>
      </c>
      <c r="K21" s="175">
        <f t="shared" si="3"/>
        <v>30.955225703170868</v>
      </c>
      <c r="L21" s="175">
        <f t="shared" si="4"/>
        <v>4.9992448522076387</v>
      </c>
    </row>
    <row r="22" spans="1:12" ht="15" customHeight="1" x14ac:dyDescent="0.25">
      <c r="A22" s="4" t="s">
        <v>34</v>
      </c>
      <c r="B22" s="133">
        <v>626417</v>
      </c>
      <c r="C22" s="133">
        <v>2186843.9999999986</v>
      </c>
      <c r="D22" s="133">
        <v>6305421.9999999953</v>
      </c>
      <c r="E22" s="133">
        <v>4151879.0000000005</v>
      </c>
      <c r="F22" s="133">
        <v>3944711.9999999995</v>
      </c>
      <c r="G22" s="133">
        <v>1032045.9999999999</v>
      </c>
      <c r="H22" s="134">
        <f t="shared" si="0"/>
        <v>64.753830116360177</v>
      </c>
      <c r="I22" s="135">
        <f t="shared" si="1"/>
        <v>-52.806601659743421</v>
      </c>
      <c r="J22" s="175">
        <f t="shared" si="2"/>
        <v>-83.63240398501479</v>
      </c>
      <c r="K22" s="175">
        <f t="shared" si="3"/>
        <v>-75.142676364123332</v>
      </c>
      <c r="L22" s="175">
        <f t="shared" si="4"/>
        <v>-73.837228167734423</v>
      </c>
    </row>
    <row r="23" spans="1:12" ht="15" customHeight="1" x14ac:dyDescent="0.25">
      <c r="A23" s="4" t="s">
        <v>35</v>
      </c>
      <c r="B23" s="133">
        <v>322170</v>
      </c>
      <c r="C23" s="133">
        <v>77223</v>
      </c>
      <c r="D23" s="133">
        <v>182701</v>
      </c>
      <c r="E23" s="133">
        <v>709998</v>
      </c>
      <c r="F23" s="133">
        <v>50939</v>
      </c>
      <c r="G23" s="133">
        <v>705094.00000000012</v>
      </c>
      <c r="H23" s="134">
        <f t="shared" si="0"/>
        <v>118.85774591054417</v>
      </c>
      <c r="I23" s="135">
        <f t="shared" si="1"/>
        <v>813.06217059684298</v>
      </c>
      <c r="J23" s="175">
        <f t="shared" si="2"/>
        <v>285.92782743389478</v>
      </c>
      <c r="K23" s="175">
        <f t="shared" si="3"/>
        <v>-0.69070617100328491</v>
      </c>
      <c r="L23" s="175">
        <f t="shared" si="4"/>
        <v>1284.1928581244235</v>
      </c>
    </row>
    <row r="24" spans="1:12" ht="15" customHeight="1" x14ac:dyDescent="0.25">
      <c r="A24" s="4" t="s">
        <v>36</v>
      </c>
      <c r="B24" s="133">
        <v>75371846</v>
      </c>
      <c r="C24" s="133">
        <v>66862247.000000022</v>
      </c>
      <c r="D24" s="133">
        <v>71516257.999999985</v>
      </c>
      <c r="E24" s="133">
        <v>78930241.99999997</v>
      </c>
      <c r="F24" s="133">
        <v>75854437.000000015</v>
      </c>
      <c r="G24" s="133">
        <v>55612699.999999948</v>
      </c>
      <c r="H24" s="134">
        <f t="shared" si="0"/>
        <v>-26.215552687936096</v>
      </c>
      <c r="I24" s="135">
        <f t="shared" si="1"/>
        <v>-16.824961027708312</v>
      </c>
      <c r="J24" s="175">
        <f t="shared" si="2"/>
        <v>-22.237681954780186</v>
      </c>
      <c r="K24" s="175">
        <f t="shared" si="3"/>
        <v>-29.541961875652206</v>
      </c>
      <c r="L24" s="175">
        <f t="shared" si="4"/>
        <v>-26.68497427513708</v>
      </c>
    </row>
    <row r="25" spans="1:12" ht="15" customHeight="1" x14ac:dyDescent="0.25">
      <c r="A25" s="4" t="s">
        <v>37</v>
      </c>
      <c r="B25" s="133">
        <v>66026200</v>
      </c>
      <c r="C25" s="133">
        <v>60720802.999999978</v>
      </c>
      <c r="D25" s="133">
        <v>67090042.000000127</v>
      </c>
      <c r="E25" s="133">
        <v>60867651.999999978</v>
      </c>
      <c r="F25" s="133">
        <v>58229818.000000037</v>
      </c>
      <c r="G25" s="133">
        <v>48283120.00000003</v>
      </c>
      <c r="H25" s="134">
        <f t="shared" si="0"/>
        <v>-26.872786863396598</v>
      </c>
      <c r="I25" s="135">
        <f t="shared" si="1"/>
        <v>-20.483396769308129</v>
      </c>
      <c r="J25" s="175">
        <f t="shared" si="2"/>
        <v>-28.032359854537077</v>
      </c>
      <c r="K25" s="175">
        <f t="shared" si="3"/>
        <v>-20.675238137984948</v>
      </c>
      <c r="L25" s="175">
        <f t="shared" si="4"/>
        <v>-17.081794760203437</v>
      </c>
    </row>
    <row r="26" spans="1:12" ht="15" customHeight="1" x14ac:dyDescent="0.25">
      <c r="A26" s="4" t="s">
        <v>38</v>
      </c>
      <c r="B26" s="133">
        <v>81835094</v>
      </c>
      <c r="C26" s="133">
        <v>85142824.000000015</v>
      </c>
      <c r="D26" s="133">
        <v>82489587.999999925</v>
      </c>
      <c r="E26" s="133">
        <v>88931528.000000045</v>
      </c>
      <c r="F26" s="133">
        <v>88123632.000000015</v>
      </c>
      <c r="G26" s="133">
        <v>81220346.000000045</v>
      </c>
      <c r="H26" s="134">
        <f t="shared" si="0"/>
        <v>-0.75120338958730315</v>
      </c>
      <c r="I26" s="135">
        <f t="shared" si="1"/>
        <v>-4.6069390416272427</v>
      </c>
      <c r="J26" s="175">
        <f t="shared" si="2"/>
        <v>-1.538669340911099</v>
      </c>
      <c r="K26" s="175">
        <f t="shared" si="3"/>
        <v>-8.6709203961951431</v>
      </c>
      <c r="L26" s="175">
        <f t="shared" si="4"/>
        <v>-7.8336376330925219</v>
      </c>
    </row>
    <row r="27" spans="1:12" ht="15" customHeight="1" x14ac:dyDescent="0.25">
      <c r="A27" s="4" t="s">
        <v>39</v>
      </c>
      <c r="B27" s="133">
        <v>19044090</v>
      </c>
      <c r="C27" s="133">
        <v>16220942.000000004</v>
      </c>
      <c r="D27" s="133">
        <v>19120125.999999996</v>
      </c>
      <c r="E27" s="133">
        <v>19563646.000000019</v>
      </c>
      <c r="F27" s="133">
        <v>21698973</v>
      </c>
      <c r="G27" s="133">
        <v>23727529</v>
      </c>
      <c r="H27" s="134">
        <f t="shared" si="0"/>
        <v>24.59261114603008</v>
      </c>
      <c r="I27" s="135">
        <f t="shared" si="1"/>
        <v>46.277133596803424</v>
      </c>
      <c r="J27" s="175">
        <f t="shared" si="2"/>
        <v>24.097137225978543</v>
      </c>
      <c r="K27" s="175">
        <f t="shared" si="3"/>
        <v>21.283778085127778</v>
      </c>
      <c r="L27" s="175">
        <f t="shared" si="4"/>
        <v>9.3486267760229964</v>
      </c>
    </row>
    <row r="28" spans="1:12" ht="15" customHeight="1" x14ac:dyDescent="0.25">
      <c r="A28" s="4" t="s">
        <v>40</v>
      </c>
      <c r="B28" s="133">
        <v>43450704</v>
      </c>
      <c r="C28" s="133">
        <v>45486971.999999978</v>
      </c>
      <c r="D28" s="133">
        <v>47635755</v>
      </c>
      <c r="E28" s="133">
        <v>43325378.999999948</v>
      </c>
      <c r="F28" s="133">
        <v>41345475.00000003</v>
      </c>
      <c r="G28" s="133">
        <v>39107936.00000003</v>
      </c>
      <c r="H28" s="134">
        <f t="shared" si="0"/>
        <v>-9.9947011215283652</v>
      </c>
      <c r="I28" s="135">
        <f t="shared" si="1"/>
        <v>-14.023874792105204</v>
      </c>
      <c r="J28" s="175">
        <f t="shared" si="2"/>
        <v>-17.902138845075442</v>
      </c>
      <c r="K28" s="175">
        <f t="shared" si="3"/>
        <v>-9.7343476210558322</v>
      </c>
      <c r="L28" s="175">
        <f t="shared" si="4"/>
        <v>-5.411811086944823</v>
      </c>
    </row>
    <row r="29" spans="1:12" ht="15" customHeight="1" x14ac:dyDescent="0.25">
      <c r="A29" s="4" t="s">
        <v>41</v>
      </c>
      <c r="B29" s="133">
        <v>393184337</v>
      </c>
      <c r="C29" s="133">
        <v>406410421.00000006</v>
      </c>
      <c r="D29" s="133">
        <v>428949202.00000095</v>
      </c>
      <c r="E29" s="133">
        <v>457159056.00000072</v>
      </c>
      <c r="F29" s="133">
        <v>445040669.99999994</v>
      </c>
      <c r="G29" s="133">
        <v>416289467.00000042</v>
      </c>
      <c r="H29" s="134">
        <f t="shared" si="0"/>
        <v>5.8764116028356455</v>
      </c>
      <c r="I29" s="135">
        <f t="shared" si="1"/>
        <v>2.4308052868556587</v>
      </c>
      <c r="J29" s="175">
        <f t="shared" si="2"/>
        <v>-2.9513366480165502</v>
      </c>
      <c r="K29" s="175">
        <f t="shared" si="3"/>
        <v>-8.9399058081877456</v>
      </c>
      <c r="L29" s="175">
        <f t="shared" si="4"/>
        <v>-6.4603540615736392</v>
      </c>
    </row>
    <row r="30" spans="1:12" ht="15" customHeight="1" x14ac:dyDescent="0.25">
      <c r="A30" s="4" t="s">
        <v>42</v>
      </c>
      <c r="B30" s="133">
        <v>5183313</v>
      </c>
      <c r="C30" s="133">
        <v>5448067.9999999981</v>
      </c>
      <c r="D30" s="133">
        <v>6955545.0000000047</v>
      </c>
      <c r="E30" s="133">
        <v>6489544.9999999972</v>
      </c>
      <c r="F30" s="133">
        <v>7236450.0000000019</v>
      </c>
      <c r="G30" s="133">
        <v>11732365.999999998</v>
      </c>
      <c r="H30" s="134">
        <f t="shared" si="0"/>
        <v>126.34878503381907</v>
      </c>
      <c r="I30" s="135">
        <f t="shared" si="1"/>
        <v>115.34911091418101</v>
      </c>
      <c r="J30" s="175">
        <f t="shared" si="2"/>
        <v>68.676444477032192</v>
      </c>
      <c r="K30" s="175">
        <f t="shared" si="3"/>
        <v>80.788730180621343</v>
      </c>
      <c r="L30" s="175">
        <f t="shared" si="4"/>
        <v>62.128750975961907</v>
      </c>
    </row>
    <row r="31" spans="1:12" ht="15" customHeight="1" x14ac:dyDescent="0.25">
      <c r="A31" s="4" t="s">
        <v>43</v>
      </c>
      <c r="B31" s="133">
        <v>28282280</v>
      </c>
      <c r="C31" s="133">
        <v>22837735.000000015</v>
      </c>
      <c r="D31" s="133">
        <v>29807393.999999993</v>
      </c>
      <c r="E31" s="133">
        <v>29395547.000000019</v>
      </c>
      <c r="F31" s="133">
        <v>36153905.999999985</v>
      </c>
      <c r="G31" s="133">
        <v>27419987.000000041</v>
      </c>
      <c r="H31" s="134">
        <f t="shared" si="0"/>
        <v>-3.0488807833030478</v>
      </c>
      <c r="I31" s="135">
        <f t="shared" si="1"/>
        <v>20.064389047337755</v>
      </c>
      <c r="J31" s="175">
        <f t="shared" si="2"/>
        <v>-8.0094455758190577</v>
      </c>
      <c r="K31" s="175">
        <f t="shared" si="3"/>
        <v>-6.7206097576615065</v>
      </c>
      <c r="L31" s="175">
        <f t="shared" si="4"/>
        <v>-24.157608309320565</v>
      </c>
    </row>
    <row r="32" spans="1:12" ht="15" customHeight="1" x14ac:dyDescent="0.25">
      <c r="A32" s="4" t="s">
        <v>5</v>
      </c>
      <c r="B32" s="133">
        <v>9103767</v>
      </c>
      <c r="C32" s="133">
        <v>10563380.999999991</v>
      </c>
      <c r="D32" s="133">
        <v>9151108</v>
      </c>
      <c r="E32" s="133">
        <v>22071629.000000011</v>
      </c>
      <c r="F32" s="133">
        <v>12205224.999999998</v>
      </c>
      <c r="G32" s="133">
        <v>19308512.999999985</v>
      </c>
      <c r="H32" s="134">
        <f t="shared" si="0"/>
        <v>112.09366408432891</v>
      </c>
      <c r="I32" s="135">
        <f t="shared" si="1"/>
        <v>82.787243970467443</v>
      </c>
      <c r="J32" s="175">
        <f t="shared" si="2"/>
        <v>110.99644982880744</v>
      </c>
      <c r="K32" s="175">
        <f t="shared" si="3"/>
        <v>-12.518858485705891</v>
      </c>
      <c r="L32" s="175">
        <f t="shared" si="4"/>
        <v>58.198746848173556</v>
      </c>
    </row>
    <row r="33" spans="1:15" ht="15" customHeight="1" x14ac:dyDescent="0.25">
      <c r="A33" s="8" t="s">
        <v>6</v>
      </c>
      <c r="B33" s="80">
        <f>SUM(B5:B32)</f>
        <v>3781672533</v>
      </c>
      <c r="C33" s="80">
        <f>SUM(C5:C32)</f>
        <v>3856880962.9999995</v>
      </c>
      <c r="D33" s="80">
        <f>SUM(D5:D32)</f>
        <v>3888870602.9999895</v>
      </c>
      <c r="E33" s="80">
        <f>SUM(E5:E32)</f>
        <v>3893914126.0000029</v>
      </c>
      <c r="F33" s="80">
        <v>4048551640.9999986</v>
      </c>
      <c r="G33" s="80">
        <v>4048551640.9999986</v>
      </c>
      <c r="H33" s="170">
        <f t="shared" si="0"/>
        <v>7.0571712825775421</v>
      </c>
      <c r="I33" s="171">
        <f t="shared" si="1"/>
        <v>4.969577226747262</v>
      </c>
      <c r="J33" s="179">
        <f t="shared" si="2"/>
        <v>4.1061031415348737</v>
      </c>
      <c r="K33" s="179">
        <f t="shared" si="3"/>
        <v>3.9712615634604589</v>
      </c>
      <c r="L33" s="179">
        <f t="shared" si="4"/>
        <v>0</v>
      </c>
    </row>
    <row r="34" spans="1:15" ht="12.75" customHeight="1" x14ac:dyDescent="0.25">
      <c r="E34" s="122"/>
      <c r="F34" s="122"/>
      <c r="G34" s="122"/>
    </row>
    <row r="35" spans="1:15" ht="12.75" customHeight="1" x14ac:dyDescent="0.25">
      <c r="A35" s="141" t="s">
        <v>12</v>
      </c>
      <c r="B35" s="142"/>
      <c r="C35" s="142"/>
      <c r="D35" s="142"/>
      <c r="E35" s="142"/>
      <c r="F35" s="142"/>
      <c r="G35" s="142"/>
      <c r="H35" s="142"/>
      <c r="I35" s="142"/>
    </row>
    <row r="36" spans="1:15" ht="33" customHeight="1" x14ac:dyDescent="0.25">
      <c r="A36" s="140" t="s">
        <v>46</v>
      </c>
      <c r="B36" s="132">
        <v>2015</v>
      </c>
      <c r="C36" s="132">
        <v>2016</v>
      </c>
      <c r="D36" s="132">
        <v>2017</v>
      </c>
      <c r="E36" s="132">
        <v>2018</v>
      </c>
      <c r="F36" s="132">
        <v>2019</v>
      </c>
      <c r="G36" s="12">
        <v>2020</v>
      </c>
      <c r="H36" s="3" t="s">
        <v>592</v>
      </c>
      <c r="I36" s="3" t="s">
        <v>593</v>
      </c>
      <c r="J36" s="150" t="s">
        <v>594</v>
      </c>
      <c r="K36" s="3" t="s">
        <v>595</v>
      </c>
      <c r="L36" s="3" t="s">
        <v>598</v>
      </c>
      <c r="M36" s="201"/>
      <c r="N36" s="200"/>
      <c r="O36" s="201"/>
    </row>
    <row r="37" spans="1:15" ht="12.75" customHeight="1" x14ac:dyDescent="0.25">
      <c r="A37" s="4" t="s">
        <v>17</v>
      </c>
      <c r="B37" s="133">
        <v>147183410</v>
      </c>
      <c r="C37" s="133">
        <v>151531312.00000051</v>
      </c>
      <c r="D37" s="133">
        <v>169170174.0000003</v>
      </c>
      <c r="E37" s="133">
        <v>173740083.00000012</v>
      </c>
      <c r="F37" s="133">
        <v>169386417.99999991</v>
      </c>
      <c r="G37" s="133">
        <v>150346473</v>
      </c>
      <c r="H37" s="134">
        <f>G37/B37*100-100</f>
        <v>2.1490621803095848</v>
      </c>
      <c r="I37" s="135">
        <f>G37/C37*100-100</f>
        <v>-0.78191034206876964</v>
      </c>
      <c r="J37" s="175">
        <f>G37/D37*100-100</f>
        <v>-11.12708023815135</v>
      </c>
      <c r="K37" s="175">
        <f>G37/E37*100-100</f>
        <v>-13.464716717097517</v>
      </c>
      <c r="L37" s="175">
        <f>G37/F37*100-100</f>
        <v>-11.240538187660306</v>
      </c>
    </row>
    <row r="38" spans="1:15" ht="15" customHeight="1" x14ac:dyDescent="0.25">
      <c r="A38" s="4" t="s">
        <v>18</v>
      </c>
      <c r="B38" s="133">
        <v>5244519</v>
      </c>
      <c r="C38" s="133">
        <v>4790833</v>
      </c>
      <c r="D38" s="133">
        <v>7248688.0000000028</v>
      </c>
      <c r="E38" s="133">
        <v>7546597.0000000009</v>
      </c>
      <c r="F38" s="133">
        <v>7633741</v>
      </c>
      <c r="G38" s="133">
        <v>6677711.0000000009</v>
      </c>
      <c r="H38" s="134">
        <f>G38/B38*100-100</f>
        <v>27.327425069868212</v>
      </c>
      <c r="I38" s="135">
        <f>G38/C38*100-100</f>
        <v>39.385175813892943</v>
      </c>
      <c r="J38" s="175">
        <f>G38/D38*100-100</f>
        <v>-7.8769702875886196</v>
      </c>
      <c r="K38" s="175">
        <f>G38/E38*100-100</f>
        <v>-11.51361335446957</v>
      </c>
      <c r="L38" s="175">
        <f>G38/F38*100-100</f>
        <v>-12.523741635981608</v>
      </c>
    </row>
    <row r="39" spans="1:15" ht="15" customHeight="1" x14ac:dyDescent="0.25">
      <c r="A39" s="4" t="s">
        <v>19</v>
      </c>
      <c r="B39" s="133">
        <v>2040278</v>
      </c>
      <c r="C39" s="133">
        <v>1090386.9999999995</v>
      </c>
      <c r="D39" s="133">
        <v>2234491.0000000019</v>
      </c>
      <c r="E39" s="133">
        <v>2237225</v>
      </c>
      <c r="F39" s="133">
        <v>2321042</v>
      </c>
      <c r="G39" s="133">
        <v>1614994.9999999988</v>
      </c>
      <c r="H39" s="134">
        <f t="shared" ref="H39:H65" si="5">G39/B39*100-100</f>
        <v>-20.844365326685931</v>
      </c>
      <c r="I39" s="135">
        <f t="shared" ref="I39:I65" si="6">G39/C39*100-100</f>
        <v>48.112092312179044</v>
      </c>
      <c r="J39" s="175">
        <f t="shared" ref="J39:J65" si="7">G39/D39*100-100</f>
        <v>-27.72425577010614</v>
      </c>
      <c r="K39" s="175">
        <f t="shared" ref="K39:K65" si="8">G39/E39*100-100</f>
        <v>-27.812580317134007</v>
      </c>
      <c r="L39" s="175">
        <f t="shared" ref="L39:L65" si="9">G39/F39*100-100</f>
        <v>-30.419397839418721</v>
      </c>
    </row>
    <row r="40" spans="1:15" ht="15" customHeight="1" x14ac:dyDescent="0.25">
      <c r="A40" s="4" t="s">
        <v>20</v>
      </c>
      <c r="B40" s="133">
        <v>309912531</v>
      </c>
      <c r="C40" s="133">
        <v>361165597</v>
      </c>
      <c r="D40" s="133">
        <v>392062895.00000048</v>
      </c>
      <c r="E40" s="133">
        <v>382640812.99999923</v>
      </c>
      <c r="F40" s="133">
        <v>377771991.0000003</v>
      </c>
      <c r="G40" s="133">
        <v>338940147</v>
      </c>
      <c r="H40" s="134">
        <f t="shared" si="5"/>
        <v>9.366389899219655</v>
      </c>
      <c r="I40" s="135">
        <f t="shared" si="6"/>
        <v>-6.1538114883073973</v>
      </c>
      <c r="J40" s="175">
        <f t="shared" si="7"/>
        <v>-13.54954745207408</v>
      </c>
      <c r="K40" s="175">
        <f t="shared" si="8"/>
        <v>-11.420806279752313</v>
      </c>
      <c r="L40" s="175">
        <f t="shared" si="9"/>
        <v>-10.279174985209607</v>
      </c>
    </row>
    <row r="41" spans="1:15" ht="15" customHeight="1" x14ac:dyDescent="0.25">
      <c r="A41" s="4" t="s">
        <v>21</v>
      </c>
      <c r="B41" s="133">
        <v>129358035</v>
      </c>
      <c r="C41" s="133">
        <v>145812623.99999997</v>
      </c>
      <c r="D41" s="133">
        <v>140467296.99999979</v>
      </c>
      <c r="E41" s="133">
        <v>150053531.99999994</v>
      </c>
      <c r="F41" s="133">
        <v>165159752.00000006</v>
      </c>
      <c r="G41" s="133">
        <v>158958036.99999988</v>
      </c>
      <c r="H41" s="134">
        <f t="shared" si="5"/>
        <v>22.882229155691718</v>
      </c>
      <c r="I41" s="135">
        <f t="shared" si="6"/>
        <v>9.0152777169690808</v>
      </c>
      <c r="J41" s="175">
        <f t="shared" si="7"/>
        <v>13.163733050263019</v>
      </c>
      <c r="K41" s="175">
        <f t="shared" si="8"/>
        <v>5.9342188626389429</v>
      </c>
      <c r="L41" s="175">
        <f t="shared" si="9"/>
        <v>-3.75497960302107</v>
      </c>
    </row>
    <row r="42" spans="1:15" ht="15" customHeight="1" x14ac:dyDescent="0.25">
      <c r="A42" s="4" t="s">
        <v>22</v>
      </c>
      <c r="B42" s="133">
        <v>132128408</v>
      </c>
      <c r="C42" s="133">
        <v>132864657.99999987</v>
      </c>
      <c r="D42" s="133">
        <v>141461343.99999964</v>
      </c>
      <c r="E42" s="133">
        <v>145356069.99999949</v>
      </c>
      <c r="F42" s="133">
        <v>146847337.99999982</v>
      </c>
      <c r="G42" s="133">
        <v>125532078.99999982</v>
      </c>
      <c r="H42" s="134">
        <f t="shared" si="5"/>
        <v>-4.9923624297359055</v>
      </c>
      <c r="I42" s="135">
        <f t="shared" si="6"/>
        <v>-5.5188333078011311</v>
      </c>
      <c r="J42" s="175">
        <f t="shared" si="7"/>
        <v>-11.26050732276363</v>
      </c>
      <c r="K42" s="175">
        <f t="shared" si="8"/>
        <v>-13.638227147995778</v>
      </c>
      <c r="L42" s="175">
        <f t="shared" si="9"/>
        <v>-14.515250525004433</v>
      </c>
    </row>
    <row r="43" spans="1:15" ht="15" customHeight="1" x14ac:dyDescent="0.25">
      <c r="A43" s="4" t="s">
        <v>23</v>
      </c>
      <c r="B43" s="133">
        <v>321688398</v>
      </c>
      <c r="C43" s="133">
        <v>294924736.00000083</v>
      </c>
      <c r="D43" s="133">
        <v>250664112.00000006</v>
      </c>
      <c r="E43" s="133">
        <v>254752949.00000018</v>
      </c>
      <c r="F43" s="133">
        <v>298433033.99999988</v>
      </c>
      <c r="G43" s="133">
        <v>284607046.00000173</v>
      </c>
      <c r="H43" s="134">
        <f t="shared" si="5"/>
        <v>-11.527102696441744</v>
      </c>
      <c r="I43" s="135">
        <f t="shared" si="6"/>
        <v>-3.4984145921212502</v>
      </c>
      <c r="J43" s="175">
        <f t="shared" si="7"/>
        <v>13.541202100762504</v>
      </c>
      <c r="K43" s="175">
        <f t="shared" si="8"/>
        <v>11.718842555970383</v>
      </c>
      <c r="L43" s="175">
        <f t="shared" si="9"/>
        <v>-4.6328611195227722</v>
      </c>
    </row>
    <row r="44" spans="1:15" ht="15" customHeight="1" x14ac:dyDescent="0.25">
      <c r="A44" s="4" t="s">
        <v>24</v>
      </c>
      <c r="B44" s="133">
        <v>48170626</v>
      </c>
      <c r="C44" s="133">
        <v>55831894</v>
      </c>
      <c r="D44" s="133">
        <v>57997584.99999997</v>
      </c>
      <c r="E44" s="133">
        <v>53345216.999999993</v>
      </c>
      <c r="F44" s="133">
        <v>49811236</v>
      </c>
      <c r="G44" s="133">
        <v>39464506.99999997</v>
      </c>
      <c r="H44" s="134">
        <f t="shared" si="5"/>
        <v>-18.07350188888978</v>
      </c>
      <c r="I44" s="135">
        <f t="shared" si="6"/>
        <v>-29.315478711863207</v>
      </c>
      <c r="J44" s="175">
        <f t="shared" si="7"/>
        <v>-31.954913295096702</v>
      </c>
      <c r="K44" s="175">
        <f t="shared" si="8"/>
        <v>-26.020533387276359</v>
      </c>
      <c r="L44" s="175">
        <f t="shared" si="9"/>
        <v>-20.771877654270682</v>
      </c>
    </row>
    <row r="45" spans="1:15" ht="15" customHeight="1" x14ac:dyDescent="0.25">
      <c r="A45" s="4" t="s">
        <v>25</v>
      </c>
      <c r="B45" s="133">
        <v>132410588</v>
      </c>
      <c r="C45" s="133">
        <v>146638019.99999979</v>
      </c>
      <c r="D45" s="133">
        <v>137765300.99999991</v>
      </c>
      <c r="E45" s="133">
        <v>138846577.00000015</v>
      </c>
      <c r="F45" s="133">
        <v>137701141.00000006</v>
      </c>
      <c r="G45" s="133">
        <v>83111821.999999821</v>
      </c>
      <c r="H45" s="134">
        <f t="shared" si="5"/>
        <v>-37.231740108276071</v>
      </c>
      <c r="I45" s="135">
        <f t="shared" si="6"/>
        <v>-43.321778349162145</v>
      </c>
      <c r="J45" s="175">
        <f t="shared" si="7"/>
        <v>-39.671440198138228</v>
      </c>
      <c r="K45" s="175">
        <f t="shared" si="8"/>
        <v>-40.14125245593938</v>
      </c>
      <c r="L45" s="175">
        <f t="shared" si="9"/>
        <v>-39.643330914738186</v>
      </c>
    </row>
    <row r="46" spans="1:15" ht="15" customHeight="1" x14ac:dyDescent="0.25">
      <c r="A46" s="4" t="s">
        <v>26</v>
      </c>
      <c r="B46" s="133">
        <v>319601057</v>
      </c>
      <c r="C46" s="133">
        <v>325080656.99999958</v>
      </c>
      <c r="D46" s="133">
        <v>323662565.00000072</v>
      </c>
      <c r="E46" s="133">
        <v>343760127.00000012</v>
      </c>
      <c r="F46" s="133">
        <v>286438637.00000018</v>
      </c>
      <c r="G46" s="133">
        <v>203074992.99999997</v>
      </c>
      <c r="H46" s="134">
        <f t="shared" si="5"/>
        <v>-36.459849380285384</v>
      </c>
      <c r="I46" s="135">
        <f t="shared" si="6"/>
        <v>-37.530890064615498</v>
      </c>
      <c r="J46" s="175">
        <f t="shared" si="7"/>
        <v>-37.257188516688821</v>
      </c>
      <c r="K46" s="175">
        <f t="shared" si="8"/>
        <v>-40.925378759823452</v>
      </c>
      <c r="L46" s="175">
        <f t="shared" si="9"/>
        <v>-29.103491370125525</v>
      </c>
    </row>
    <row r="47" spans="1:15" ht="15" customHeight="1" x14ac:dyDescent="0.25">
      <c r="A47" s="4" t="s">
        <v>27</v>
      </c>
      <c r="B47" s="133">
        <v>64565704</v>
      </c>
      <c r="C47" s="133">
        <v>58551835.999999963</v>
      </c>
      <c r="D47" s="133">
        <v>62165998.000000067</v>
      </c>
      <c r="E47" s="133">
        <v>57694248.000000104</v>
      </c>
      <c r="F47" s="133">
        <v>64905220.00000003</v>
      </c>
      <c r="G47" s="133">
        <v>40938007.999999985</v>
      </c>
      <c r="H47" s="134">
        <f t="shared" si="5"/>
        <v>-36.594808909696106</v>
      </c>
      <c r="I47" s="135">
        <f t="shared" si="6"/>
        <v>-30.082452068625116</v>
      </c>
      <c r="J47" s="175">
        <f t="shared" si="7"/>
        <v>-34.147268093403824</v>
      </c>
      <c r="K47" s="175">
        <f t="shared" si="8"/>
        <v>-29.043172553354168</v>
      </c>
      <c r="L47" s="175">
        <f t="shared" si="9"/>
        <v>-36.926478332559434</v>
      </c>
    </row>
    <row r="48" spans="1:15" ht="15" customHeight="1" x14ac:dyDescent="0.25">
      <c r="A48" s="4" t="s">
        <v>28</v>
      </c>
      <c r="B48" s="133">
        <v>444434077</v>
      </c>
      <c r="C48" s="133">
        <v>516216465.9999997</v>
      </c>
      <c r="D48" s="133">
        <v>640884768.00000012</v>
      </c>
      <c r="E48" s="133">
        <v>729497456.99999893</v>
      </c>
      <c r="F48" s="133">
        <v>805863969.99999988</v>
      </c>
      <c r="G48" s="133">
        <v>681462730.0000006</v>
      </c>
      <c r="H48" s="134">
        <f t="shared" si="5"/>
        <v>53.332691003349993</v>
      </c>
      <c r="I48" s="135">
        <f t="shared" si="6"/>
        <v>32.011040887642082</v>
      </c>
      <c r="J48" s="175">
        <f t="shared" si="7"/>
        <v>6.3315535063552204</v>
      </c>
      <c r="K48" s="175">
        <f t="shared" si="8"/>
        <v>-6.58463254930831</v>
      </c>
      <c r="L48" s="175">
        <f t="shared" si="9"/>
        <v>-15.437002351649909</v>
      </c>
    </row>
    <row r="49" spans="1:12" ht="15" customHeight="1" x14ac:dyDescent="0.25">
      <c r="A49" s="4" t="s">
        <v>29</v>
      </c>
      <c r="B49" s="133">
        <v>213653766</v>
      </c>
      <c r="C49" s="133">
        <v>230222802</v>
      </c>
      <c r="D49" s="133">
        <v>234125289</v>
      </c>
      <c r="E49" s="133">
        <v>237337233.99999896</v>
      </c>
      <c r="F49" s="133">
        <v>252091716.99999979</v>
      </c>
      <c r="G49" s="133">
        <v>223155723.00000033</v>
      </c>
      <c r="H49" s="134">
        <f t="shared" si="5"/>
        <v>4.4473622805227393</v>
      </c>
      <c r="I49" s="135">
        <f t="shared" si="6"/>
        <v>-3.0696694413439047</v>
      </c>
      <c r="J49" s="175">
        <f t="shared" si="7"/>
        <v>-4.6853400787471742</v>
      </c>
      <c r="K49" s="175">
        <f t="shared" si="8"/>
        <v>-5.9752575527187162</v>
      </c>
      <c r="L49" s="175">
        <f t="shared" si="9"/>
        <v>-11.478359679703203</v>
      </c>
    </row>
    <row r="50" spans="1:12" ht="15" customHeight="1" x14ac:dyDescent="0.25">
      <c r="A50" s="4" t="s">
        <v>30</v>
      </c>
      <c r="B50" s="133">
        <v>29006883</v>
      </c>
      <c r="C50" s="133">
        <v>35970923.000000015</v>
      </c>
      <c r="D50" s="133">
        <v>29580643.999999963</v>
      </c>
      <c r="E50" s="133">
        <v>34321229</v>
      </c>
      <c r="F50" s="133">
        <v>57940795.999999985</v>
      </c>
      <c r="G50" s="133">
        <v>37727993.999999948</v>
      </c>
      <c r="H50" s="134">
        <f t="shared" si="5"/>
        <v>30.065660622687204</v>
      </c>
      <c r="I50" s="135">
        <f t="shared" si="6"/>
        <v>4.8846981213129652</v>
      </c>
      <c r="J50" s="175">
        <f t="shared" si="7"/>
        <v>27.542841866458346</v>
      </c>
      <c r="K50" s="175">
        <f t="shared" si="8"/>
        <v>9.9261159907762817</v>
      </c>
      <c r="L50" s="175">
        <f t="shared" si="9"/>
        <v>-34.885268058795816</v>
      </c>
    </row>
    <row r="51" spans="1:12" ht="15" customHeight="1" x14ac:dyDescent="0.25">
      <c r="A51" s="4" t="s">
        <v>31</v>
      </c>
      <c r="B51" s="133">
        <v>279274456</v>
      </c>
      <c r="C51" s="133">
        <v>297980048.00000137</v>
      </c>
      <c r="D51" s="133">
        <v>303880272.99999976</v>
      </c>
      <c r="E51" s="133">
        <v>315339138.00000077</v>
      </c>
      <c r="F51" s="133">
        <v>313466151.99999982</v>
      </c>
      <c r="G51" s="133">
        <v>291001132.99999958</v>
      </c>
      <c r="H51" s="134">
        <f t="shared" si="5"/>
        <v>4.198979444077608</v>
      </c>
      <c r="I51" s="135">
        <f t="shared" si="6"/>
        <v>-2.3420745942029413</v>
      </c>
      <c r="J51" s="175">
        <f t="shared" si="7"/>
        <v>-4.2382283893763031</v>
      </c>
      <c r="K51" s="175">
        <f t="shared" si="8"/>
        <v>-7.7180413298399912</v>
      </c>
      <c r="L51" s="175">
        <f t="shared" si="9"/>
        <v>-7.1666490486029488</v>
      </c>
    </row>
    <row r="52" spans="1:12" ht="15" customHeight="1" x14ac:dyDescent="0.25">
      <c r="A52" s="4" t="s">
        <v>32</v>
      </c>
      <c r="B52" s="133">
        <v>450803645</v>
      </c>
      <c r="C52" s="133">
        <v>499918918.9999994</v>
      </c>
      <c r="D52" s="133">
        <v>478569027.00000006</v>
      </c>
      <c r="E52" s="133">
        <v>481575608.00000089</v>
      </c>
      <c r="F52" s="133">
        <v>521695729.99999988</v>
      </c>
      <c r="G52" s="133">
        <v>483122300.0000006</v>
      </c>
      <c r="H52" s="134">
        <f t="shared" si="5"/>
        <v>7.1691201609518203</v>
      </c>
      <c r="I52" s="135">
        <f t="shared" si="6"/>
        <v>-3.3598686430186575</v>
      </c>
      <c r="J52" s="175">
        <f t="shared" si="7"/>
        <v>0.95143495360399299</v>
      </c>
      <c r="K52" s="175">
        <f t="shared" si="8"/>
        <v>0.32117324347534293</v>
      </c>
      <c r="L52" s="175">
        <f t="shared" si="9"/>
        <v>-7.3938558017331815</v>
      </c>
    </row>
    <row r="53" spans="1:12" ht="15" customHeight="1" x14ac:dyDescent="0.25">
      <c r="A53" s="4" t="s">
        <v>33</v>
      </c>
      <c r="B53" s="133">
        <v>469731861</v>
      </c>
      <c r="C53" s="133">
        <v>479506004.99999982</v>
      </c>
      <c r="D53" s="133">
        <v>507736624.99999928</v>
      </c>
      <c r="E53" s="133">
        <v>521538231.99999899</v>
      </c>
      <c r="F53" s="133">
        <v>556235261.99999988</v>
      </c>
      <c r="G53" s="133">
        <v>499772740.99999923</v>
      </c>
      <c r="H53" s="134">
        <f t="shared" si="5"/>
        <v>6.3953251831898115</v>
      </c>
      <c r="I53" s="135">
        <f t="shared" si="6"/>
        <v>4.2265864845632848</v>
      </c>
      <c r="J53" s="175">
        <f t="shared" si="7"/>
        <v>-1.5685069006002976</v>
      </c>
      <c r="K53" s="175">
        <f t="shared" si="8"/>
        <v>-4.1733260697942143</v>
      </c>
      <c r="L53" s="175">
        <f t="shared" si="9"/>
        <v>-10.150834522245859</v>
      </c>
    </row>
    <row r="54" spans="1:12" ht="15" customHeight="1" x14ac:dyDescent="0.25">
      <c r="A54" s="4" t="s">
        <v>34</v>
      </c>
      <c r="B54" s="133">
        <v>145398624</v>
      </c>
      <c r="C54" s="133">
        <v>161684279.00000003</v>
      </c>
      <c r="D54" s="133">
        <v>138030865</v>
      </c>
      <c r="E54" s="133">
        <v>152852950.00000006</v>
      </c>
      <c r="F54" s="133">
        <v>148038130.99999994</v>
      </c>
      <c r="G54" s="133">
        <v>161518350.99999976</v>
      </c>
      <c r="H54" s="134">
        <f t="shared" si="5"/>
        <v>11.086574656992454</v>
      </c>
      <c r="I54" s="135">
        <f t="shared" si="6"/>
        <v>-0.1026246961216799</v>
      </c>
      <c r="J54" s="175">
        <f t="shared" si="7"/>
        <v>17.01611157765312</v>
      </c>
      <c r="K54" s="175">
        <f t="shared" si="8"/>
        <v>5.6691094283752363</v>
      </c>
      <c r="L54" s="175">
        <f t="shared" si="9"/>
        <v>9.1059106926983731</v>
      </c>
    </row>
    <row r="55" spans="1:12" ht="15" customHeight="1" x14ac:dyDescent="0.25">
      <c r="A55" s="4" t="s">
        <v>35</v>
      </c>
      <c r="B55" s="133">
        <v>7576036</v>
      </c>
      <c r="C55" s="133">
        <v>7255008.0000000019</v>
      </c>
      <c r="D55" s="133">
        <v>9132088.0000000037</v>
      </c>
      <c r="E55" s="133">
        <v>7374499.9999999944</v>
      </c>
      <c r="F55" s="133">
        <v>6794787</v>
      </c>
      <c r="G55" s="133">
        <v>4081043.0000000005</v>
      </c>
      <c r="H55" s="134">
        <f t="shared" si="5"/>
        <v>-46.132212148939104</v>
      </c>
      <c r="I55" s="135">
        <f t="shared" si="6"/>
        <v>-43.748607858185693</v>
      </c>
      <c r="J55" s="175">
        <f t="shared" si="7"/>
        <v>-55.310954077534092</v>
      </c>
      <c r="K55" s="175">
        <f t="shared" si="8"/>
        <v>-44.660071869279228</v>
      </c>
      <c r="L55" s="175">
        <f t="shared" si="9"/>
        <v>-39.938617649088911</v>
      </c>
    </row>
    <row r="56" spans="1:12" ht="15" customHeight="1" x14ac:dyDescent="0.25">
      <c r="A56" s="4" t="s">
        <v>36</v>
      </c>
      <c r="B56" s="133">
        <v>444480766</v>
      </c>
      <c r="C56" s="133">
        <v>422839838.99999964</v>
      </c>
      <c r="D56" s="133">
        <v>512023687.99999934</v>
      </c>
      <c r="E56" s="133">
        <v>491885833.00000054</v>
      </c>
      <c r="F56" s="133">
        <v>482627403.00000048</v>
      </c>
      <c r="G56" s="133">
        <v>446847885.00000143</v>
      </c>
      <c r="H56" s="134">
        <f t="shared" si="5"/>
        <v>0.53255825247597954</v>
      </c>
      <c r="I56" s="135">
        <f t="shared" si="6"/>
        <v>5.677810789252959</v>
      </c>
      <c r="J56" s="175">
        <f t="shared" si="7"/>
        <v>-12.729060105515671</v>
      </c>
      <c r="K56" s="175">
        <f t="shared" si="8"/>
        <v>-9.1561791331361775</v>
      </c>
      <c r="L56" s="175">
        <f t="shared" si="9"/>
        <v>-7.4134866312178644</v>
      </c>
    </row>
    <row r="57" spans="1:12" ht="15" customHeight="1" x14ac:dyDescent="0.25">
      <c r="A57" s="4" t="s">
        <v>37</v>
      </c>
      <c r="B57" s="133">
        <v>537018103</v>
      </c>
      <c r="C57" s="133">
        <v>518339261.9999997</v>
      </c>
      <c r="D57" s="133">
        <v>554761464.99999547</v>
      </c>
      <c r="E57" s="133">
        <v>582618060.99999809</v>
      </c>
      <c r="F57" s="133">
        <v>619191076.00000119</v>
      </c>
      <c r="G57" s="133">
        <v>563748476.99999189</v>
      </c>
      <c r="H57" s="134">
        <f t="shared" si="5"/>
        <v>4.9775554773042501</v>
      </c>
      <c r="I57" s="135">
        <f t="shared" si="6"/>
        <v>8.7605200549118791</v>
      </c>
      <c r="J57" s="175">
        <f t="shared" si="7"/>
        <v>1.6199776961791201</v>
      </c>
      <c r="K57" s="175">
        <f t="shared" si="8"/>
        <v>-3.2387571314934291</v>
      </c>
      <c r="L57" s="175">
        <f t="shared" si="9"/>
        <v>-8.9540371541157668</v>
      </c>
    </row>
    <row r="58" spans="1:12" ht="15" customHeight="1" x14ac:dyDescent="0.25">
      <c r="A58" s="4" t="s">
        <v>38</v>
      </c>
      <c r="B58" s="133">
        <v>199267003</v>
      </c>
      <c r="C58" s="133">
        <v>208795067.00000036</v>
      </c>
      <c r="D58" s="133">
        <v>189730652.99999994</v>
      </c>
      <c r="E58" s="133">
        <v>206335707.00000048</v>
      </c>
      <c r="F58" s="133">
        <v>219456059.99999997</v>
      </c>
      <c r="G58" s="133">
        <v>223001131.00000039</v>
      </c>
      <c r="H58" s="134">
        <f t="shared" si="5"/>
        <v>11.910716597669918</v>
      </c>
      <c r="I58" s="135">
        <f t="shared" si="6"/>
        <v>6.8038312418559315</v>
      </c>
      <c r="J58" s="175">
        <f t="shared" si="7"/>
        <v>17.535636690187559</v>
      </c>
      <c r="K58" s="175">
        <f t="shared" si="8"/>
        <v>8.0768492483949359</v>
      </c>
      <c r="L58" s="175">
        <f t="shared" si="9"/>
        <v>1.6153898871602763</v>
      </c>
    </row>
    <row r="59" spans="1:12" ht="15" customHeight="1" x14ac:dyDescent="0.25">
      <c r="A59" s="4" t="s">
        <v>39</v>
      </c>
      <c r="B59" s="133">
        <v>90321310</v>
      </c>
      <c r="C59" s="133">
        <v>79838376.000000119</v>
      </c>
      <c r="D59" s="133">
        <v>70939063.000000268</v>
      </c>
      <c r="E59" s="133">
        <v>68384442.000000015</v>
      </c>
      <c r="F59" s="133">
        <v>67105712.000000015</v>
      </c>
      <c r="G59" s="133">
        <v>72280816.999999881</v>
      </c>
      <c r="H59" s="134">
        <f t="shared" si="5"/>
        <v>-19.973683951218291</v>
      </c>
      <c r="I59" s="135">
        <f t="shared" si="6"/>
        <v>-9.4660730573981482</v>
      </c>
      <c r="J59" s="175">
        <f t="shared" si="7"/>
        <v>1.8914177087447683</v>
      </c>
      <c r="K59" s="175">
        <f t="shared" si="8"/>
        <v>5.6977506667377185</v>
      </c>
      <c r="L59" s="175">
        <f t="shared" si="9"/>
        <v>7.7118695946477089</v>
      </c>
    </row>
    <row r="60" spans="1:12" ht="15" customHeight="1" x14ac:dyDescent="0.25">
      <c r="A60" s="4" t="s">
        <v>40</v>
      </c>
      <c r="B60" s="133">
        <v>498602443</v>
      </c>
      <c r="C60" s="133">
        <v>473976392.99999905</v>
      </c>
      <c r="D60" s="133">
        <v>520028837.99999726</v>
      </c>
      <c r="E60" s="133">
        <v>516025112.99999779</v>
      </c>
      <c r="F60" s="133">
        <v>561099159.99999976</v>
      </c>
      <c r="G60" s="133">
        <v>497110703.00000143</v>
      </c>
      <c r="H60" s="134">
        <f t="shared" si="5"/>
        <v>-0.29918425409691451</v>
      </c>
      <c r="I60" s="135">
        <f t="shared" si="6"/>
        <v>4.8808992054594711</v>
      </c>
      <c r="J60" s="175">
        <f t="shared" si="7"/>
        <v>-4.4070892468459562</v>
      </c>
      <c r="K60" s="175">
        <f t="shared" si="8"/>
        <v>-3.6654049431885767</v>
      </c>
      <c r="L60" s="175">
        <f t="shared" si="9"/>
        <v>-11.404126322341739</v>
      </c>
    </row>
    <row r="61" spans="1:12" ht="15" customHeight="1" x14ac:dyDescent="0.25">
      <c r="A61" s="4" t="s">
        <v>41</v>
      </c>
      <c r="B61" s="133">
        <v>2817332381</v>
      </c>
      <c r="C61" s="133">
        <v>2970608125.0000105</v>
      </c>
      <c r="D61" s="133">
        <v>3020258330.0000005</v>
      </c>
      <c r="E61" s="133">
        <v>3221281797.0000362</v>
      </c>
      <c r="F61" s="133">
        <v>3283195501.999999</v>
      </c>
      <c r="G61" s="133">
        <v>2914576111.0000062</v>
      </c>
      <c r="H61" s="134">
        <f t="shared" si="5"/>
        <v>3.4516243328552463</v>
      </c>
      <c r="I61" s="135">
        <f t="shared" si="6"/>
        <v>-1.886213584634433</v>
      </c>
      <c r="J61" s="175">
        <f t="shared" si="7"/>
        <v>-3.4991119120593339</v>
      </c>
      <c r="K61" s="175">
        <f t="shared" si="8"/>
        <v>-9.5212311535632637</v>
      </c>
      <c r="L61" s="175">
        <f t="shared" si="9"/>
        <v>-11.227457846340357</v>
      </c>
    </row>
    <row r="62" spans="1:12" ht="15" customHeight="1" x14ac:dyDescent="0.25">
      <c r="A62" s="4" t="s">
        <v>42</v>
      </c>
      <c r="B62" s="133">
        <v>313012339</v>
      </c>
      <c r="C62" s="133">
        <v>343397998.00000024</v>
      </c>
      <c r="D62" s="133">
        <v>387724323.99999857</v>
      </c>
      <c r="E62" s="133">
        <v>378240680.99999911</v>
      </c>
      <c r="F62" s="133">
        <v>523718171.99999982</v>
      </c>
      <c r="G62" s="133">
        <v>303314012.99999958</v>
      </c>
      <c r="H62" s="134">
        <f t="shared" si="5"/>
        <v>-3.09838456560027</v>
      </c>
      <c r="I62" s="135">
        <f t="shared" si="6"/>
        <v>-11.672748598843214</v>
      </c>
      <c r="J62" s="175">
        <f t="shared" si="7"/>
        <v>-21.770702990509122</v>
      </c>
      <c r="K62" s="175">
        <f t="shared" si="8"/>
        <v>-19.809256847229435</v>
      </c>
      <c r="L62" s="175">
        <f t="shared" si="9"/>
        <v>-42.084497117659744</v>
      </c>
    </row>
    <row r="63" spans="1:12" ht="15" customHeight="1" x14ac:dyDescent="0.25">
      <c r="A63" s="4" t="s">
        <v>43</v>
      </c>
      <c r="B63" s="133">
        <v>117522939</v>
      </c>
      <c r="C63" s="133">
        <v>134950814.99999979</v>
      </c>
      <c r="D63" s="133">
        <v>175080725.00000021</v>
      </c>
      <c r="E63" s="133">
        <v>191346456.9999994</v>
      </c>
      <c r="F63" s="133">
        <v>208138070.00000006</v>
      </c>
      <c r="G63" s="133">
        <v>199676410.99999994</v>
      </c>
      <c r="H63" s="134">
        <f t="shared" si="5"/>
        <v>69.904201425731827</v>
      </c>
      <c r="I63" s="135">
        <f t="shared" si="6"/>
        <v>47.962360212496861</v>
      </c>
      <c r="J63" s="175">
        <f t="shared" si="7"/>
        <v>14.048197481475881</v>
      </c>
      <c r="K63" s="175">
        <f t="shared" si="8"/>
        <v>4.3533358968860227</v>
      </c>
      <c r="L63" s="175">
        <f t="shared" si="9"/>
        <v>-4.065406679325946</v>
      </c>
    </row>
    <row r="64" spans="1:12" ht="15" customHeight="1" x14ac:dyDescent="0.25">
      <c r="A64" s="4" t="s">
        <v>5</v>
      </c>
      <c r="B64" s="133">
        <v>73073627</v>
      </c>
      <c r="C64" s="133">
        <v>64911667.999999985</v>
      </c>
      <c r="D64" s="133">
        <v>97334923.999999955</v>
      </c>
      <c r="E64" s="133">
        <v>141411561.00000009</v>
      </c>
      <c r="F64" s="133">
        <v>108899623.00000003</v>
      </c>
      <c r="G64" s="133">
        <v>136488557.99999991</v>
      </c>
      <c r="H64" s="134">
        <f t="shared" si="5"/>
        <v>86.782240876041243</v>
      </c>
      <c r="I64" s="135">
        <f t="shared" si="6"/>
        <v>110.26814162285885</v>
      </c>
      <c r="J64" s="175">
        <f t="shared" si="7"/>
        <v>40.225678914589764</v>
      </c>
      <c r="K64" s="175">
        <f t="shared" si="8"/>
        <v>-3.4813299317162461</v>
      </c>
      <c r="L64" s="175">
        <f t="shared" si="9"/>
        <v>25.334279623722722</v>
      </c>
    </row>
    <row r="65" spans="1:12" ht="15" customHeight="1" x14ac:dyDescent="0.25">
      <c r="A65" s="8" t="s">
        <v>6</v>
      </c>
      <c r="B65" s="80">
        <f t="shared" ref="B65:G65" si="10">SUM(B37:B64)</f>
        <v>8742813813</v>
      </c>
      <c r="C65" s="80">
        <f t="shared" si="10"/>
        <v>9124694547.0000114</v>
      </c>
      <c r="D65" s="80">
        <f t="shared" si="10"/>
        <v>9554722038.9999905</v>
      </c>
      <c r="E65" s="80">
        <f t="shared" si="10"/>
        <v>9987339438.0000324</v>
      </c>
      <c r="F65" s="80">
        <f t="shared" si="10"/>
        <v>10441966873</v>
      </c>
      <c r="G65" s="80">
        <f t="shared" si="10"/>
        <v>9172151939.0000019</v>
      </c>
      <c r="H65" s="170">
        <f t="shared" si="5"/>
        <v>4.9107545371903427</v>
      </c>
      <c r="I65" s="171">
        <f t="shared" si="6"/>
        <v>0.52009841815025482</v>
      </c>
      <c r="J65" s="179">
        <f t="shared" si="7"/>
        <v>-4.0039898433301744</v>
      </c>
      <c r="K65" s="179">
        <f t="shared" si="8"/>
        <v>-8.1622088050636137</v>
      </c>
      <c r="L65" s="179">
        <f t="shared" si="9"/>
        <v>-12.160687248332337</v>
      </c>
    </row>
    <row r="67" spans="1:12" ht="15" customHeight="1" x14ac:dyDescent="0.25">
      <c r="A67" s="31" t="s">
        <v>13</v>
      </c>
    </row>
    <row r="68" spans="1:12" ht="27" customHeight="1" x14ac:dyDescent="0.25">
      <c r="A68" s="140" t="s">
        <v>46</v>
      </c>
      <c r="B68" s="132">
        <v>2015</v>
      </c>
      <c r="C68" s="132">
        <v>2016</v>
      </c>
      <c r="D68" s="132">
        <v>2017</v>
      </c>
      <c r="E68" s="132">
        <v>2018</v>
      </c>
      <c r="F68" s="132">
        <v>2019</v>
      </c>
      <c r="G68" s="12">
        <v>2020</v>
      </c>
      <c r="H68" s="3" t="s">
        <v>592</v>
      </c>
      <c r="I68" s="3" t="s">
        <v>593</v>
      </c>
      <c r="J68" s="150" t="s">
        <v>594</v>
      </c>
      <c r="K68" s="3" t="s">
        <v>595</v>
      </c>
      <c r="L68" s="3" t="s">
        <v>598</v>
      </c>
    </row>
    <row r="69" spans="1:12" ht="15" customHeight="1" x14ac:dyDescent="0.25">
      <c r="A69" s="4" t="s">
        <v>17</v>
      </c>
      <c r="B69" s="133">
        <v>80625841</v>
      </c>
      <c r="C69" s="133">
        <v>92025375.000000134</v>
      </c>
      <c r="D69" s="133">
        <v>93914068.999999806</v>
      </c>
      <c r="E69" s="133">
        <v>75267052.999999866</v>
      </c>
      <c r="F69" s="133">
        <v>62343974.999999993</v>
      </c>
      <c r="G69" s="133">
        <v>68502703.00000003</v>
      </c>
      <c r="H69" s="134">
        <f>G69/B69*100-100</f>
        <v>-15.036293388865204</v>
      </c>
      <c r="I69" s="135">
        <f>G69/C69*100-100</f>
        <v>-25.561071606608579</v>
      </c>
      <c r="J69" s="175">
        <f>G69/D69*100-100</f>
        <v>-27.058103509496362</v>
      </c>
      <c r="K69" s="175">
        <f>G69/E69*100-100</f>
        <v>-8.9871327896946553</v>
      </c>
      <c r="L69" s="175">
        <f>G69/F69*100-100</f>
        <v>9.8786258014507951</v>
      </c>
    </row>
    <row r="70" spans="1:12" ht="15" customHeight="1" x14ac:dyDescent="0.25">
      <c r="A70" s="4" t="s">
        <v>18</v>
      </c>
      <c r="B70" s="133">
        <v>156965</v>
      </c>
      <c r="C70" s="133">
        <v>463721</v>
      </c>
      <c r="D70" s="133">
        <v>289278</v>
      </c>
      <c r="E70" s="133">
        <v>831957.00000000047</v>
      </c>
      <c r="F70" s="133">
        <v>1982082.9999999998</v>
      </c>
      <c r="G70" s="133">
        <v>869463.99999999965</v>
      </c>
      <c r="H70" s="134">
        <f>G70/B70*100-100</f>
        <v>453.92221195807963</v>
      </c>
      <c r="I70" s="135">
        <f>G70/C70*100-100</f>
        <v>87.497223546054556</v>
      </c>
      <c r="J70" s="175">
        <f>G70/D70*100-100</f>
        <v>200.56347181603843</v>
      </c>
      <c r="K70" s="175">
        <f>G70/E70*100-100</f>
        <v>4.5082858849675205</v>
      </c>
      <c r="L70" s="175">
        <f>G70/F70*100-100</f>
        <v>-56.133824870098792</v>
      </c>
    </row>
    <row r="71" spans="1:12" ht="15" customHeight="1" x14ac:dyDescent="0.25">
      <c r="A71" s="4" t="s">
        <v>19</v>
      </c>
      <c r="B71" s="133">
        <v>234064</v>
      </c>
      <c r="C71" s="133">
        <v>149082.00000000003</v>
      </c>
      <c r="D71" s="133">
        <v>509647.99999999994</v>
      </c>
      <c r="E71" s="133">
        <v>985870.00000000012</v>
      </c>
      <c r="F71" s="133">
        <v>1075874</v>
      </c>
      <c r="G71" s="133">
        <v>1170292</v>
      </c>
      <c r="H71" s="134">
        <f t="shared" ref="H71:H97" si="11">G71/B71*100-100</f>
        <v>399.98803745984003</v>
      </c>
      <c r="I71" s="135">
        <f t="shared" ref="I71:I97" si="12">G71/C71*100-100</f>
        <v>684.99885968795672</v>
      </c>
      <c r="J71" s="175">
        <f t="shared" ref="J71:J97" si="13">G71/D71*100-100</f>
        <v>129.62750761309772</v>
      </c>
      <c r="K71" s="175">
        <f t="shared" ref="K71:K97" si="14">G71/E71*100-100</f>
        <v>18.706523172426387</v>
      </c>
      <c r="L71" s="175">
        <f t="shared" ref="L71:L97" si="15">G71/F71*100-100</f>
        <v>8.7759347284161606</v>
      </c>
    </row>
    <row r="72" spans="1:12" ht="15" customHeight="1" x14ac:dyDescent="0.25">
      <c r="A72" s="4" t="s">
        <v>20</v>
      </c>
      <c r="B72" s="133">
        <v>214491082</v>
      </c>
      <c r="C72" s="133">
        <v>150589022.99999997</v>
      </c>
      <c r="D72" s="133">
        <v>138175843.00000012</v>
      </c>
      <c r="E72" s="133">
        <v>116180025.00000007</v>
      </c>
      <c r="F72" s="133">
        <v>109818232.00000009</v>
      </c>
      <c r="G72" s="133">
        <v>100047362</v>
      </c>
      <c r="H72" s="134">
        <f t="shared" si="11"/>
        <v>-53.355933931089965</v>
      </c>
      <c r="I72" s="135">
        <f t="shared" si="12"/>
        <v>-33.562646196329979</v>
      </c>
      <c r="J72" s="175">
        <f t="shared" si="13"/>
        <v>-27.594172883027085</v>
      </c>
      <c r="K72" s="175">
        <f t="shared" si="14"/>
        <v>-13.885917996660851</v>
      </c>
      <c r="L72" s="175">
        <f t="shared" si="15"/>
        <v>-8.8973113316922507</v>
      </c>
    </row>
    <row r="73" spans="1:12" ht="15" customHeight="1" x14ac:dyDescent="0.25">
      <c r="A73" s="4" t="s">
        <v>21</v>
      </c>
      <c r="B73" s="133">
        <v>2398137</v>
      </c>
      <c r="C73" s="133">
        <v>17741897.999999996</v>
      </c>
      <c r="D73" s="133">
        <v>44257390.000000045</v>
      </c>
      <c r="E73" s="133">
        <v>51559334.000000022</v>
      </c>
      <c r="F73" s="133">
        <v>51827583.999999993</v>
      </c>
      <c r="G73" s="133">
        <v>53683702</v>
      </c>
      <c r="H73" s="134">
        <f t="shared" si="11"/>
        <v>2138.5585977781921</v>
      </c>
      <c r="I73" s="135">
        <f t="shared" si="12"/>
        <v>202.58150509037989</v>
      </c>
      <c r="J73" s="175">
        <f t="shared" si="13"/>
        <v>21.298842972890952</v>
      </c>
      <c r="K73" s="175">
        <f t="shared" si="14"/>
        <v>4.1202394119365096</v>
      </c>
      <c r="L73" s="175">
        <f t="shared" si="15"/>
        <v>3.5813322882270739</v>
      </c>
    </row>
    <row r="74" spans="1:12" ht="15" customHeight="1" x14ac:dyDescent="0.25">
      <c r="A74" s="4" t="s">
        <v>22</v>
      </c>
      <c r="B74" s="133">
        <v>3890209</v>
      </c>
      <c r="C74" s="133">
        <v>5008094.9999999972</v>
      </c>
      <c r="D74" s="133">
        <v>4393200.0000000019</v>
      </c>
      <c r="E74" s="133">
        <v>5054625.9999999981</v>
      </c>
      <c r="F74" s="133">
        <v>5372219.0000000019</v>
      </c>
      <c r="G74" s="133">
        <v>4597075.9999999972</v>
      </c>
      <c r="H74" s="134">
        <f t="shared" si="11"/>
        <v>18.170411923883705</v>
      </c>
      <c r="I74" s="135">
        <f t="shared" si="12"/>
        <v>-8.207092716891367</v>
      </c>
      <c r="J74" s="175">
        <f t="shared" si="13"/>
        <v>4.6407174724573395</v>
      </c>
      <c r="K74" s="175">
        <f t="shared" si="14"/>
        <v>-9.0521039538830621</v>
      </c>
      <c r="L74" s="175">
        <f t="shared" si="15"/>
        <v>-14.428730474316183</v>
      </c>
    </row>
    <row r="75" spans="1:12" ht="15" customHeight="1" x14ac:dyDescent="0.25">
      <c r="A75" s="4" t="s">
        <v>23</v>
      </c>
      <c r="B75" s="133">
        <v>54382629</v>
      </c>
      <c r="C75" s="133">
        <v>65607846.999999985</v>
      </c>
      <c r="D75" s="133">
        <v>75285891.00000003</v>
      </c>
      <c r="E75" s="133">
        <v>74417881.999999896</v>
      </c>
      <c r="F75" s="133">
        <v>63817194.00000003</v>
      </c>
      <c r="G75" s="133">
        <v>48476837.000000097</v>
      </c>
      <c r="H75" s="134">
        <f t="shared" si="11"/>
        <v>-10.859703012886527</v>
      </c>
      <c r="I75" s="135">
        <f t="shared" si="12"/>
        <v>-26.11122111658365</v>
      </c>
      <c r="J75" s="175">
        <f t="shared" si="13"/>
        <v>-35.609665561373134</v>
      </c>
      <c r="K75" s="175">
        <f t="shared" si="14"/>
        <v>-34.858617717714452</v>
      </c>
      <c r="L75" s="175">
        <f t="shared" si="15"/>
        <v>-24.037968513626467</v>
      </c>
    </row>
    <row r="76" spans="1:12" ht="15" customHeight="1" x14ac:dyDescent="0.25">
      <c r="A76" s="4" t="s">
        <v>24</v>
      </c>
      <c r="B76" s="133">
        <v>276783</v>
      </c>
      <c r="C76" s="133">
        <v>287640.00000000006</v>
      </c>
      <c r="D76" s="133">
        <v>691524</v>
      </c>
      <c r="E76" s="133">
        <v>396520.00000000006</v>
      </c>
      <c r="F76" s="133">
        <v>766105</v>
      </c>
      <c r="G76" s="133">
        <v>655607.00000000023</v>
      </c>
      <c r="H76" s="134">
        <f t="shared" si="11"/>
        <v>136.86678733881786</v>
      </c>
      <c r="I76" s="135">
        <f t="shared" si="12"/>
        <v>127.92622722848006</v>
      </c>
      <c r="J76" s="175">
        <f t="shared" si="13"/>
        <v>-5.1938905952649179</v>
      </c>
      <c r="K76" s="175">
        <f t="shared" si="14"/>
        <v>65.340209825481708</v>
      </c>
      <c r="L76" s="175">
        <f t="shared" si="15"/>
        <v>-14.42334927979843</v>
      </c>
    </row>
    <row r="77" spans="1:12" ht="15" customHeight="1" x14ac:dyDescent="0.25">
      <c r="A77" s="4" t="s">
        <v>25</v>
      </c>
      <c r="B77" s="133">
        <v>8825191</v>
      </c>
      <c r="C77" s="133">
        <v>7141872.0000000009</v>
      </c>
      <c r="D77" s="133">
        <v>4781185.0000000009</v>
      </c>
      <c r="E77" s="133">
        <v>8470312.0000000019</v>
      </c>
      <c r="F77" s="133">
        <v>10637293</v>
      </c>
      <c r="G77" s="133">
        <v>7928396.9999999981</v>
      </c>
      <c r="H77" s="134">
        <f t="shared" si="11"/>
        <v>-10.161751739990692</v>
      </c>
      <c r="I77" s="135">
        <f t="shared" si="12"/>
        <v>11.01286889487794</v>
      </c>
      <c r="J77" s="175">
        <f t="shared" si="13"/>
        <v>65.824936705021798</v>
      </c>
      <c r="K77" s="175">
        <f t="shared" si="14"/>
        <v>-6.397816278786479</v>
      </c>
      <c r="L77" s="175">
        <f t="shared" si="15"/>
        <v>-25.466027870060572</v>
      </c>
    </row>
    <row r="78" spans="1:12" ht="15" customHeight="1" x14ac:dyDescent="0.25">
      <c r="A78" s="4" t="s">
        <v>26</v>
      </c>
      <c r="B78" s="133">
        <v>44948480</v>
      </c>
      <c r="C78" s="133">
        <v>39385222.000000022</v>
      </c>
      <c r="D78" s="133">
        <v>28758254.000000007</v>
      </c>
      <c r="E78" s="133">
        <v>24367461.999999981</v>
      </c>
      <c r="F78" s="133">
        <v>14072519</v>
      </c>
      <c r="G78" s="133">
        <v>9192524.9999999944</v>
      </c>
      <c r="H78" s="134">
        <f t="shared" si="11"/>
        <v>-79.54875226036566</v>
      </c>
      <c r="I78" s="135">
        <f t="shared" si="12"/>
        <v>-76.659963983445394</v>
      </c>
      <c r="J78" s="175">
        <f t="shared" si="13"/>
        <v>-68.035176961716829</v>
      </c>
      <c r="K78" s="175">
        <f t="shared" si="14"/>
        <v>-62.275410545423235</v>
      </c>
      <c r="L78" s="175">
        <f t="shared" si="15"/>
        <v>-34.677473165962724</v>
      </c>
    </row>
    <row r="79" spans="1:12" ht="15" customHeight="1" x14ac:dyDescent="0.25">
      <c r="A79" s="4" t="s">
        <v>27</v>
      </c>
      <c r="B79" s="133">
        <v>3081762</v>
      </c>
      <c r="C79" s="133">
        <v>1047250.0000000001</v>
      </c>
      <c r="D79" s="133">
        <v>1017382.9999999998</v>
      </c>
      <c r="E79" s="133">
        <v>1109730.0000000005</v>
      </c>
      <c r="F79" s="133">
        <v>3321860</v>
      </c>
      <c r="G79" s="133">
        <v>6239711</v>
      </c>
      <c r="H79" s="134">
        <f t="shared" si="11"/>
        <v>102.47218961100825</v>
      </c>
      <c r="I79" s="135">
        <f t="shared" si="12"/>
        <v>495.81866793984238</v>
      </c>
      <c r="J79" s="175">
        <f t="shared" si="13"/>
        <v>513.30993342723457</v>
      </c>
      <c r="K79" s="175">
        <f t="shared" si="14"/>
        <v>462.27289520874422</v>
      </c>
      <c r="L79" s="175">
        <f t="shared" si="15"/>
        <v>87.837867941454505</v>
      </c>
    </row>
    <row r="80" spans="1:12" ht="15" customHeight="1" x14ac:dyDescent="0.25">
      <c r="A80" s="4" t="s">
        <v>28</v>
      </c>
      <c r="B80" s="133">
        <v>86558678</v>
      </c>
      <c r="C80" s="133">
        <v>69153835.999999985</v>
      </c>
      <c r="D80" s="133">
        <v>45100825.999999955</v>
      </c>
      <c r="E80" s="133">
        <v>29392117.000000015</v>
      </c>
      <c r="F80" s="133">
        <v>26099105</v>
      </c>
      <c r="G80" s="133">
        <v>53054832.999999985</v>
      </c>
      <c r="H80" s="134">
        <f t="shared" si="11"/>
        <v>-38.706511899361509</v>
      </c>
      <c r="I80" s="135">
        <f t="shared" si="12"/>
        <v>-23.279985509408334</v>
      </c>
      <c r="J80" s="175">
        <f t="shared" si="13"/>
        <v>17.63605615560131</v>
      </c>
      <c r="K80" s="175">
        <f t="shared" si="14"/>
        <v>80.50701485707873</v>
      </c>
      <c r="L80" s="175">
        <f t="shared" si="15"/>
        <v>103.28219301006678</v>
      </c>
    </row>
    <row r="81" spans="1:12" ht="15" customHeight="1" x14ac:dyDescent="0.25">
      <c r="A81" s="4" t="s">
        <v>29</v>
      </c>
      <c r="B81" s="133">
        <v>20700782</v>
      </c>
      <c r="C81" s="133">
        <v>19857714.999999989</v>
      </c>
      <c r="D81" s="133">
        <v>19960066.999999993</v>
      </c>
      <c r="E81" s="133">
        <v>28275807.999999989</v>
      </c>
      <c r="F81" s="133">
        <v>27464081</v>
      </c>
      <c r="G81" s="133">
        <v>24802861.999999996</v>
      </c>
      <c r="H81" s="134">
        <f t="shared" si="11"/>
        <v>19.816062987378899</v>
      </c>
      <c r="I81" s="135">
        <f t="shared" si="12"/>
        <v>24.902900459594719</v>
      </c>
      <c r="J81" s="175">
        <f t="shared" si="13"/>
        <v>24.262418558013877</v>
      </c>
      <c r="K81" s="175">
        <f t="shared" si="14"/>
        <v>-12.282393486332893</v>
      </c>
      <c r="L81" s="175">
        <f t="shared" si="15"/>
        <v>-9.6898163095280836</v>
      </c>
    </row>
    <row r="82" spans="1:12" ht="15" customHeight="1" x14ac:dyDescent="0.25">
      <c r="A82" s="4" t="s">
        <v>30</v>
      </c>
      <c r="B82" s="133">
        <v>1422236</v>
      </c>
      <c r="C82" s="133">
        <v>1774084.0000000014</v>
      </c>
      <c r="D82" s="133">
        <v>1618545.9999999998</v>
      </c>
      <c r="E82" s="133">
        <v>2335063.9999999995</v>
      </c>
      <c r="F82" s="133">
        <v>2075766.9999999995</v>
      </c>
      <c r="G82" s="133">
        <v>1939154</v>
      </c>
      <c r="H82" s="134">
        <f t="shared" si="11"/>
        <v>36.34544477850369</v>
      </c>
      <c r="I82" s="135">
        <f t="shared" si="12"/>
        <v>9.3045199663600187</v>
      </c>
      <c r="J82" s="175">
        <f t="shared" si="13"/>
        <v>19.808395930668652</v>
      </c>
      <c r="K82" s="175">
        <f t="shared" si="14"/>
        <v>-16.954995666071653</v>
      </c>
      <c r="L82" s="175">
        <f t="shared" si="15"/>
        <v>-6.5813263241972493</v>
      </c>
    </row>
    <row r="83" spans="1:12" ht="15" customHeight="1" x14ac:dyDescent="0.25">
      <c r="A83" s="4" t="s">
        <v>31</v>
      </c>
      <c r="B83" s="133">
        <v>26862508</v>
      </c>
      <c r="C83" s="133">
        <v>27095512.000000004</v>
      </c>
      <c r="D83" s="133">
        <v>27905073.000000011</v>
      </c>
      <c r="E83" s="133">
        <v>28763081.000000004</v>
      </c>
      <c r="F83" s="133">
        <v>27978564</v>
      </c>
      <c r="G83" s="133">
        <v>26919183.000000007</v>
      </c>
      <c r="H83" s="134">
        <f t="shared" si="11"/>
        <v>0.21098178919112343</v>
      </c>
      <c r="I83" s="135">
        <f t="shared" si="12"/>
        <v>-0.65076828959716693</v>
      </c>
      <c r="J83" s="175">
        <f t="shared" si="13"/>
        <v>-3.5330135133493599</v>
      </c>
      <c r="K83" s="175">
        <f t="shared" si="14"/>
        <v>-6.4106414747432439</v>
      </c>
      <c r="L83" s="175">
        <f t="shared" si="15"/>
        <v>-3.7864023328716598</v>
      </c>
    </row>
    <row r="84" spans="1:12" ht="15" customHeight="1" x14ac:dyDescent="0.25">
      <c r="A84" s="4" t="s">
        <v>32</v>
      </c>
      <c r="B84" s="133">
        <v>221294042</v>
      </c>
      <c r="C84" s="133">
        <v>218231320.99999985</v>
      </c>
      <c r="D84" s="133">
        <v>274653187.00000066</v>
      </c>
      <c r="E84" s="133">
        <v>287713991.99999952</v>
      </c>
      <c r="F84" s="133">
        <v>520776832.00000012</v>
      </c>
      <c r="G84" s="133">
        <v>1038065653.0000001</v>
      </c>
      <c r="H84" s="134">
        <f t="shared" si="11"/>
        <v>369.08883927385637</v>
      </c>
      <c r="I84" s="135">
        <f t="shared" si="12"/>
        <v>375.67216669141681</v>
      </c>
      <c r="J84" s="175">
        <f t="shared" si="13"/>
        <v>277.95507284610454</v>
      </c>
      <c r="K84" s="175">
        <f t="shared" si="14"/>
        <v>260.79776509444207</v>
      </c>
      <c r="L84" s="175">
        <f t="shared" si="15"/>
        <v>99.330229229552202</v>
      </c>
    </row>
    <row r="85" spans="1:12" ht="15" customHeight="1" x14ac:dyDescent="0.25">
      <c r="A85" s="4" t="s">
        <v>33</v>
      </c>
      <c r="B85" s="133">
        <v>119945349</v>
      </c>
      <c r="C85" s="133">
        <v>109087482.00000007</v>
      </c>
      <c r="D85" s="133">
        <v>125555869.00000006</v>
      </c>
      <c r="E85" s="133">
        <v>133572570.99999987</v>
      </c>
      <c r="F85" s="133">
        <v>141274601.99999994</v>
      </c>
      <c r="G85" s="133">
        <v>133235870.99999996</v>
      </c>
      <c r="H85" s="134">
        <f t="shared" si="11"/>
        <v>11.080481328208862</v>
      </c>
      <c r="I85" s="135">
        <f t="shared" si="12"/>
        <v>22.13671867501705</v>
      </c>
      <c r="J85" s="175">
        <f t="shared" si="13"/>
        <v>6.1168004818634927</v>
      </c>
      <c r="K85" s="175">
        <f t="shared" si="14"/>
        <v>-0.25207271034702217</v>
      </c>
      <c r="L85" s="175">
        <f t="shared" si="15"/>
        <v>-5.6901459187971994</v>
      </c>
    </row>
    <row r="86" spans="1:12" ht="15" customHeight="1" x14ac:dyDescent="0.25">
      <c r="A86" s="4" t="s">
        <v>34</v>
      </c>
      <c r="B86" s="133">
        <v>11359408</v>
      </c>
      <c r="C86" s="133">
        <v>13023568.999999998</v>
      </c>
      <c r="D86" s="133">
        <v>10689269.999999994</v>
      </c>
      <c r="E86" s="133">
        <v>8136161.0000000047</v>
      </c>
      <c r="F86" s="133">
        <v>5974388</v>
      </c>
      <c r="G86" s="133">
        <v>22873893</v>
      </c>
      <c r="H86" s="134">
        <f t="shared" si="11"/>
        <v>101.36518558009362</v>
      </c>
      <c r="I86" s="135">
        <f t="shared" si="12"/>
        <v>75.634597551562109</v>
      </c>
      <c r="J86" s="175">
        <f t="shared" si="13"/>
        <v>113.98929019474679</v>
      </c>
      <c r="K86" s="175">
        <f t="shared" si="14"/>
        <v>181.13864757592665</v>
      </c>
      <c r="L86" s="175">
        <f t="shared" si="15"/>
        <v>282.86587680612644</v>
      </c>
    </row>
    <row r="87" spans="1:12" ht="15" customHeight="1" x14ac:dyDescent="0.25">
      <c r="A87" s="4" t="s">
        <v>35</v>
      </c>
      <c r="B87" s="133">
        <v>538608</v>
      </c>
      <c r="C87" s="133">
        <v>135119.99999999997</v>
      </c>
      <c r="D87" s="133">
        <v>286051.00000000006</v>
      </c>
      <c r="E87" s="133">
        <v>390732.99999999994</v>
      </c>
      <c r="F87" s="133">
        <v>443900</v>
      </c>
      <c r="G87" s="133">
        <v>240221.99999999997</v>
      </c>
      <c r="H87" s="134">
        <f t="shared" si="11"/>
        <v>-55.399474200160419</v>
      </c>
      <c r="I87" s="135">
        <f t="shared" si="12"/>
        <v>77.784191829484939</v>
      </c>
      <c r="J87" s="175">
        <f t="shared" si="13"/>
        <v>-16.021268934560652</v>
      </c>
      <c r="K87" s="175">
        <f t="shared" si="14"/>
        <v>-38.520165944519661</v>
      </c>
      <c r="L87" s="175">
        <f t="shared" si="15"/>
        <v>-45.883757603063756</v>
      </c>
    </row>
    <row r="88" spans="1:12" ht="15" customHeight="1" x14ac:dyDescent="0.25">
      <c r="A88" s="4" t="s">
        <v>36</v>
      </c>
      <c r="B88" s="133">
        <v>105632715</v>
      </c>
      <c r="C88" s="133">
        <v>75048760.99999997</v>
      </c>
      <c r="D88" s="133">
        <v>74474889.000000045</v>
      </c>
      <c r="E88" s="133">
        <v>68924737.00000003</v>
      </c>
      <c r="F88" s="133">
        <v>69222041</v>
      </c>
      <c r="G88" s="133">
        <v>65055236.000000037</v>
      </c>
      <c r="H88" s="134">
        <f t="shared" si="11"/>
        <v>-38.413742371385574</v>
      </c>
      <c r="I88" s="135">
        <f t="shared" si="12"/>
        <v>-13.316042619277795</v>
      </c>
      <c r="J88" s="175">
        <f t="shared" si="13"/>
        <v>-12.648092701420481</v>
      </c>
      <c r="K88" s="175">
        <f t="shared" si="14"/>
        <v>-5.6140961408383703</v>
      </c>
      <c r="L88" s="175">
        <f t="shared" si="15"/>
        <v>-6.0194772355816042</v>
      </c>
    </row>
    <row r="89" spans="1:12" ht="15" customHeight="1" x14ac:dyDescent="0.25">
      <c r="A89" s="4" t="s">
        <v>37</v>
      </c>
      <c r="B89" s="133">
        <v>61087145</v>
      </c>
      <c r="C89" s="133">
        <v>56165477.000000015</v>
      </c>
      <c r="D89" s="133">
        <v>61442030</v>
      </c>
      <c r="E89" s="133">
        <v>67417487.999999985</v>
      </c>
      <c r="F89" s="133">
        <v>68246260</v>
      </c>
      <c r="G89" s="133">
        <v>67725026.00000003</v>
      </c>
      <c r="H89" s="134">
        <f t="shared" si="11"/>
        <v>10.866248537233218</v>
      </c>
      <c r="I89" s="135">
        <f t="shared" si="12"/>
        <v>20.581235337857123</v>
      </c>
      <c r="J89" s="175">
        <f t="shared" si="13"/>
        <v>10.225892601530305</v>
      </c>
      <c r="K89" s="175">
        <f t="shared" si="14"/>
        <v>0.45616947341622449</v>
      </c>
      <c r="L89" s="175">
        <f t="shared" si="15"/>
        <v>-0.76375467314980483</v>
      </c>
    </row>
    <row r="90" spans="1:12" ht="15" customHeight="1" x14ac:dyDescent="0.25">
      <c r="A90" s="4" t="s">
        <v>38</v>
      </c>
      <c r="B90" s="133">
        <v>13242088</v>
      </c>
      <c r="C90" s="133">
        <v>16197121.000000011</v>
      </c>
      <c r="D90" s="133">
        <v>19372556.000000007</v>
      </c>
      <c r="E90" s="133">
        <v>20570616.000000007</v>
      </c>
      <c r="F90" s="133">
        <v>20792044.000000004</v>
      </c>
      <c r="G90" s="133">
        <v>19894519.999999989</v>
      </c>
      <c r="H90" s="134">
        <f t="shared" si="11"/>
        <v>50.237032105510764</v>
      </c>
      <c r="I90" s="135">
        <f t="shared" si="12"/>
        <v>22.827507431721813</v>
      </c>
      <c r="J90" s="175">
        <f t="shared" si="13"/>
        <v>2.6943476121580545</v>
      </c>
      <c r="K90" s="175">
        <f t="shared" si="14"/>
        <v>-3.2867076027281712</v>
      </c>
      <c r="L90" s="175">
        <f t="shared" si="15"/>
        <v>-4.3166703571809251</v>
      </c>
    </row>
    <row r="91" spans="1:12" ht="15" customHeight="1" x14ac:dyDescent="0.25">
      <c r="A91" s="4" t="s">
        <v>39</v>
      </c>
      <c r="B91" s="133">
        <v>6926536</v>
      </c>
      <c r="C91" s="133">
        <v>5188132.0000000028</v>
      </c>
      <c r="D91" s="133">
        <v>5937246.9999999953</v>
      </c>
      <c r="E91" s="133">
        <v>6137620.0000000084</v>
      </c>
      <c r="F91" s="133">
        <v>5200054</v>
      </c>
      <c r="G91" s="133">
        <v>4125774.0000000014</v>
      </c>
      <c r="H91" s="134">
        <f t="shared" si="11"/>
        <v>-40.435247864156032</v>
      </c>
      <c r="I91" s="135">
        <f t="shared" si="12"/>
        <v>-20.476695658475947</v>
      </c>
      <c r="J91" s="175">
        <f t="shared" si="13"/>
        <v>-30.510319008119353</v>
      </c>
      <c r="K91" s="175">
        <f t="shared" si="14"/>
        <v>-32.778927336654988</v>
      </c>
      <c r="L91" s="175">
        <f t="shared" si="15"/>
        <v>-20.659016233292931</v>
      </c>
    </row>
    <row r="92" spans="1:12" ht="15" customHeight="1" x14ac:dyDescent="0.25">
      <c r="A92" s="4" t="s">
        <v>40</v>
      </c>
      <c r="B92" s="133">
        <v>23779896</v>
      </c>
      <c r="C92" s="133">
        <v>25870408.000000011</v>
      </c>
      <c r="D92" s="133">
        <v>29925565.999999985</v>
      </c>
      <c r="E92" s="133">
        <v>39641018.999999993</v>
      </c>
      <c r="F92" s="133">
        <v>45195915.999999963</v>
      </c>
      <c r="G92" s="133">
        <v>38775051.000000007</v>
      </c>
      <c r="H92" s="134">
        <f t="shared" si="11"/>
        <v>63.058118504807624</v>
      </c>
      <c r="I92" s="135">
        <f t="shared" si="12"/>
        <v>49.881868890509907</v>
      </c>
      <c r="J92" s="175">
        <f t="shared" si="13"/>
        <v>29.57165455116214</v>
      </c>
      <c r="K92" s="175">
        <f t="shared" si="14"/>
        <v>-2.1845250748977634</v>
      </c>
      <c r="L92" s="175">
        <f t="shared" si="15"/>
        <v>-14.206737175102191</v>
      </c>
    </row>
    <row r="93" spans="1:12" ht="15" customHeight="1" x14ac:dyDescent="0.25">
      <c r="A93" s="4" t="s">
        <v>41</v>
      </c>
      <c r="B93" s="133">
        <v>243507267</v>
      </c>
      <c r="C93" s="133">
        <v>270854040.00000054</v>
      </c>
      <c r="D93" s="133">
        <v>292563248.0000003</v>
      </c>
      <c r="E93" s="133">
        <v>272602824.99999958</v>
      </c>
      <c r="F93" s="133">
        <v>260168604.00000015</v>
      </c>
      <c r="G93" s="133">
        <v>230453714.99999934</v>
      </c>
      <c r="H93" s="134">
        <f t="shared" si="11"/>
        <v>-5.360641660029259</v>
      </c>
      <c r="I93" s="135">
        <f t="shared" si="12"/>
        <v>-14.915902675847519</v>
      </c>
      <c r="J93" s="175">
        <f t="shared" si="13"/>
        <v>-21.229437882095453</v>
      </c>
      <c r="K93" s="175">
        <f t="shared" si="14"/>
        <v>-15.461728982449202</v>
      </c>
      <c r="L93" s="175">
        <f t="shared" si="15"/>
        <v>-11.421396949187908</v>
      </c>
    </row>
    <row r="94" spans="1:12" ht="15" customHeight="1" x14ac:dyDescent="0.25">
      <c r="A94" s="4" t="s">
        <v>42</v>
      </c>
      <c r="B94" s="133">
        <v>55286296</v>
      </c>
      <c r="C94" s="133">
        <v>47380280.000000037</v>
      </c>
      <c r="D94" s="133">
        <v>59690634.000000045</v>
      </c>
      <c r="E94" s="133">
        <v>70450291.00000003</v>
      </c>
      <c r="F94" s="133">
        <v>82003814.000000015</v>
      </c>
      <c r="G94" s="133">
        <v>70987233.999999955</v>
      </c>
      <c r="H94" s="134">
        <f t="shared" si="11"/>
        <v>28.399330640634616</v>
      </c>
      <c r="I94" s="135">
        <f t="shared" si="12"/>
        <v>49.824429066269573</v>
      </c>
      <c r="J94" s="175">
        <f t="shared" si="13"/>
        <v>18.925247133411077</v>
      </c>
      <c r="K94" s="175">
        <f t="shared" si="14"/>
        <v>0.76215866872703941</v>
      </c>
      <c r="L94" s="175">
        <f t="shared" si="15"/>
        <v>-13.434228803065253</v>
      </c>
    </row>
    <row r="95" spans="1:12" ht="15" customHeight="1" x14ac:dyDescent="0.25">
      <c r="A95" s="4" t="s">
        <v>43</v>
      </c>
      <c r="B95" s="133">
        <v>10710487</v>
      </c>
      <c r="C95" s="133">
        <v>14698547.999999996</v>
      </c>
      <c r="D95" s="133">
        <v>11668831.999999994</v>
      </c>
      <c r="E95" s="133">
        <v>10059197.999999985</v>
      </c>
      <c r="F95" s="133">
        <v>10484432.999999996</v>
      </c>
      <c r="G95" s="133">
        <v>9527237.9999999981</v>
      </c>
      <c r="H95" s="134">
        <f t="shared" si="11"/>
        <v>-11.047574213945651</v>
      </c>
      <c r="I95" s="135">
        <f t="shared" si="12"/>
        <v>-35.182454756755561</v>
      </c>
      <c r="J95" s="175">
        <f t="shared" si="13"/>
        <v>-18.353113662104292</v>
      </c>
      <c r="K95" s="175">
        <f t="shared" si="14"/>
        <v>-5.288294355076701</v>
      </c>
      <c r="L95" s="175">
        <f t="shared" si="15"/>
        <v>-9.1296782572791386</v>
      </c>
    </row>
    <row r="96" spans="1:12" ht="15" customHeight="1" x14ac:dyDescent="0.25">
      <c r="A96" s="4" t="s">
        <v>5</v>
      </c>
      <c r="B96" s="133">
        <v>12866834</v>
      </c>
      <c r="C96" s="133">
        <v>7469206.0000000047</v>
      </c>
      <c r="D96" s="133">
        <v>15687217.999999998</v>
      </c>
      <c r="E96" s="133">
        <v>25558366</v>
      </c>
      <c r="F96" s="133">
        <v>19802457</v>
      </c>
      <c r="G96" s="133">
        <v>27452368.000000007</v>
      </c>
      <c r="H96" s="134">
        <f t="shared" si="11"/>
        <v>113.35759830273716</v>
      </c>
      <c r="I96" s="135">
        <f t="shared" si="12"/>
        <v>267.54064622129835</v>
      </c>
      <c r="J96" s="175">
        <f t="shared" si="13"/>
        <v>74.998320288530493</v>
      </c>
      <c r="K96" s="175">
        <f t="shared" si="14"/>
        <v>7.4104972125370097</v>
      </c>
      <c r="L96" s="175">
        <f t="shared" si="15"/>
        <v>38.631120370568198</v>
      </c>
    </row>
    <row r="97" spans="1:12" ht="15" customHeight="1" x14ac:dyDescent="0.25">
      <c r="A97" s="8" t="s">
        <v>6</v>
      </c>
      <c r="B97" s="80">
        <f t="shared" ref="B97:G97" si="16">SUM(B69:B96)</f>
        <v>1435032018</v>
      </c>
      <c r="C97" s="80">
        <f t="shared" si="16"/>
        <v>1356677637.0000007</v>
      </c>
      <c r="D97" s="80">
        <f t="shared" si="16"/>
        <v>1468604774.000001</v>
      </c>
      <c r="E97" s="80">
        <f t="shared" si="16"/>
        <v>1458582457.9999988</v>
      </c>
      <c r="F97" s="80">
        <f t="shared" si="16"/>
        <v>1658237800.0000005</v>
      </c>
      <c r="G97" s="80">
        <f t="shared" si="16"/>
        <v>2136491508.9999995</v>
      </c>
      <c r="H97" s="170">
        <f t="shared" si="11"/>
        <v>48.8811038500466</v>
      </c>
      <c r="I97" s="171">
        <f t="shared" si="12"/>
        <v>57.479673190780147</v>
      </c>
      <c r="J97" s="179">
        <f t="shared" si="13"/>
        <v>45.477636109059659</v>
      </c>
      <c r="K97" s="179">
        <f t="shared" si="14"/>
        <v>46.477252436557222</v>
      </c>
      <c r="L97" s="179">
        <f t="shared" si="15"/>
        <v>28.84108111635129</v>
      </c>
    </row>
    <row r="99" spans="1:12" ht="15" customHeight="1" x14ac:dyDescent="0.25">
      <c r="A99" s="31" t="s">
        <v>10</v>
      </c>
      <c r="B99" s="131"/>
      <c r="C99" s="131"/>
      <c r="D99" s="131"/>
      <c r="E99" s="131"/>
      <c r="F99" s="131"/>
      <c r="G99" s="131"/>
      <c r="H99" s="131"/>
      <c r="I99" s="131"/>
    </row>
    <row r="100" spans="1:12" ht="34.5" customHeight="1" x14ac:dyDescent="0.25">
      <c r="A100" s="140" t="s">
        <v>46</v>
      </c>
      <c r="B100" s="132">
        <v>2015</v>
      </c>
      <c r="C100" s="132">
        <v>2016</v>
      </c>
      <c r="D100" s="132">
        <v>2017</v>
      </c>
      <c r="E100" s="132">
        <v>2018</v>
      </c>
      <c r="F100" s="132">
        <v>2019</v>
      </c>
      <c r="G100" s="12">
        <v>2020</v>
      </c>
      <c r="H100" s="3" t="s">
        <v>592</v>
      </c>
      <c r="I100" s="3" t="s">
        <v>593</v>
      </c>
      <c r="J100" s="150" t="s">
        <v>594</v>
      </c>
      <c r="K100" s="3" t="s">
        <v>595</v>
      </c>
      <c r="L100" s="3" t="s">
        <v>598</v>
      </c>
    </row>
    <row r="101" spans="1:12" ht="15" customHeight="1" x14ac:dyDescent="0.25">
      <c r="A101" s="4" t="s">
        <v>17</v>
      </c>
      <c r="B101" s="133">
        <v>23709140</v>
      </c>
      <c r="C101" s="133">
        <v>27936921.999999993</v>
      </c>
      <c r="D101" s="133">
        <v>30228643.999999985</v>
      </c>
      <c r="E101" s="133">
        <v>33091313.000000007</v>
      </c>
      <c r="F101" s="133">
        <v>34494521</v>
      </c>
      <c r="G101" s="133">
        <v>29231605.999999966</v>
      </c>
      <c r="H101" s="134">
        <f>G101/B101*100-100</f>
        <v>23.292561434113452</v>
      </c>
      <c r="I101" s="135">
        <f>G101/C101*100-100</f>
        <v>4.6343115394028587</v>
      </c>
      <c r="J101" s="175">
        <f>G101/D101*100-100</f>
        <v>-3.2983219492082441</v>
      </c>
      <c r="K101" s="175">
        <f>G101/E101*100-100</f>
        <v>-11.663807356329556</v>
      </c>
      <c r="L101" s="175">
        <f>G101/F101*100-100</f>
        <v>-15.257249115011732</v>
      </c>
    </row>
    <row r="102" spans="1:12" ht="15" customHeight="1" x14ac:dyDescent="0.25">
      <c r="A102" s="4" t="s">
        <v>18</v>
      </c>
      <c r="B102" s="133">
        <v>10490797</v>
      </c>
      <c r="C102" s="133">
        <v>8663928.9999999981</v>
      </c>
      <c r="D102" s="133">
        <v>8309651.9999999981</v>
      </c>
      <c r="E102" s="133">
        <v>5310513.9999999991</v>
      </c>
      <c r="F102" s="133">
        <v>5466620.0000000009</v>
      </c>
      <c r="G102" s="133">
        <v>3170671.9999999981</v>
      </c>
      <c r="H102" s="134">
        <f>G102/B102*100-100</f>
        <v>-69.776633748608447</v>
      </c>
      <c r="I102" s="135">
        <f>G102/C102*100-100</f>
        <v>-63.403762888638646</v>
      </c>
      <c r="J102" s="175">
        <f>G102/D102*100-100</f>
        <v>-61.843504397055391</v>
      </c>
      <c r="K102" s="175">
        <f>G102/E102*100-100</f>
        <v>-40.294442308221036</v>
      </c>
      <c r="L102" s="175">
        <f>G102/F102*100-100</f>
        <v>-41.99940731201368</v>
      </c>
    </row>
    <row r="103" spans="1:12" ht="15" customHeight="1" x14ac:dyDescent="0.25">
      <c r="A103" s="4" t="s">
        <v>19</v>
      </c>
      <c r="B103" s="133">
        <v>202038</v>
      </c>
      <c r="C103" s="133">
        <v>193803.00000000003</v>
      </c>
      <c r="D103" s="133">
        <v>217509.00000000006</v>
      </c>
      <c r="E103" s="133">
        <v>237216.00000000006</v>
      </c>
      <c r="F103" s="133">
        <v>373126</v>
      </c>
      <c r="G103" s="133">
        <v>161542.99999999997</v>
      </c>
      <c r="H103" s="134">
        <f t="shared" ref="H103:H129" si="17">G103/B103*100-100</f>
        <v>-20.043259188865477</v>
      </c>
      <c r="I103" s="135">
        <f t="shared" ref="I103:I129" si="18">G103/C103*100-100</f>
        <v>-16.645769157340212</v>
      </c>
      <c r="J103" s="175">
        <f t="shared" ref="J103:J129" si="19">G103/D103*100-100</f>
        <v>-25.730429545444139</v>
      </c>
      <c r="K103" s="175">
        <f t="shared" ref="K103:K129" si="20">G103/E103*100-100</f>
        <v>-31.900462026170274</v>
      </c>
      <c r="L103" s="175">
        <f t="shared" ref="L103:L129" si="21">G103/F103*100-100</f>
        <v>-56.705509666975772</v>
      </c>
    </row>
    <row r="104" spans="1:12" ht="15" customHeight="1" x14ac:dyDescent="0.25">
      <c r="A104" s="4" t="s">
        <v>20</v>
      </c>
      <c r="B104" s="133">
        <v>507243402</v>
      </c>
      <c r="C104" s="133">
        <v>445794313.00000107</v>
      </c>
      <c r="D104" s="133">
        <v>474758513.99999982</v>
      </c>
      <c r="E104" s="133">
        <v>492311359.00000066</v>
      </c>
      <c r="F104" s="133">
        <v>527034489.00000024</v>
      </c>
      <c r="G104" s="133">
        <v>524552965.00000018</v>
      </c>
      <c r="H104" s="134">
        <f t="shared" si="17"/>
        <v>3.4124767186227984</v>
      </c>
      <c r="I104" s="135">
        <f t="shared" si="18"/>
        <v>17.667038296201625</v>
      </c>
      <c r="J104" s="175">
        <f t="shared" si="19"/>
        <v>10.488374517070881</v>
      </c>
      <c r="K104" s="175">
        <f t="shared" si="20"/>
        <v>6.5490274417981738</v>
      </c>
      <c r="L104" s="175">
        <f t="shared" si="21"/>
        <v>-0.47084660525888467</v>
      </c>
    </row>
    <row r="105" spans="1:12" ht="15" customHeight="1" x14ac:dyDescent="0.25">
      <c r="A105" s="4" t="s">
        <v>21</v>
      </c>
      <c r="B105" s="133">
        <v>579343530</v>
      </c>
      <c r="C105" s="133">
        <v>648909746.00000215</v>
      </c>
      <c r="D105" s="133">
        <v>694092146.00000143</v>
      </c>
      <c r="E105" s="133">
        <v>749460967.99999857</v>
      </c>
      <c r="F105" s="133">
        <v>746179156.00000012</v>
      </c>
      <c r="G105" s="133">
        <v>718271983.99999821</v>
      </c>
      <c r="H105" s="134">
        <f t="shared" si="17"/>
        <v>23.980323729514708</v>
      </c>
      <c r="I105" s="135">
        <f t="shared" si="18"/>
        <v>10.689042417309565</v>
      </c>
      <c r="J105" s="175">
        <f t="shared" si="19"/>
        <v>3.4836639687314346</v>
      </c>
      <c r="K105" s="175">
        <f t="shared" si="20"/>
        <v>-4.1615221247920147</v>
      </c>
      <c r="L105" s="175">
        <f t="shared" si="21"/>
        <v>-3.7400095909409004</v>
      </c>
    </row>
    <row r="106" spans="1:12" ht="15" customHeight="1" x14ac:dyDescent="0.25">
      <c r="A106" s="4" t="s">
        <v>22</v>
      </c>
      <c r="B106" s="133">
        <v>253889309</v>
      </c>
      <c r="C106" s="133">
        <v>249181429.00000057</v>
      </c>
      <c r="D106" s="133">
        <v>250404954.99999973</v>
      </c>
      <c r="E106" s="133">
        <v>255575620.99999928</v>
      </c>
      <c r="F106" s="133">
        <v>237799866.99999976</v>
      </c>
      <c r="G106" s="133">
        <v>179927280.99999979</v>
      </c>
      <c r="H106" s="134">
        <f t="shared" si="17"/>
        <v>-29.131603962103114</v>
      </c>
      <c r="I106" s="135">
        <f t="shared" si="18"/>
        <v>-27.792660262816227</v>
      </c>
      <c r="J106" s="175">
        <f t="shared" si="19"/>
        <v>-28.14547899022206</v>
      </c>
      <c r="K106" s="175">
        <f t="shared" si="20"/>
        <v>-29.599200308702251</v>
      </c>
      <c r="L106" s="175">
        <f t="shared" si="21"/>
        <v>-24.336677194188681</v>
      </c>
    </row>
    <row r="107" spans="1:12" ht="15" customHeight="1" x14ac:dyDescent="0.25">
      <c r="A107" s="4" t="s">
        <v>23</v>
      </c>
      <c r="B107" s="133">
        <v>847234978</v>
      </c>
      <c r="C107" s="133">
        <v>815609784.00000215</v>
      </c>
      <c r="D107" s="133">
        <v>803662486.99999917</v>
      </c>
      <c r="E107" s="133">
        <v>792154250.00000262</v>
      </c>
      <c r="F107" s="133">
        <v>764186004.00000155</v>
      </c>
      <c r="G107" s="133">
        <v>617354639.00000095</v>
      </c>
      <c r="H107" s="134">
        <f t="shared" si="17"/>
        <v>-27.133008547718276</v>
      </c>
      <c r="I107" s="135">
        <f t="shared" si="18"/>
        <v>-24.307597688161209</v>
      </c>
      <c r="J107" s="175">
        <f t="shared" si="19"/>
        <v>-23.182349682074729</v>
      </c>
      <c r="K107" s="175">
        <f t="shared" si="20"/>
        <v>-22.066360307983075</v>
      </c>
      <c r="L107" s="175">
        <f t="shared" si="21"/>
        <v>-19.214087176608416</v>
      </c>
    </row>
    <row r="108" spans="1:12" ht="15" customHeight="1" x14ac:dyDescent="0.25">
      <c r="A108" s="4" t="s">
        <v>24</v>
      </c>
      <c r="B108" s="133">
        <v>182965134</v>
      </c>
      <c r="C108" s="133">
        <v>178107701.99999988</v>
      </c>
      <c r="D108" s="133">
        <v>178784913.99999958</v>
      </c>
      <c r="E108" s="133">
        <v>189279549.00000006</v>
      </c>
      <c r="F108" s="133">
        <v>172183150.00000006</v>
      </c>
      <c r="G108" s="133">
        <v>135616750.00000003</v>
      </c>
      <c r="H108" s="134">
        <f t="shared" si="17"/>
        <v>-25.878364344542263</v>
      </c>
      <c r="I108" s="135">
        <f t="shared" si="18"/>
        <v>-23.856886323759255</v>
      </c>
      <c r="J108" s="175">
        <f t="shared" si="19"/>
        <v>-24.145305682782407</v>
      </c>
      <c r="K108" s="175">
        <f t="shared" si="20"/>
        <v>-28.351081394429997</v>
      </c>
      <c r="L108" s="175">
        <f t="shared" si="21"/>
        <v>-21.236921266686096</v>
      </c>
    </row>
    <row r="109" spans="1:12" ht="15" customHeight="1" x14ac:dyDescent="0.25">
      <c r="A109" s="4" t="s">
        <v>25</v>
      </c>
      <c r="B109" s="133">
        <v>99538756</v>
      </c>
      <c r="C109" s="133">
        <v>106509189.99999999</v>
      </c>
      <c r="D109" s="133">
        <v>100704655.99999988</v>
      </c>
      <c r="E109" s="133">
        <v>98765148.000000387</v>
      </c>
      <c r="F109" s="133">
        <v>98868352.000000045</v>
      </c>
      <c r="G109" s="133">
        <v>84806248.999999925</v>
      </c>
      <c r="H109" s="134">
        <f t="shared" si="17"/>
        <v>-14.800774685189026</v>
      </c>
      <c r="I109" s="135">
        <f t="shared" si="18"/>
        <v>-20.376590038850225</v>
      </c>
      <c r="J109" s="175">
        <f t="shared" si="19"/>
        <v>-15.787161817026586</v>
      </c>
      <c r="K109" s="175">
        <f t="shared" si="20"/>
        <v>-14.133425892299982</v>
      </c>
      <c r="L109" s="175">
        <f t="shared" si="21"/>
        <v>-14.223057950839632</v>
      </c>
    </row>
    <row r="110" spans="1:12" ht="15" customHeight="1" x14ac:dyDescent="0.25">
      <c r="A110" s="4" t="s">
        <v>26</v>
      </c>
      <c r="B110" s="133">
        <v>949117907</v>
      </c>
      <c r="C110" s="133">
        <v>1006098038.999998</v>
      </c>
      <c r="D110" s="133">
        <v>1068583067.9999983</v>
      </c>
      <c r="E110" s="133">
        <v>1084197522.9999993</v>
      </c>
      <c r="F110" s="133">
        <v>1074783991.9999998</v>
      </c>
      <c r="G110" s="133">
        <v>924166804.00000238</v>
      </c>
      <c r="H110" s="134">
        <f t="shared" si="17"/>
        <v>-2.6288728529908099</v>
      </c>
      <c r="I110" s="135">
        <f t="shared" si="18"/>
        <v>-8.1434643368781821</v>
      </c>
      <c r="J110" s="175">
        <f t="shared" si="19"/>
        <v>-13.514743806514829</v>
      </c>
      <c r="K110" s="175">
        <f t="shared" si="20"/>
        <v>-14.760291884562534</v>
      </c>
      <c r="L110" s="175">
        <f t="shared" si="21"/>
        <v>-14.013717093024709</v>
      </c>
    </row>
    <row r="111" spans="1:12" ht="15" customHeight="1" x14ac:dyDescent="0.25">
      <c r="A111" s="4" t="s">
        <v>27</v>
      </c>
      <c r="B111" s="133">
        <v>202512059</v>
      </c>
      <c r="C111" s="133">
        <v>154196484.00000006</v>
      </c>
      <c r="D111" s="133">
        <v>194252660.99999997</v>
      </c>
      <c r="E111" s="133">
        <v>188552012.00000003</v>
      </c>
      <c r="F111" s="133">
        <v>201884002.00000006</v>
      </c>
      <c r="G111" s="133">
        <v>165712450</v>
      </c>
      <c r="H111" s="134">
        <f t="shared" si="17"/>
        <v>-18.17156429188249</v>
      </c>
      <c r="I111" s="135">
        <f t="shared" si="18"/>
        <v>7.4683713281036574</v>
      </c>
      <c r="J111" s="175">
        <f t="shared" si="19"/>
        <v>-14.692314047630973</v>
      </c>
      <c r="K111" s="175">
        <f t="shared" si="20"/>
        <v>-12.113136188650174</v>
      </c>
      <c r="L111" s="175">
        <f t="shared" si="21"/>
        <v>-17.916997702472756</v>
      </c>
    </row>
    <row r="112" spans="1:12" ht="15" customHeight="1" x14ac:dyDescent="0.25">
      <c r="A112" s="4" t="s">
        <v>28</v>
      </c>
      <c r="B112" s="133">
        <v>82714640</v>
      </c>
      <c r="C112" s="133">
        <v>96235177.000000119</v>
      </c>
      <c r="D112" s="133">
        <v>122288092.99999996</v>
      </c>
      <c r="E112" s="133">
        <v>134010766.99999991</v>
      </c>
      <c r="F112" s="133">
        <v>139585664</v>
      </c>
      <c r="G112" s="133">
        <v>110398660.00000021</v>
      </c>
      <c r="H112" s="134">
        <f t="shared" si="17"/>
        <v>33.469310874109112</v>
      </c>
      <c r="I112" s="135">
        <f t="shared" si="18"/>
        <v>14.717573595775775</v>
      </c>
      <c r="J112" s="175">
        <f t="shared" si="19"/>
        <v>-9.7224780502544519</v>
      </c>
      <c r="K112" s="175">
        <f t="shared" si="20"/>
        <v>-17.619559628369046</v>
      </c>
      <c r="L112" s="175">
        <f t="shared" si="21"/>
        <v>-20.909743281372926</v>
      </c>
    </row>
    <row r="113" spans="1:12" ht="15" customHeight="1" x14ac:dyDescent="0.25">
      <c r="A113" s="4" t="s">
        <v>29</v>
      </c>
      <c r="B113" s="133">
        <v>1628767618</v>
      </c>
      <c r="C113" s="133">
        <v>1681932248.0000026</v>
      </c>
      <c r="D113" s="133">
        <v>1733166627.0000043</v>
      </c>
      <c r="E113" s="133">
        <v>1783642395.999985</v>
      </c>
      <c r="F113" s="133">
        <v>1816662181</v>
      </c>
      <c r="G113" s="133">
        <v>1691869829.999975</v>
      </c>
      <c r="H113" s="134">
        <f t="shared" si="17"/>
        <v>3.8742305103940851</v>
      </c>
      <c r="I113" s="135">
        <f t="shared" si="18"/>
        <v>0.59084318121549018</v>
      </c>
      <c r="J113" s="175">
        <f t="shared" si="19"/>
        <v>-2.382736683056919</v>
      </c>
      <c r="K113" s="175">
        <f t="shared" si="20"/>
        <v>-5.1452334955605465</v>
      </c>
      <c r="L113" s="175">
        <f t="shared" si="21"/>
        <v>-6.8693206863221974</v>
      </c>
    </row>
    <row r="114" spans="1:12" ht="15" customHeight="1" x14ac:dyDescent="0.25">
      <c r="A114" s="4" t="s">
        <v>30</v>
      </c>
      <c r="B114" s="133">
        <v>158934403</v>
      </c>
      <c r="C114" s="133">
        <v>161111410.99999997</v>
      </c>
      <c r="D114" s="133">
        <v>180649993.99999961</v>
      </c>
      <c r="E114" s="133">
        <v>191540026.00000033</v>
      </c>
      <c r="F114" s="133">
        <v>181916113.00000006</v>
      </c>
      <c r="G114" s="133">
        <v>170399952.9999997</v>
      </c>
      <c r="H114" s="134">
        <f t="shared" si="17"/>
        <v>7.2140139476282599</v>
      </c>
      <c r="I114" s="135">
        <f t="shared" si="18"/>
        <v>5.7652911996405578</v>
      </c>
      <c r="J114" s="175">
        <f t="shared" si="19"/>
        <v>-5.6739780461879974</v>
      </c>
      <c r="K114" s="175">
        <f t="shared" si="20"/>
        <v>-11.036895755668624</v>
      </c>
      <c r="L114" s="175">
        <f t="shared" si="21"/>
        <v>-6.3304782682996148</v>
      </c>
    </row>
    <row r="115" spans="1:12" ht="15" customHeight="1" x14ac:dyDescent="0.25">
      <c r="A115" s="4" t="s">
        <v>31</v>
      </c>
      <c r="B115" s="133">
        <v>224989928</v>
      </c>
      <c r="C115" s="133">
        <v>232534613.00000006</v>
      </c>
      <c r="D115" s="133">
        <v>229168876.99999946</v>
      </c>
      <c r="E115" s="133">
        <v>243460884.00000098</v>
      </c>
      <c r="F115" s="133">
        <v>249881759.0000003</v>
      </c>
      <c r="G115" s="133">
        <v>238244790.00000066</v>
      </c>
      <c r="H115" s="134">
        <f t="shared" si="17"/>
        <v>5.8913134991539096</v>
      </c>
      <c r="I115" s="135">
        <f t="shared" si="18"/>
        <v>2.4556245310458849</v>
      </c>
      <c r="J115" s="175">
        <f t="shared" si="19"/>
        <v>3.9603602019663526</v>
      </c>
      <c r="K115" s="175">
        <f t="shared" si="20"/>
        <v>-2.1424772284981515</v>
      </c>
      <c r="L115" s="175">
        <f t="shared" si="21"/>
        <v>-4.6569901887074678</v>
      </c>
    </row>
    <row r="116" spans="1:12" ht="15" customHeight="1" x14ac:dyDescent="0.25">
      <c r="A116" s="4" t="s">
        <v>32</v>
      </c>
      <c r="B116" s="133">
        <v>216417651</v>
      </c>
      <c r="C116" s="133">
        <v>229470827.00000027</v>
      </c>
      <c r="D116" s="133">
        <v>250422869.99999949</v>
      </c>
      <c r="E116" s="133">
        <v>242418205.00000036</v>
      </c>
      <c r="F116" s="133">
        <v>257879786.99999997</v>
      </c>
      <c r="G116" s="133">
        <v>254935757.99999958</v>
      </c>
      <c r="H116" s="134">
        <f t="shared" si="17"/>
        <v>17.798043191957362</v>
      </c>
      <c r="I116" s="135">
        <f t="shared" si="18"/>
        <v>11.097241132093586</v>
      </c>
      <c r="J116" s="175">
        <f t="shared" si="19"/>
        <v>1.8021069720988834</v>
      </c>
      <c r="K116" s="175">
        <f t="shared" si="20"/>
        <v>5.1636192092088322</v>
      </c>
      <c r="L116" s="175">
        <f t="shared" si="21"/>
        <v>-1.1416284441092728</v>
      </c>
    </row>
    <row r="117" spans="1:12" ht="15" customHeight="1" x14ac:dyDescent="0.25">
      <c r="A117" s="4" t="s">
        <v>33</v>
      </c>
      <c r="B117" s="133">
        <v>470543792</v>
      </c>
      <c r="C117" s="133">
        <v>497618365.00000066</v>
      </c>
      <c r="D117" s="133">
        <v>542425548.99999666</v>
      </c>
      <c r="E117" s="133">
        <v>573007480.00000024</v>
      </c>
      <c r="F117" s="133">
        <v>579661752</v>
      </c>
      <c r="G117" s="133">
        <v>546861863.00000358</v>
      </c>
      <c r="H117" s="134">
        <f t="shared" si="17"/>
        <v>16.219121853806868</v>
      </c>
      <c r="I117" s="135">
        <f t="shared" si="18"/>
        <v>9.895836139408317</v>
      </c>
      <c r="J117" s="175">
        <f t="shared" si="19"/>
        <v>0.81786597408355988</v>
      </c>
      <c r="K117" s="175">
        <f t="shared" si="20"/>
        <v>-4.5628753397768236</v>
      </c>
      <c r="L117" s="175">
        <f t="shared" si="21"/>
        <v>-5.6584532077245626</v>
      </c>
    </row>
    <row r="118" spans="1:12" ht="15" customHeight="1" x14ac:dyDescent="0.25">
      <c r="A118" s="4" t="s">
        <v>34</v>
      </c>
      <c r="B118" s="133">
        <v>70147330</v>
      </c>
      <c r="C118" s="133">
        <v>73869206.999999851</v>
      </c>
      <c r="D118" s="133">
        <v>77650756.999999866</v>
      </c>
      <c r="E118" s="133">
        <v>84442550.999999896</v>
      </c>
      <c r="F118" s="133">
        <v>94082397.000000015</v>
      </c>
      <c r="G118" s="133">
        <v>94768818.999999881</v>
      </c>
      <c r="H118" s="134">
        <f t="shared" si="17"/>
        <v>35.09968091444091</v>
      </c>
      <c r="I118" s="135">
        <f t="shared" si="18"/>
        <v>28.292725546654481</v>
      </c>
      <c r="J118" s="175">
        <f t="shared" si="19"/>
        <v>22.044938982372116</v>
      </c>
      <c r="K118" s="175">
        <f t="shared" si="20"/>
        <v>12.228749460683616</v>
      </c>
      <c r="L118" s="175">
        <f t="shared" si="21"/>
        <v>0.72959663219451443</v>
      </c>
    </row>
    <row r="119" spans="1:12" ht="15" customHeight="1" x14ac:dyDescent="0.25">
      <c r="A119" s="4" t="s">
        <v>35</v>
      </c>
      <c r="B119" s="133">
        <v>9967621</v>
      </c>
      <c r="C119" s="133">
        <v>9404820.0000000093</v>
      </c>
      <c r="D119" s="133">
        <v>10082748.999999991</v>
      </c>
      <c r="E119" s="133">
        <v>10533749.999999998</v>
      </c>
      <c r="F119" s="133">
        <v>13367466.999999998</v>
      </c>
      <c r="G119" s="133">
        <v>9199015.0000000037</v>
      </c>
      <c r="H119" s="134">
        <f t="shared" si="17"/>
        <v>-7.711027536058964</v>
      </c>
      <c r="I119" s="135">
        <f t="shared" si="18"/>
        <v>-2.1882928115583837</v>
      </c>
      <c r="J119" s="175">
        <f t="shared" si="19"/>
        <v>-8.76481205671179</v>
      </c>
      <c r="K119" s="175">
        <f t="shared" si="20"/>
        <v>-12.671033582532289</v>
      </c>
      <c r="L119" s="175">
        <f t="shared" si="21"/>
        <v>-31.18355930858101</v>
      </c>
    </row>
    <row r="120" spans="1:12" ht="15" customHeight="1" x14ac:dyDescent="0.25">
      <c r="A120" s="4" t="s">
        <v>36</v>
      </c>
      <c r="B120" s="133">
        <v>204537368</v>
      </c>
      <c r="C120" s="133">
        <v>193272759.00000015</v>
      </c>
      <c r="D120" s="133">
        <v>232064689.00000027</v>
      </c>
      <c r="E120" s="133">
        <v>267388702.99999988</v>
      </c>
      <c r="F120" s="133">
        <v>283081489.99999982</v>
      </c>
      <c r="G120" s="133">
        <v>280001998.99999982</v>
      </c>
      <c r="H120" s="134">
        <f t="shared" si="17"/>
        <v>36.895278226128255</v>
      </c>
      <c r="I120" s="135">
        <f t="shared" si="18"/>
        <v>44.874011448245312</v>
      </c>
      <c r="J120" s="175">
        <f t="shared" si="19"/>
        <v>20.656873825383883</v>
      </c>
      <c r="K120" s="175">
        <f t="shared" si="20"/>
        <v>4.7172135017237196</v>
      </c>
      <c r="L120" s="175">
        <f t="shared" si="21"/>
        <v>-1.0878461180912922</v>
      </c>
    </row>
    <row r="121" spans="1:12" ht="15" customHeight="1" x14ac:dyDescent="0.25">
      <c r="A121" s="4" t="s">
        <v>37</v>
      </c>
      <c r="B121" s="133">
        <v>720471616</v>
      </c>
      <c r="C121" s="133">
        <v>752841234.00000024</v>
      </c>
      <c r="D121" s="133">
        <v>823862324.00000703</v>
      </c>
      <c r="E121" s="133">
        <v>846256464.00000024</v>
      </c>
      <c r="F121" s="133">
        <v>835693683.99999869</v>
      </c>
      <c r="G121" s="133">
        <v>886470232.99999714</v>
      </c>
      <c r="H121" s="134">
        <f t="shared" si="17"/>
        <v>23.040271582329382</v>
      </c>
      <c r="I121" s="135">
        <f t="shared" si="18"/>
        <v>17.749957489708493</v>
      </c>
      <c r="J121" s="175">
        <f t="shared" si="19"/>
        <v>7.5993169217906313</v>
      </c>
      <c r="K121" s="175">
        <f t="shared" si="20"/>
        <v>4.7519600393855228</v>
      </c>
      <c r="L121" s="175">
        <f t="shared" si="21"/>
        <v>6.0759761587474941</v>
      </c>
    </row>
    <row r="122" spans="1:12" ht="15" customHeight="1" x14ac:dyDescent="0.25">
      <c r="A122" s="4" t="s">
        <v>38</v>
      </c>
      <c r="B122" s="133">
        <v>131013424</v>
      </c>
      <c r="C122" s="133">
        <v>136391589.00000009</v>
      </c>
      <c r="D122" s="133">
        <v>175067631.00000009</v>
      </c>
      <c r="E122" s="133">
        <v>209201978</v>
      </c>
      <c r="F122" s="133">
        <v>224947550.00000009</v>
      </c>
      <c r="G122" s="133">
        <v>235373470.99999958</v>
      </c>
      <c r="H122" s="134">
        <f t="shared" si="17"/>
        <v>79.65599540395155</v>
      </c>
      <c r="I122" s="135">
        <f t="shared" si="18"/>
        <v>72.571837256034485</v>
      </c>
      <c r="J122" s="175">
        <f t="shared" si="19"/>
        <v>34.447167449246791</v>
      </c>
      <c r="K122" s="175">
        <f t="shared" si="20"/>
        <v>12.510155616214874</v>
      </c>
      <c r="L122" s="175">
        <f t="shared" si="21"/>
        <v>4.6348230954280183</v>
      </c>
    </row>
    <row r="123" spans="1:12" ht="15" customHeight="1" x14ac:dyDescent="0.25">
      <c r="A123" s="4" t="s">
        <v>39</v>
      </c>
      <c r="B123" s="133">
        <v>1047574780</v>
      </c>
      <c r="C123" s="133">
        <v>1031626938.9999988</v>
      </c>
      <c r="D123" s="133">
        <v>1163621307.9999995</v>
      </c>
      <c r="E123" s="133">
        <v>1154982867.0000007</v>
      </c>
      <c r="F123" s="133">
        <v>1175849734.0000005</v>
      </c>
      <c r="G123" s="133">
        <v>1260072920.0000026</v>
      </c>
      <c r="H123" s="134">
        <f t="shared" si="17"/>
        <v>20.284770505834686</v>
      </c>
      <c r="I123" s="135">
        <f t="shared" si="18"/>
        <v>22.144243462801242</v>
      </c>
      <c r="J123" s="175">
        <f t="shared" si="19"/>
        <v>8.2889176518932572</v>
      </c>
      <c r="K123" s="175">
        <f t="shared" si="20"/>
        <v>9.0988408575243227</v>
      </c>
      <c r="L123" s="175">
        <f t="shared" si="21"/>
        <v>7.16275078053485</v>
      </c>
    </row>
    <row r="124" spans="1:12" ht="15" customHeight="1" x14ac:dyDescent="0.25">
      <c r="A124" s="4" t="s">
        <v>40</v>
      </c>
      <c r="B124" s="133">
        <v>457987612</v>
      </c>
      <c r="C124" s="133">
        <v>463213926.00000006</v>
      </c>
      <c r="D124" s="133">
        <v>473128382.99999952</v>
      </c>
      <c r="E124" s="133">
        <v>480731578.99999887</v>
      </c>
      <c r="F124" s="133">
        <v>481138334.99999976</v>
      </c>
      <c r="G124" s="133">
        <v>455768564.99999869</v>
      </c>
      <c r="H124" s="134">
        <f t="shared" si="17"/>
        <v>-0.48452118394881438</v>
      </c>
      <c r="I124" s="135">
        <f t="shared" si="18"/>
        <v>-1.6073266760985376</v>
      </c>
      <c r="J124" s="175">
        <f t="shared" si="19"/>
        <v>-3.6691559043501343</v>
      </c>
      <c r="K124" s="175">
        <f t="shared" si="20"/>
        <v>-5.1927135828953368</v>
      </c>
      <c r="L124" s="175">
        <f t="shared" si="21"/>
        <v>-5.2728639882750343</v>
      </c>
    </row>
    <row r="125" spans="1:12" ht="15" customHeight="1" x14ac:dyDescent="0.25">
      <c r="A125" s="4" t="s">
        <v>41</v>
      </c>
      <c r="B125" s="133">
        <v>2000233949</v>
      </c>
      <c r="C125" s="133">
        <v>2092822079.0000014</v>
      </c>
      <c r="D125" s="133">
        <v>2161953830.0000167</v>
      </c>
      <c r="E125" s="133">
        <v>2328263201.9999876</v>
      </c>
      <c r="F125" s="133">
        <v>2371267673.9999986</v>
      </c>
      <c r="G125" s="133">
        <v>2016192280.0000091</v>
      </c>
      <c r="H125" s="134">
        <f t="shared" si="17"/>
        <v>0.7978232250276136</v>
      </c>
      <c r="I125" s="135">
        <f t="shared" si="18"/>
        <v>-3.6615534482801309</v>
      </c>
      <c r="J125" s="175">
        <f t="shared" si="19"/>
        <v>-6.7421213153292143</v>
      </c>
      <c r="K125" s="175">
        <f t="shared" si="20"/>
        <v>-13.4035929327882</v>
      </c>
      <c r="L125" s="175">
        <f t="shared" si="21"/>
        <v>-14.974074748846334</v>
      </c>
    </row>
    <row r="126" spans="1:12" ht="15" customHeight="1" x14ac:dyDescent="0.25">
      <c r="A126" s="4" t="s">
        <v>42</v>
      </c>
      <c r="B126" s="133">
        <v>352338999</v>
      </c>
      <c r="C126" s="133">
        <v>388587841.00000006</v>
      </c>
      <c r="D126" s="133">
        <v>432691832.99999785</v>
      </c>
      <c r="E126" s="133">
        <v>471912179.00000107</v>
      </c>
      <c r="F126" s="133">
        <v>517295511.00000024</v>
      </c>
      <c r="G126" s="133">
        <v>453498840.99999934</v>
      </c>
      <c r="H126" s="134">
        <f t="shared" si="17"/>
        <v>28.710940965124138</v>
      </c>
      <c r="I126" s="135">
        <f t="shared" si="18"/>
        <v>16.704331209374928</v>
      </c>
      <c r="J126" s="175">
        <f t="shared" si="19"/>
        <v>4.8087360132821289</v>
      </c>
      <c r="K126" s="175">
        <f t="shared" si="20"/>
        <v>-3.9018569173231015</v>
      </c>
      <c r="L126" s="175">
        <f t="shared" si="21"/>
        <v>-12.332732189512626</v>
      </c>
    </row>
    <row r="127" spans="1:12" ht="15" customHeight="1" x14ac:dyDescent="0.25">
      <c r="A127" s="4" t="s">
        <v>43</v>
      </c>
      <c r="B127" s="133">
        <v>415593939</v>
      </c>
      <c r="C127" s="133">
        <v>417271954.0000006</v>
      </c>
      <c r="D127" s="133">
        <v>452246493.99999869</v>
      </c>
      <c r="E127" s="133">
        <v>464097422.00000048</v>
      </c>
      <c r="F127" s="133">
        <v>480996291.99999994</v>
      </c>
      <c r="G127" s="133">
        <v>421077909.99999976</v>
      </c>
      <c r="H127" s="134">
        <f t="shared" si="17"/>
        <v>1.3195502834317807</v>
      </c>
      <c r="I127" s="135">
        <f t="shared" si="18"/>
        <v>0.91210443537241304</v>
      </c>
      <c r="J127" s="175">
        <f t="shared" si="19"/>
        <v>-6.8919459660861406</v>
      </c>
      <c r="K127" s="175">
        <f t="shared" si="20"/>
        <v>-9.2695003162505571</v>
      </c>
      <c r="L127" s="175">
        <f t="shared" si="21"/>
        <v>-12.457140106186131</v>
      </c>
    </row>
    <row r="128" spans="1:12" ht="15" customHeight="1" x14ac:dyDescent="0.25">
      <c r="A128" s="4" t="s">
        <v>5</v>
      </c>
      <c r="B128" s="133">
        <v>71012625</v>
      </c>
      <c r="C128" s="133">
        <v>84278158.999999955</v>
      </c>
      <c r="D128" s="133">
        <v>90968948.000000194</v>
      </c>
      <c r="E128" s="133">
        <v>176535875.00000006</v>
      </c>
      <c r="F128" s="133">
        <v>117975481</v>
      </c>
      <c r="G128" s="133">
        <v>146876013.99999985</v>
      </c>
      <c r="H128" s="134">
        <f t="shared" si="17"/>
        <v>106.83084733172427</v>
      </c>
      <c r="I128" s="135">
        <f t="shared" si="18"/>
        <v>74.275299487735538</v>
      </c>
      <c r="J128" s="175">
        <f t="shared" si="19"/>
        <v>61.457307388010634</v>
      </c>
      <c r="K128" s="175">
        <f t="shared" si="20"/>
        <v>-16.80103888232361</v>
      </c>
      <c r="L128" s="175">
        <f t="shared" si="21"/>
        <v>24.497067318589586</v>
      </c>
    </row>
    <row r="129" spans="1:12" ht="15" customHeight="1" x14ac:dyDescent="0.25">
      <c r="A129" s="8" t="s">
        <v>6</v>
      </c>
      <c r="B129" s="80">
        <f t="shared" ref="B129:G129" si="22">SUM(B101:B128)</f>
        <v>11919494345</v>
      </c>
      <c r="C129" s="80">
        <f t="shared" si="22"/>
        <v>12183684489.000008</v>
      </c>
      <c r="D129" s="80">
        <f t="shared" si="22"/>
        <v>12955460162.000015</v>
      </c>
      <c r="E129" s="80">
        <f t="shared" si="22"/>
        <v>13551361800.999975</v>
      </c>
      <c r="F129" s="80">
        <f t="shared" si="22"/>
        <v>13684536150</v>
      </c>
      <c r="G129" s="80">
        <f t="shared" si="22"/>
        <v>12654983863.999989</v>
      </c>
      <c r="H129" s="170">
        <f t="shared" si="17"/>
        <v>6.1704758416074412</v>
      </c>
      <c r="I129" s="171">
        <f t="shared" si="18"/>
        <v>3.8682828287739426</v>
      </c>
      <c r="J129" s="179">
        <f t="shared" si="19"/>
        <v>-2.3193023963854387</v>
      </c>
      <c r="K129" s="179">
        <f t="shared" si="20"/>
        <v>-6.6146705413314351</v>
      </c>
      <c r="L129" s="179">
        <f t="shared" si="21"/>
        <v>-7.5234722954055826</v>
      </c>
    </row>
    <row r="131" spans="1:12" ht="15" customHeight="1" x14ac:dyDescent="0.25">
      <c r="A131" s="31" t="s">
        <v>11</v>
      </c>
      <c r="B131" s="131"/>
      <c r="C131" s="131"/>
      <c r="D131" s="131"/>
      <c r="E131" s="131"/>
      <c r="F131" s="131"/>
      <c r="G131" s="131"/>
      <c r="H131" s="131"/>
      <c r="I131" s="131"/>
    </row>
    <row r="132" spans="1:12" ht="29.25" customHeight="1" x14ac:dyDescent="0.25">
      <c r="A132" s="140" t="s">
        <v>46</v>
      </c>
      <c r="B132" s="132">
        <v>2015</v>
      </c>
      <c r="C132" s="132">
        <v>2016</v>
      </c>
      <c r="D132" s="132">
        <v>2017</v>
      </c>
      <c r="E132" s="132">
        <v>2018</v>
      </c>
      <c r="F132" s="132">
        <v>2019</v>
      </c>
      <c r="G132" s="12">
        <v>2020</v>
      </c>
      <c r="H132" s="3" t="s">
        <v>592</v>
      </c>
      <c r="I132" s="3" t="s">
        <v>593</v>
      </c>
      <c r="J132" s="150" t="s">
        <v>594</v>
      </c>
      <c r="K132" s="3" t="s">
        <v>595</v>
      </c>
      <c r="L132" s="3" t="s">
        <v>598</v>
      </c>
    </row>
    <row r="133" spans="1:12" ht="15" customHeight="1" x14ac:dyDescent="0.25">
      <c r="A133" s="4" t="s">
        <v>17</v>
      </c>
      <c r="B133" s="133">
        <v>73150374</v>
      </c>
      <c r="C133" s="133">
        <v>66556476.999999978</v>
      </c>
      <c r="D133" s="133">
        <v>68766432.999999955</v>
      </c>
      <c r="E133" s="133">
        <v>67736887.99999997</v>
      </c>
      <c r="F133" s="133">
        <v>75750647.00000003</v>
      </c>
      <c r="G133" s="133">
        <v>64779430.000000045</v>
      </c>
      <c r="H133" s="134">
        <f>G133/B133*100-100</f>
        <v>-11.443473959545244</v>
      </c>
      <c r="I133" s="135">
        <f>G133/C133*100-100</f>
        <v>-2.6699835689919951</v>
      </c>
      <c r="J133" s="175">
        <f>G133/D133*100-100</f>
        <v>-5.7978912473181623</v>
      </c>
      <c r="K133" s="175">
        <f>G133/E133*100-100</f>
        <v>-4.3660966532739565</v>
      </c>
      <c r="L133" s="175">
        <f>G133/F133*100-100</f>
        <v>-14.483331079667181</v>
      </c>
    </row>
    <row r="134" spans="1:12" ht="15" customHeight="1" x14ac:dyDescent="0.25">
      <c r="A134" s="4" t="s">
        <v>18</v>
      </c>
      <c r="B134" s="133">
        <v>3601767</v>
      </c>
      <c r="C134" s="133">
        <v>2164872.0000000005</v>
      </c>
      <c r="D134" s="133">
        <v>7943128</v>
      </c>
      <c r="E134" s="133">
        <v>1800250.9999999991</v>
      </c>
      <c r="F134" s="133">
        <v>3314768.0000000005</v>
      </c>
      <c r="G134" s="133">
        <v>3967210.0000000014</v>
      </c>
      <c r="H134" s="134">
        <f>G134/B134*100-100</f>
        <v>10.146214344237194</v>
      </c>
      <c r="I134" s="135">
        <f>G134/C134*100-100</f>
        <v>83.253790524335869</v>
      </c>
      <c r="J134" s="175">
        <f>G134/D134*100-100</f>
        <v>-50.05481467754263</v>
      </c>
      <c r="K134" s="175">
        <f>G134/E134*100-100</f>
        <v>120.36982620756791</v>
      </c>
      <c r="L134" s="175">
        <f>G134/F134*100-100</f>
        <v>19.682885800755926</v>
      </c>
    </row>
    <row r="135" spans="1:12" ht="15" customHeight="1" x14ac:dyDescent="0.25">
      <c r="A135" s="4" t="s">
        <v>19</v>
      </c>
      <c r="B135" s="133">
        <v>138485384</v>
      </c>
      <c r="C135" s="133">
        <v>143615520.99999991</v>
      </c>
      <c r="D135" s="133">
        <v>178721573.00000006</v>
      </c>
      <c r="E135" s="133">
        <v>229523237</v>
      </c>
      <c r="F135" s="133">
        <v>208143635.99999997</v>
      </c>
      <c r="G135" s="133">
        <v>189779485.99999997</v>
      </c>
      <c r="H135" s="134">
        <f t="shared" ref="H135:H161" si="23">G135/B135*100-100</f>
        <v>37.039361496806009</v>
      </c>
      <c r="I135" s="135">
        <f t="shared" ref="I135:I161" si="24">G135/C135*100-100</f>
        <v>32.144133641377152</v>
      </c>
      <c r="J135" s="175">
        <f t="shared" ref="J135:J161" si="25">G135/D135*100-100</f>
        <v>6.1872290034062729</v>
      </c>
      <c r="K135" s="175">
        <f t="shared" ref="K135:K161" si="26">G135/E135*100-100</f>
        <v>-17.315785329395666</v>
      </c>
      <c r="L135" s="175">
        <f t="shared" ref="L135:L161" si="27">G135/F135*100-100</f>
        <v>-8.8228255991453892</v>
      </c>
    </row>
    <row r="136" spans="1:12" ht="15" customHeight="1" x14ac:dyDescent="0.25">
      <c r="A136" s="4" t="s">
        <v>20</v>
      </c>
      <c r="B136" s="133">
        <v>196280803</v>
      </c>
      <c r="C136" s="133">
        <v>248227804.00000006</v>
      </c>
      <c r="D136" s="133">
        <v>237453720.99999985</v>
      </c>
      <c r="E136" s="133">
        <v>254183820.00000033</v>
      </c>
      <c r="F136" s="133">
        <v>276342365.00000024</v>
      </c>
      <c r="G136" s="133">
        <v>281958408.9999997</v>
      </c>
      <c r="H136" s="134">
        <f t="shared" si="23"/>
        <v>43.650527555667111</v>
      </c>
      <c r="I136" s="135">
        <f t="shared" si="24"/>
        <v>13.588568426444141</v>
      </c>
      <c r="J136" s="175">
        <f t="shared" si="25"/>
        <v>18.742468137612335</v>
      </c>
      <c r="K136" s="175">
        <f t="shared" si="26"/>
        <v>10.926969702477265</v>
      </c>
      <c r="L136" s="175">
        <f t="shared" si="27"/>
        <v>2.0322776060773151</v>
      </c>
    </row>
    <row r="137" spans="1:12" ht="15" customHeight="1" x14ac:dyDescent="0.25">
      <c r="A137" s="4" t="s">
        <v>21</v>
      </c>
      <c r="B137" s="133">
        <v>290239681</v>
      </c>
      <c r="C137" s="133">
        <v>327611543.00000012</v>
      </c>
      <c r="D137" s="133">
        <v>361075526.99999923</v>
      </c>
      <c r="E137" s="133">
        <v>382682438.99999976</v>
      </c>
      <c r="F137" s="133">
        <v>394192645.9999997</v>
      </c>
      <c r="G137" s="133">
        <v>384695174.9999994</v>
      </c>
      <c r="H137" s="134">
        <f t="shared" si="23"/>
        <v>32.543962863575302</v>
      </c>
      <c r="I137" s="135">
        <f t="shared" si="24"/>
        <v>17.424182150993147</v>
      </c>
      <c r="J137" s="175">
        <f t="shared" si="25"/>
        <v>6.5414702004991341</v>
      </c>
      <c r="K137" s="175">
        <f t="shared" si="26"/>
        <v>0.52595462840135099</v>
      </c>
      <c r="L137" s="175">
        <f t="shared" si="27"/>
        <v>-2.40934758585027</v>
      </c>
    </row>
    <row r="138" spans="1:12" ht="15" customHeight="1" x14ac:dyDescent="0.25">
      <c r="A138" s="4" t="s">
        <v>22</v>
      </c>
      <c r="B138" s="133">
        <v>89963583</v>
      </c>
      <c r="C138" s="133">
        <v>91648774.999999851</v>
      </c>
      <c r="D138" s="133">
        <v>100694120.00000004</v>
      </c>
      <c r="E138" s="133">
        <v>96687960.000000119</v>
      </c>
      <c r="F138" s="133">
        <v>80383823.999999911</v>
      </c>
      <c r="G138" s="133">
        <v>73540655.000000149</v>
      </c>
      <c r="H138" s="134">
        <f t="shared" si="23"/>
        <v>-18.255084393426003</v>
      </c>
      <c r="I138" s="135">
        <f t="shared" si="24"/>
        <v>-19.758169162653545</v>
      </c>
      <c r="J138" s="175">
        <f t="shared" si="25"/>
        <v>-26.966286611373022</v>
      </c>
      <c r="K138" s="175">
        <f t="shared" si="26"/>
        <v>-23.9402144796518</v>
      </c>
      <c r="L138" s="175">
        <f t="shared" si="27"/>
        <v>-8.5131170171747073</v>
      </c>
    </row>
    <row r="139" spans="1:12" ht="15" customHeight="1" x14ac:dyDescent="0.25">
      <c r="A139" s="4" t="s">
        <v>23</v>
      </c>
      <c r="B139" s="133">
        <v>143478777</v>
      </c>
      <c r="C139" s="133">
        <v>156816432.99999973</v>
      </c>
      <c r="D139" s="133">
        <v>204095712.00000027</v>
      </c>
      <c r="E139" s="133">
        <v>220827737.99999976</v>
      </c>
      <c r="F139" s="133">
        <v>193198170.99999994</v>
      </c>
      <c r="G139" s="133">
        <v>151588433.99999961</v>
      </c>
      <c r="H139" s="134">
        <f t="shared" si="23"/>
        <v>5.6521648494394441</v>
      </c>
      <c r="I139" s="135">
        <f t="shared" si="24"/>
        <v>-3.3338336422944508</v>
      </c>
      <c r="J139" s="175">
        <f t="shared" si="25"/>
        <v>-25.726791359536534</v>
      </c>
      <c r="K139" s="175">
        <f t="shared" si="26"/>
        <v>-31.354441533065113</v>
      </c>
      <c r="L139" s="175">
        <f t="shared" si="27"/>
        <v>-21.537334843610054</v>
      </c>
    </row>
    <row r="140" spans="1:12" ht="15" customHeight="1" x14ac:dyDescent="0.25">
      <c r="A140" s="4" t="s">
        <v>24</v>
      </c>
      <c r="B140" s="133">
        <v>13800129</v>
      </c>
      <c r="C140" s="133">
        <v>15993544.000000002</v>
      </c>
      <c r="D140" s="133">
        <v>30857276.999999985</v>
      </c>
      <c r="E140" s="133">
        <v>26395865.999999985</v>
      </c>
      <c r="F140" s="133">
        <v>22265109.999999993</v>
      </c>
      <c r="G140" s="133">
        <v>18921553.000000007</v>
      </c>
      <c r="H140" s="134">
        <f t="shared" si="23"/>
        <v>37.111421204830833</v>
      </c>
      <c r="I140" s="135">
        <f t="shared" si="24"/>
        <v>18.307443303372949</v>
      </c>
      <c r="J140" s="175">
        <f t="shared" si="25"/>
        <v>-38.68041888466044</v>
      </c>
      <c r="K140" s="175">
        <f t="shared" si="26"/>
        <v>-28.316225730195711</v>
      </c>
      <c r="L140" s="175">
        <f t="shared" si="27"/>
        <v>-15.01702439377118</v>
      </c>
    </row>
    <row r="141" spans="1:12" ht="15" customHeight="1" x14ac:dyDescent="0.25">
      <c r="A141" s="4" t="s">
        <v>25</v>
      </c>
      <c r="B141" s="133">
        <v>68630587</v>
      </c>
      <c r="C141" s="133">
        <v>64552690.999999806</v>
      </c>
      <c r="D141" s="133">
        <v>61990972.999999978</v>
      </c>
      <c r="E141" s="133">
        <v>65605287.999999948</v>
      </c>
      <c r="F141" s="133">
        <v>64665684.00000003</v>
      </c>
      <c r="G141" s="133">
        <v>46306052</v>
      </c>
      <c r="H141" s="134">
        <f t="shared" si="23"/>
        <v>-32.528550280358232</v>
      </c>
      <c r="I141" s="135">
        <f t="shared" si="24"/>
        <v>-28.266271657055881</v>
      </c>
      <c r="J141" s="175">
        <f t="shared" si="25"/>
        <v>-25.301943558782312</v>
      </c>
      <c r="K141" s="175">
        <f t="shared" si="26"/>
        <v>-29.417195760195369</v>
      </c>
      <c r="L141" s="175">
        <f t="shared" si="27"/>
        <v>-28.391614940622944</v>
      </c>
    </row>
    <row r="142" spans="1:12" ht="15" customHeight="1" x14ac:dyDescent="0.25">
      <c r="A142" s="4" t="s">
        <v>26</v>
      </c>
      <c r="B142" s="133">
        <v>415259108</v>
      </c>
      <c r="C142" s="133">
        <v>436787734.99999976</v>
      </c>
      <c r="D142" s="133">
        <v>478791690.00000006</v>
      </c>
      <c r="E142" s="133">
        <v>540128937.9999994</v>
      </c>
      <c r="F142" s="133">
        <v>601851846.00000024</v>
      </c>
      <c r="G142" s="133">
        <v>424619601.99999952</v>
      </c>
      <c r="H142" s="134">
        <f t="shared" si="23"/>
        <v>2.2541333398037153</v>
      </c>
      <c r="I142" s="135">
        <f t="shared" si="24"/>
        <v>-2.7858229581469942</v>
      </c>
      <c r="J142" s="175">
        <f t="shared" si="25"/>
        <v>-11.314333379512192</v>
      </c>
      <c r="K142" s="175">
        <f t="shared" si="26"/>
        <v>-21.38551147207744</v>
      </c>
      <c r="L142" s="175">
        <f t="shared" si="27"/>
        <v>-29.447819289400442</v>
      </c>
    </row>
    <row r="143" spans="1:12" ht="15" customHeight="1" x14ac:dyDescent="0.25">
      <c r="A143" s="4" t="s">
        <v>27</v>
      </c>
      <c r="B143" s="133">
        <v>21614036</v>
      </c>
      <c r="C143" s="133">
        <v>20426897.999999996</v>
      </c>
      <c r="D143" s="133">
        <v>30021495.000000019</v>
      </c>
      <c r="E143" s="133">
        <v>27683750.999999974</v>
      </c>
      <c r="F143" s="133">
        <v>28790026.999999996</v>
      </c>
      <c r="G143" s="133">
        <v>29345255.00000003</v>
      </c>
      <c r="H143" s="134">
        <f t="shared" si="23"/>
        <v>35.769437045445983</v>
      </c>
      <c r="I143" s="135">
        <f t="shared" si="24"/>
        <v>43.659869452523026</v>
      </c>
      <c r="J143" s="175">
        <f t="shared" si="25"/>
        <v>-2.2525194031809121</v>
      </c>
      <c r="K143" s="175">
        <f t="shared" si="26"/>
        <v>6.0017300401237463</v>
      </c>
      <c r="L143" s="175">
        <f t="shared" si="27"/>
        <v>1.9285428249165477</v>
      </c>
    </row>
    <row r="144" spans="1:12" ht="15" customHeight="1" x14ac:dyDescent="0.25">
      <c r="A144" s="4" t="s">
        <v>28</v>
      </c>
      <c r="B144" s="133">
        <v>18011897</v>
      </c>
      <c r="C144" s="133">
        <v>24381807.000000022</v>
      </c>
      <c r="D144" s="133">
        <v>30291628.000000011</v>
      </c>
      <c r="E144" s="133">
        <v>24906159.000000004</v>
      </c>
      <c r="F144" s="133">
        <v>17532738</v>
      </c>
      <c r="G144" s="133">
        <v>13357849.000000006</v>
      </c>
      <c r="H144" s="134">
        <f t="shared" si="23"/>
        <v>-25.838744247760218</v>
      </c>
      <c r="I144" s="135">
        <f t="shared" si="24"/>
        <v>-45.213867864674697</v>
      </c>
      <c r="J144" s="175">
        <f t="shared" si="25"/>
        <v>-55.902505471148665</v>
      </c>
      <c r="K144" s="175">
        <f t="shared" si="26"/>
        <v>-46.367286099795621</v>
      </c>
      <c r="L144" s="175">
        <f t="shared" si="27"/>
        <v>-23.811962512643461</v>
      </c>
    </row>
    <row r="145" spans="1:12" ht="15" customHeight="1" x14ac:dyDescent="0.25">
      <c r="A145" s="4" t="s">
        <v>29</v>
      </c>
      <c r="B145" s="133">
        <v>127454562</v>
      </c>
      <c r="C145" s="133">
        <v>147510300.00000027</v>
      </c>
      <c r="D145" s="133">
        <v>134583234.99999979</v>
      </c>
      <c r="E145" s="133">
        <v>149788128.99999979</v>
      </c>
      <c r="F145" s="133">
        <v>155649304</v>
      </c>
      <c r="G145" s="133">
        <v>138952632.00000006</v>
      </c>
      <c r="H145" s="134">
        <f t="shared" si="23"/>
        <v>9.0213090999442329</v>
      </c>
      <c r="I145" s="135">
        <f t="shared" si="24"/>
        <v>-5.8014036985893114</v>
      </c>
      <c r="J145" s="175">
        <f t="shared" si="25"/>
        <v>3.2466131461324181</v>
      </c>
      <c r="K145" s="175">
        <f t="shared" si="26"/>
        <v>-7.2338823325577124</v>
      </c>
      <c r="L145" s="175">
        <f t="shared" si="27"/>
        <v>-10.727109965104603</v>
      </c>
    </row>
    <row r="146" spans="1:12" ht="15" customHeight="1" x14ac:dyDescent="0.25">
      <c r="A146" s="4" t="s">
        <v>30</v>
      </c>
      <c r="B146" s="133">
        <v>32574735</v>
      </c>
      <c r="C146" s="133">
        <v>31385734.000000019</v>
      </c>
      <c r="D146" s="133">
        <v>27239237.999999963</v>
      </c>
      <c r="E146" s="133">
        <v>31324320.999999996</v>
      </c>
      <c r="F146" s="133">
        <v>33797587.000000022</v>
      </c>
      <c r="G146" s="133">
        <v>19361592</v>
      </c>
      <c r="H146" s="134">
        <f t="shared" si="23"/>
        <v>-40.56254947277391</v>
      </c>
      <c r="I146" s="135">
        <f t="shared" si="24"/>
        <v>-38.310851675477821</v>
      </c>
      <c r="J146" s="175">
        <f t="shared" si="25"/>
        <v>-28.920214287932623</v>
      </c>
      <c r="K146" s="175">
        <f t="shared" si="26"/>
        <v>-38.189906813941789</v>
      </c>
      <c r="L146" s="175">
        <f t="shared" si="27"/>
        <v>-42.713093689203355</v>
      </c>
    </row>
    <row r="147" spans="1:12" ht="15" customHeight="1" x14ac:dyDescent="0.25">
      <c r="A147" s="4" t="s">
        <v>31</v>
      </c>
      <c r="B147" s="133">
        <v>32967281</v>
      </c>
      <c r="C147" s="133">
        <v>47600155.000000052</v>
      </c>
      <c r="D147" s="133">
        <v>56739121.999999963</v>
      </c>
      <c r="E147" s="133">
        <v>57195379</v>
      </c>
      <c r="F147" s="133">
        <v>59979174.999999985</v>
      </c>
      <c r="G147" s="133">
        <v>56461772.00000006</v>
      </c>
      <c r="H147" s="134">
        <f t="shared" si="23"/>
        <v>71.266086517720566</v>
      </c>
      <c r="I147" s="135">
        <f t="shared" si="24"/>
        <v>18.61678181510122</v>
      </c>
      <c r="J147" s="175">
        <f t="shared" si="25"/>
        <v>-0.48881616462077204</v>
      </c>
      <c r="K147" s="175">
        <f t="shared" si="26"/>
        <v>-1.2826333400115004</v>
      </c>
      <c r="L147" s="175">
        <f t="shared" si="27"/>
        <v>-5.8643737597256518</v>
      </c>
    </row>
    <row r="148" spans="1:12" ht="15" customHeight="1" x14ac:dyDescent="0.25">
      <c r="A148" s="4" t="s">
        <v>32</v>
      </c>
      <c r="B148" s="133">
        <v>316883337</v>
      </c>
      <c r="C148" s="133">
        <v>318238247.0000006</v>
      </c>
      <c r="D148" s="133">
        <v>280185390.99999923</v>
      </c>
      <c r="E148" s="133">
        <v>295919909.00000024</v>
      </c>
      <c r="F148" s="133">
        <v>256652794.00000018</v>
      </c>
      <c r="G148" s="133">
        <v>290151237.99999917</v>
      </c>
      <c r="H148" s="134">
        <f t="shared" si="23"/>
        <v>-8.4359434147213648</v>
      </c>
      <c r="I148" s="135">
        <f t="shared" si="24"/>
        <v>-8.8257804537244624</v>
      </c>
      <c r="J148" s="175">
        <f t="shared" si="25"/>
        <v>3.5568760257025644</v>
      </c>
      <c r="K148" s="175">
        <f t="shared" si="26"/>
        <v>-1.9494028027702228</v>
      </c>
      <c r="L148" s="175">
        <f t="shared" si="27"/>
        <v>13.052047272861159</v>
      </c>
    </row>
    <row r="149" spans="1:12" ht="15" customHeight="1" x14ac:dyDescent="0.25">
      <c r="A149" s="4" t="s">
        <v>33</v>
      </c>
      <c r="B149" s="133">
        <v>124076285</v>
      </c>
      <c r="C149" s="133">
        <v>132880146.00000015</v>
      </c>
      <c r="D149" s="133">
        <v>151632252.99999973</v>
      </c>
      <c r="E149" s="133">
        <v>149654252.99999991</v>
      </c>
      <c r="F149" s="133">
        <v>137445002.99999988</v>
      </c>
      <c r="G149" s="133">
        <v>152939620.99999991</v>
      </c>
      <c r="H149" s="134">
        <f t="shared" si="23"/>
        <v>23.262572698723133</v>
      </c>
      <c r="I149" s="135">
        <f t="shared" si="24"/>
        <v>15.095915833806913</v>
      </c>
      <c r="J149" s="175">
        <f t="shared" si="25"/>
        <v>0.86219651435250455</v>
      </c>
      <c r="K149" s="175">
        <f t="shared" si="26"/>
        <v>2.1953054685321973</v>
      </c>
      <c r="L149" s="175">
        <f t="shared" si="27"/>
        <v>11.273322173815245</v>
      </c>
    </row>
    <row r="150" spans="1:12" ht="15" customHeight="1" x14ac:dyDescent="0.25">
      <c r="A150" s="4" t="s">
        <v>34</v>
      </c>
      <c r="B150" s="133">
        <v>106361096</v>
      </c>
      <c r="C150" s="133">
        <v>103343378.00000003</v>
      </c>
      <c r="D150" s="133">
        <v>108220901.99999967</v>
      </c>
      <c r="E150" s="133">
        <v>134316451.99999985</v>
      </c>
      <c r="F150" s="133">
        <v>124146584.99999988</v>
      </c>
      <c r="G150" s="133">
        <v>72968783.000000164</v>
      </c>
      <c r="H150" s="134">
        <f t="shared" si="23"/>
        <v>-31.395232143903286</v>
      </c>
      <c r="I150" s="135">
        <f t="shared" si="24"/>
        <v>-29.391912271340559</v>
      </c>
      <c r="J150" s="175">
        <f t="shared" si="25"/>
        <v>-32.574223970152843</v>
      </c>
      <c r="K150" s="175">
        <f t="shared" si="26"/>
        <v>-45.673979684930742</v>
      </c>
      <c r="L150" s="175">
        <f t="shared" si="27"/>
        <v>-41.223688915808488</v>
      </c>
    </row>
    <row r="151" spans="1:12" ht="15" customHeight="1" x14ac:dyDescent="0.25">
      <c r="A151" s="4" t="s">
        <v>35</v>
      </c>
      <c r="B151" s="133">
        <v>2686767</v>
      </c>
      <c r="C151" s="133">
        <v>1569292</v>
      </c>
      <c r="D151" s="133">
        <v>2850727.9999999995</v>
      </c>
      <c r="E151" s="133">
        <v>2616974.0000000005</v>
      </c>
      <c r="F151" s="133">
        <v>2915641.9999999991</v>
      </c>
      <c r="G151" s="133">
        <v>1851453.0000000005</v>
      </c>
      <c r="H151" s="134">
        <f t="shared" si="23"/>
        <v>-31.089930760650248</v>
      </c>
      <c r="I151" s="135">
        <f t="shared" si="24"/>
        <v>17.980146460951858</v>
      </c>
      <c r="J151" s="175">
        <f t="shared" si="25"/>
        <v>-35.053326729172312</v>
      </c>
      <c r="K151" s="175">
        <f t="shared" si="26"/>
        <v>-29.252143888322919</v>
      </c>
      <c r="L151" s="175">
        <f t="shared" si="27"/>
        <v>-36.499302726466389</v>
      </c>
    </row>
    <row r="152" spans="1:12" ht="15" customHeight="1" x14ac:dyDescent="0.25">
      <c r="A152" s="4" t="s">
        <v>36</v>
      </c>
      <c r="B152" s="133">
        <v>305563384</v>
      </c>
      <c r="C152" s="133">
        <v>264757781.99999991</v>
      </c>
      <c r="D152" s="133">
        <v>293694321.00000006</v>
      </c>
      <c r="E152" s="133">
        <v>342296369</v>
      </c>
      <c r="F152" s="133">
        <v>324866399.99999994</v>
      </c>
      <c r="G152" s="133">
        <v>293397609</v>
      </c>
      <c r="H152" s="134">
        <f t="shared" si="23"/>
        <v>-3.9814243580965183</v>
      </c>
      <c r="I152" s="135">
        <f t="shared" si="24"/>
        <v>10.81736928888462</v>
      </c>
      <c r="J152" s="175">
        <f t="shared" si="25"/>
        <v>-0.10102748973483244</v>
      </c>
      <c r="K152" s="175">
        <f t="shared" si="26"/>
        <v>-14.285503566063241</v>
      </c>
      <c r="L152" s="175">
        <f t="shared" si="27"/>
        <v>-9.6866868965211381</v>
      </c>
    </row>
    <row r="153" spans="1:12" ht="15" customHeight="1" x14ac:dyDescent="0.25">
      <c r="A153" s="4" t="s">
        <v>37</v>
      </c>
      <c r="B153" s="133">
        <v>255381296</v>
      </c>
      <c r="C153" s="133">
        <v>281178954.99999934</v>
      </c>
      <c r="D153" s="133">
        <v>298126484.99999928</v>
      </c>
      <c r="E153" s="133">
        <v>257543266.99999979</v>
      </c>
      <c r="F153" s="133">
        <v>255073434.00000012</v>
      </c>
      <c r="G153" s="133">
        <v>247721514.99999943</v>
      </c>
      <c r="H153" s="134">
        <f t="shared" si="23"/>
        <v>-2.9993508216829383</v>
      </c>
      <c r="I153" s="135">
        <f t="shared" si="24"/>
        <v>-11.898984403011241</v>
      </c>
      <c r="J153" s="175">
        <f t="shared" si="25"/>
        <v>-16.90724324610072</v>
      </c>
      <c r="K153" s="175">
        <f t="shared" si="26"/>
        <v>-3.813631827540803</v>
      </c>
      <c r="L153" s="175">
        <f t="shared" si="27"/>
        <v>-2.8822754626813349</v>
      </c>
    </row>
    <row r="154" spans="1:12" ht="15" customHeight="1" x14ac:dyDescent="0.25">
      <c r="A154" s="4" t="s">
        <v>38</v>
      </c>
      <c r="B154" s="133">
        <v>50206988</v>
      </c>
      <c r="C154" s="133">
        <v>49960243.000000007</v>
      </c>
      <c r="D154" s="133">
        <v>54742318.999999918</v>
      </c>
      <c r="E154" s="133">
        <v>54751511.000000067</v>
      </c>
      <c r="F154" s="133">
        <v>72925682</v>
      </c>
      <c r="G154" s="133">
        <v>77450137.000000104</v>
      </c>
      <c r="H154" s="134">
        <f t="shared" si="23"/>
        <v>54.261667718446091</v>
      </c>
      <c r="I154" s="135">
        <f t="shared" si="24"/>
        <v>55.023539417132326</v>
      </c>
      <c r="J154" s="175">
        <f t="shared" si="25"/>
        <v>41.481286169115748</v>
      </c>
      <c r="K154" s="175">
        <f t="shared" si="26"/>
        <v>41.457533473368443</v>
      </c>
      <c r="L154" s="175">
        <f t="shared" si="27"/>
        <v>6.2041997769730841</v>
      </c>
    </row>
    <row r="155" spans="1:12" ht="15" customHeight="1" x14ac:dyDescent="0.25">
      <c r="A155" s="4" t="s">
        <v>39</v>
      </c>
      <c r="B155" s="133">
        <v>31562974</v>
      </c>
      <c r="C155" s="133">
        <v>40882277.000000007</v>
      </c>
      <c r="D155" s="133">
        <v>44658623.999999993</v>
      </c>
      <c r="E155" s="133">
        <v>39769428.999999985</v>
      </c>
      <c r="F155" s="133">
        <v>42337000</v>
      </c>
      <c r="G155" s="133">
        <v>39246881.000000007</v>
      </c>
      <c r="H155" s="134">
        <f t="shared" si="23"/>
        <v>24.344686277028288</v>
      </c>
      <c r="I155" s="135">
        <f t="shared" si="24"/>
        <v>-4.0002566393256416</v>
      </c>
      <c r="J155" s="175">
        <f t="shared" si="25"/>
        <v>-12.118024505188487</v>
      </c>
      <c r="K155" s="175">
        <f t="shared" si="26"/>
        <v>-1.3139439341710926</v>
      </c>
      <c r="L155" s="175">
        <f t="shared" si="27"/>
        <v>-7.2988615159316765</v>
      </c>
    </row>
    <row r="156" spans="1:12" ht="15" customHeight="1" x14ac:dyDescent="0.25">
      <c r="A156" s="4" t="s">
        <v>40</v>
      </c>
      <c r="B156" s="133">
        <v>333818509</v>
      </c>
      <c r="C156" s="133">
        <v>350710924.99999982</v>
      </c>
      <c r="D156" s="133">
        <v>389924466.99999976</v>
      </c>
      <c r="E156" s="133">
        <v>415082059.00000119</v>
      </c>
      <c r="F156" s="133">
        <v>351572805.99999988</v>
      </c>
      <c r="G156" s="133">
        <v>325590122.9999994</v>
      </c>
      <c r="H156" s="134">
        <f t="shared" si="23"/>
        <v>-2.4649280306984451</v>
      </c>
      <c r="I156" s="135">
        <f t="shared" si="24"/>
        <v>-7.1628227720594708</v>
      </c>
      <c r="J156" s="175">
        <f t="shared" si="25"/>
        <v>-16.499181109350701</v>
      </c>
      <c r="K156" s="175">
        <f t="shared" si="26"/>
        <v>-21.560058802734602</v>
      </c>
      <c r="L156" s="175">
        <f t="shared" si="27"/>
        <v>-7.3904131822984311</v>
      </c>
    </row>
    <row r="157" spans="1:12" ht="15" customHeight="1" x14ac:dyDescent="0.25">
      <c r="A157" s="4" t="s">
        <v>41</v>
      </c>
      <c r="B157" s="133">
        <v>577082013</v>
      </c>
      <c r="C157" s="133">
        <v>649161968.99999905</v>
      </c>
      <c r="D157" s="133">
        <v>610938413.00000048</v>
      </c>
      <c r="E157" s="133">
        <v>645315338.9999975</v>
      </c>
      <c r="F157" s="133">
        <v>655165990</v>
      </c>
      <c r="G157" s="133">
        <v>621692460.00000417</v>
      </c>
      <c r="H157" s="134">
        <f t="shared" si="23"/>
        <v>7.730347852655072</v>
      </c>
      <c r="I157" s="135">
        <f t="shared" si="24"/>
        <v>-4.2315339332509296</v>
      </c>
      <c r="J157" s="175">
        <f t="shared" si="25"/>
        <v>1.7602505868302103</v>
      </c>
      <c r="K157" s="175">
        <f t="shared" si="26"/>
        <v>-3.6606721663551554</v>
      </c>
      <c r="L157" s="175">
        <f t="shared" si="27"/>
        <v>-5.1091678308875288</v>
      </c>
    </row>
    <row r="158" spans="1:12" ht="15" customHeight="1" x14ac:dyDescent="0.25">
      <c r="A158" s="4" t="s">
        <v>42</v>
      </c>
      <c r="B158" s="133">
        <v>437047230</v>
      </c>
      <c r="C158" s="133">
        <v>411130051.99999964</v>
      </c>
      <c r="D158" s="133">
        <v>297346018.00000006</v>
      </c>
      <c r="E158" s="133">
        <v>279705713.00000018</v>
      </c>
      <c r="F158" s="133">
        <v>306205424.00000024</v>
      </c>
      <c r="G158" s="133">
        <v>241077352</v>
      </c>
      <c r="H158" s="134">
        <f t="shared" si="23"/>
        <v>-44.839519518290963</v>
      </c>
      <c r="I158" s="135">
        <f t="shared" si="24"/>
        <v>-41.362264610128719</v>
      </c>
      <c r="J158" s="175">
        <f t="shared" si="25"/>
        <v>-18.92363192837513</v>
      </c>
      <c r="K158" s="175">
        <f t="shared" si="26"/>
        <v>-13.810358246061341</v>
      </c>
      <c r="L158" s="175">
        <f t="shared" si="27"/>
        <v>-21.2694050775535</v>
      </c>
    </row>
    <row r="159" spans="1:12" ht="15" customHeight="1" x14ac:dyDescent="0.25">
      <c r="A159" s="4" t="s">
        <v>43</v>
      </c>
      <c r="B159" s="133">
        <v>48164508</v>
      </c>
      <c r="C159" s="133">
        <v>50072875.999999993</v>
      </c>
      <c r="D159" s="133">
        <v>49279778.000000075</v>
      </c>
      <c r="E159" s="133">
        <v>50653557.000000075</v>
      </c>
      <c r="F159" s="133">
        <v>51501249.99999997</v>
      </c>
      <c r="G159" s="133">
        <v>58104058.000000194</v>
      </c>
      <c r="H159" s="134">
        <f t="shared" si="23"/>
        <v>20.636668810154134</v>
      </c>
      <c r="I159" s="135">
        <f t="shared" si="24"/>
        <v>16.038986855878235</v>
      </c>
      <c r="J159" s="175">
        <f t="shared" si="25"/>
        <v>17.90649300408802</v>
      </c>
      <c r="K159" s="175">
        <f t="shared" si="26"/>
        <v>14.708741974428577</v>
      </c>
      <c r="L159" s="175">
        <f t="shared" si="27"/>
        <v>12.820675226329897</v>
      </c>
    </row>
    <row r="160" spans="1:12" ht="15" customHeight="1" x14ac:dyDescent="0.25">
      <c r="A160" s="4" t="s">
        <v>5</v>
      </c>
      <c r="B160" s="133">
        <v>131789202</v>
      </c>
      <c r="C160" s="133">
        <v>116183458.00000003</v>
      </c>
      <c r="D160" s="133">
        <v>126942155.99999987</v>
      </c>
      <c r="E160" s="133">
        <v>195306503.00000039</v>
      </c>
      <c r="F160" s="133">
        <v>169550633.99999997</v>
      </c>
      <c r="G160" s="133">
        <v>177287822.00000003</v>
      </c>
      <c r="H160" s="134">
        <f t="shared" si="23"/>
        <v>34.523784429622708</v>
      </c>
      <c r="I160" s="135">
        <f t="shared" si="24"/>
        <v>52.592998221829447</v>
      </c>
      <c r="J160" s="175">
        <f t="shared" si="25"/>
        <v>39.660320563643353</v>
      </c>
      <c r="K160" s="175">
        <f t="shared" si="26"/>
        <v>-9.2258479483401175</v>
      </c>
      <c r="L160" s="175">
        <f t="shared" si="27"/>
        <v>4.5633494947592226</v>
      </c>
    </row>
    <row r="161" spans="1:12" ht="15" customHeight="1" x14ac:dyDescent="0.25">
      <c r="A161" s="8" t="s">
        <v>6</v>
      </c>
      <c r="B161" s="80">
        <f t="shared" ref="B161:G161" si="28">SUM(B133:B160)</f>
        <v>4386136293</v>
      </c>
      <c r="C161" s="80">
        <f t="shared" si="28"/>
        <v>4595349888.9999981</v>
      </c>
      <c r="D161" s="80">
        <f t="shared" si="28"/>
        <v>4717806726.9999971</v>
      </c>
      <c r="E161" s="80">
        <f t="shared" si="28"/>
        <v>5039401498.9999971</v>
      </c>
      <c r="F161" s="80">
        <f t="shared" si="28"/>
        <v>4966216172</v>
      </c>
      <c r="G161" s="80">
        <f t="shared" si="28"/>
        <v>4497114158.000001</v>
      </c>
      <c r="H161" s="170">
        <f t="shared" si="23"/>
        <v>2.530196455069472</v>
      </c>
      <c r="I161" s="171">
        <f t="shared" si="24"/>
        <v>-2.1377203776179527</v>
      </c>
      <c r="J161" s="179">
        <f t="shared" si="25"/>
        <v>-4.6778637144453796</v>
      </c>
      <c r="K161" s="179">
        <f t="shared" si="26"/>
        <v>-10.76094732891606</v>
      </c>
      <c r="L161" s="179">
        <f t="shared" si="27"/>
        <v>-9.4458637673656085</v>
      </c>
    </row>
    <row r="163" spans="1:12" ht="15" customHeight="1" x14ac:dyDescent="0.25">
      <c r="A163" s="31" t="s">
        <v>8</v>
      </c>
      <c r="B163" s="131"/>
      <c r="C163" s="131"/>
      <c r="D163" s="131"/>
      <c r="E163" s="131"/>
      <c r="F163" s="131"/>
      <c r="G163" s="131"/>
      <c r="H163" s="131"/>
      <c r="I163" s="131"/>
    </row>
    <row r="164" spans="1:12" ht="34.5" customHeight="1" x14ac:dyDescent="0.25">
      <c r="A164" s="140" t="s">
        <v>46</v>
      </c>
      <c r="B164" s="132">
        <v>2015</v>
      </c>
      <c r="C164" s="132">
        <v>2016</v>
      </c>
      <c r="D164" s="132">
        <v>2017</v>
      </c>
      <c r="E164" s="132">
        <v>2018</v>
      </c>
      <c r="F164" s="132">
        <v>2019</v>
      </c>
      <c r="G164" s="12">
        <v>2020</v>
      </c>
      <c r="H164" s="3" t="s">
        <v>592</v>
      </c>
      <c r="I164" s="3" t="s">
        <v>593</v>
      </c>
      <c r="J164" s="150" t="s">
        <v>594</v>
      </c>
      <c r="K164" s="3" t="s">
        <v>595</v>
      </c>
      <c r="L164" s="3" t="s">
        <v>598</v>
      </c>
    </row>
    <row r="165" spans="1:12" ht="15" customHeight="1" x14ac:dyDescent="0.25">
      <c r="A165" s="4" t="s">
        <v>17</v>
      </c>
      <c r="B165" s="133">
        <v>34611580</v>
      </c>
      <c r="C165" s="133">
        <v>42762089.000000037</v>
      </c>
      <c r="D165" s="133">
        <v>42889189.000000075</v>
      </c>
      <c r="E165" s="133">
        <v>34089523.999999933</v>
      </c>
      <c r="F165" s="133">
        <v>35969385.000000007</v>
      </c>
      <c r="G165" s="133">
        <v>34441227.999999993</v>
      </c>
      <c r="H165" s="134">
        <f>G165/B165*100-100</f>
        <v>-0.49218209628108411</v>
      </c>
      <c r="I165" s="135">
        <f>G165/C165*100-100</f>
        <v>-19.458499794058326</v>
      </c>
      <c r="J165" s="175">
        <f>G165/D165*100-100</f>
        <v>-19.697180564547551</v>
      </c>
      <c r="K165" s="175">
        <f>G165/E165*100-100</f>
        <v>1.0317069842338071</v>
      </c>
      <c r="L165" s="175">
        <f>G165/F165*100-100</f>
        <v>-4.2484935452747266</v>
      </c>
    </row>
    <row r="166" spans="1:12" ht="15" customHeight="1" x14ac:dyDescent="0.25">
      <c r="A166" s="4" t="s">
        <v>18</v>
      </c>
      <c r="B166" s="133">
        <v>13716481</v>
      </c>
      <c r="C166" s="133">
        <v>13924848.999999994</v>
      </c>
      <c r="D166" s="133">
        <v>15580589</v>
      </c>
      <c r="E166" s="133">
        <v>13862206.000000011</v>
      </c>
      <c r="F166" s="133">
        <v>14858302.999999993</v>
      </c>
      <c r="G166" s="133">
        <v>12696723.000000007</v>
      </c>
      <c r="H166" s="134">
        <f>G166/B166*100-100</f>
        <v>-7.4345453473087701</v>
      </c>
      <c r="I166" s="135">
        <f>G166/C166*100-100</f>
        <v>-8.8196719404281367</v>
      </c>
      <c r="J166" s="175">
        <f>G166/D166*100-100</f>
        <v>-18.509351604101695</v>
      </c>
      <c r="K166" s="175">
        <f>G166/E166*100-100</f>
        <v>-8.40763006984605</v>
      </c>
      <c r="L166" s="175">
        <f>G166/F166*100-100</f>
        <v>-14.547960153995959</v>
      </c>
    </row>
    <row r="167" spans="1:12" ht="15" customHeight="1" x14ac:dyDescent="0.25">
      <c r="A167" s="4" t="s">
        <v>19</v>
      </c>
      <c r="B167" s="133">
        <v>970156</v>
      </c>
      <c r="C167" s="133">
        <v>769117</v>
      </c>
      <c r="D167" s="133">
        <v>828715.00000000058</v>
      </c>
      <c r="E167" s="133">
        <v>900647.99999999988</v>
      </c>
      <c r="F167" s="133">
        <v>994043.99999999977</v>
      </c>
      <c r="G167" s="133">
        <v>999165.99999999977</v>
      </c>
      <c r="H167" s="134">
        <f t="shared" ref="H167:H193" si="29">G167/B167*100-100</f>
        <v>2.990240744787414</v>
      </c>
      <c r="I167" s="135">
        <f t="shared" ref="I167:I193" si="30">G167/C167*100-100</f>
        <v>29.910793806403944</v>
      </c>
      <c r="J167" s="175">
        <f t="shared" ref="J167:J193" si="31">G167/D167*100-100</f>
        <v>20.568108457068959</v>
      </c>
      <c r="K167" s="175">
        <f t="shared" ref="K167:K193" si="32">G167/E167*100-100</f>
        <v>10.938568674998422</v>
      </c>
      <c r="L167" s="175">
        <f t="shared" ref="L167:L193" si="33">G167/F167*100-100</f>
        <v>0.5152689418174532</v>
      </c>
    </row>
    <row r="168" spans="1:12" ht="15" customHeight="1" x14ac:dyDescent="0.25">
      <c r="A168" s="4" t="s">
        <v>20</v>
      </c>
      <c r="B168" s="133">
        <v>412643185</v>
      </c>
      <c r="C168" s="133">
        <v>457863710.99999994</v>
      </c>
      <c r="D168" s="133">
        <v>502037035.00000012</v>
      </c>
      <c r="E168" s="133">
        <v>514491849.00000054</v>
      </c>
      <c r="F168" s="133">
        <v>555007534.99999988</v>
      </c>
      <c r="G168" s="133">
        <v>533277991.99999958</v>
      </c>
      <c r="H168" s="134">
        <f t="shared" si="29"/>
        <v>29.234653905649623</v>
      </c>
      <c r="I168" s="135">
        <f t="shared" si="30"/>
        <v>16.470901534277658</v>
      </c>
      <c r="J168" s="175">
        <f t="shared" si="31"/>
        <v>6.2228391178350932</v>
      </c>
      <c r="K168" s="175">
        <f t="shared" si="32"/>
        <v>3.6513975948332416</v>
      </c>
      <c r="L168" s="175">
        <f t="shared" si="33"/>
        <v>-3.9151798182344208</v>
      </c>
    </row>
    <row r="169" spans="1:12" ht="15" customHeight="1" x14ac:dyDescent="0.25">
      <c r="A169" s="4" t="s">
        <v>21</v>
      </c>
      <c r="B169" s="133">
        <v>179289376</v>
      </c>
      <c r="C169" s="133">
        <v>188574750.99999988</v>
      </c>
      <c r="D169" s="133">
        <v>195909269.99999967</v>
      </c>
      <c r="E169" s="133">
        <v>205089268.99999982</v>
      </c>
      <c r="F169" s="133">
        <v>208539812.99999997</v>
      </c>
      <c r="G169" s="133">
        <v>201065152.00000021</v>
      </c>
      <c r="H169" s="134">
        <f t="shared" si="29"/>
        <v>12.145603094742327</v>
      </c>
      <c r="I169" s="135">
        <f t="shared" si="30"/>
        <v>6.6235807995314957</v>
      </c>
      <c r="J169" s="175">
        <f t="shared" si="31"/>
        <v>2.6317703087763675</v>
      </c>
      <c r="K169" s="175">
        <f t="shared" si="32"/>
        <v>-1.9621294764084496</v>
      </c>
      <c r="L169" s="175">
        <f t="shared" si="33"/>
        <v>-3.5842848866464436</v>
      </c>
    </row>
    <row r="170" spans="1:12" ht="15" customHeight="1" x14ac:dyDescent="0.25">
      <c r="A170" s="4" t="s">
        <v>22</v>
      </c>
      <c r="B170" s="133">
        <v>498532210</v>
      </c>
      <c r="C170" s="133">
        <v>528454382.99999952</v>
      </c>
      <c r="D170" s="133">
        <v>540844591.00000131</v>
      </c>
      <c r="E170" s="133">
        <v>562970691.99999952</v>
      </c>
      <c r="F170" s="133">
        <v>521143177.99999946</v>
      </c>
      <c r="G170" s="133">
        <v>389364646.00000137</v>
      </c>
      <c r="H170" s="134">
        <f t="shared" si="29"/>
        <v>-21.89779553060346</v>
      </c>
      <c r="I170" s="135">
        <f t="shared" si="30"/>
        <v>-26.320102827115406</v>
      </c>
      <c r="J170" s="175">
        <f t="shared" si="31"/>
        <v>-28.008035491289505</v>
      </c>
      <c r="K170" s="175">
        <f t="shared" si="32"/>
        <v>-30.837492691359913</v>
      </c>
      <c r="L170" s="175">
        <f t="shared" si="33"/>
        <v>-25.286435199195537</v>
      </c>
    </row>
    <row r="171" spans="1:12" ht="15" customHeight="1" x14ac:dyDescent="0.25">
      <c r="A171" s="4" t="s">
        <v>23</v>
      </c>
      <c r="B171" s="133">
        <v>1139776735</v>
      </c>
      <c r="C171" s="133">
        <v>1103289754.9999964</v>
      </c>
      <c r="D171" s="133">
        <v>1079790417.0000019</v>
      </c>
      <c r="E171" s="133">
        <v>1058758116.0000042</v>
      </c>
      <c r="F171" s="133">
        <v>1139101485.0000007</v>
      </c>
      <c r="G171" s="133">
        <v>965902442.99999452</v>
      </c>
      <c r="H171" s="134">
        <f t="shared" si="29"/>
        <v>-15.25511853863253</v>
      </c>
      <c r="I171" s="135">
        <f t="shared" si="30"/>
        <v>-12.452514072334736</v>
      </c>
      <c r="J171" s="175">
        <f t="shared" si="31"/>
        <v>-10.547229555567284</v>
      </c>
      <c r="K171" s="175">
        <f t="shared" si="32"/>
        <v>-8.7702442698450369</v>
      </c>
      <c r="L171" s="175">
        <f t="shared" si="33"/>
        <v>-15.204882469274111</v>
      </c>
    </row>
    <row r="172" spans="1:12" ht="15" customHeight="1" x14ac:dyDescent="0.25">
      <c r="A172" s="4" t="s">
        <v>24</v>
      </c>
      <c r="B172" s="133">
        <v>134086097</v>
      </c>
      <c r="C172" s="133">
        <v>136281234.99999985</v>
      </c>
      <c r="D172" s="133">
        <v>146087230.99999988</v>
      </c>
      <c r="E172" s="133">
        <v>145643466.00000003</v>
      </c>
      <c r="F172" s="133">
        <v>163469455.00000009</v>
      </c>
      <c r="G172" s="133">
        <v>153076199.99999976</v>
      </c>
      <c r="H172" s="134">
        <f t="shared" si="29"/>
        <v>14.16261896265037</v>
      </c>
      <c r="I172" s="135">
        <f t="shared" si="30"/>
        <v>12.323754624031636</v>
      </c>
      <c r="J172" s="175">
        <f t="shared" si="31"/>
        <v>4.7841066958137475</v>
      </c>
      <c r="K172" s="175">
        <f t="shared" si="32"/>
        <v>5.1033762132519911</v>
      </c>
      <c r="L172" s="175">
        <f t="shared" si="33"/>
        <v>-6.3579186704943282</v>
      </c>
    </row>
    <row r="173" spans="1:12" ht="15" customHeight="1" x14ac:dyDescent="0.25">
      <c r="A173" s="4" t="s">
        <v>25</v>
      </c>
      <c r="B173" s="133">
        <v>2314568738</v>
      </c>
      <c r="C173" s="133">
        <v>2270461031.9999995</v>
      </c>
      <c r="D173" s="133">
        <v>2378041182.0000052</v>
      </c>
      <c r="E173" s="133">
        <v>2323459080.0000038</v>
      </c>
      <c r="F173" s="133">
        <v>2452561280.999999</v>
      </c>
      <c r="G173" s="133">
        <v>2128122814.0000062</v>
      </c>
      <c r="H173" s="134">
        <f t="shared" si="29"/>
        <v>-8.0553202390999274</v>
      </c>
      <c r="I173" s="135">
        <f t="shared" si="30"/>
        <v>-6.2691328322252957</v>
      </c>
      <c r="J173" s="175">
        <f t="shared" si="31"/>
        <v>-10.509421362913912</v>
      </c>
      <c r="K173" s="175">
        <f t="shared" si="32"/>
        <v>-8.4071317494430389</v>
      </c>
      <c r="L173" s="175">
        <f t="shared" si="33"/>
        <v>-13.228556999305937</v>
      </c>
    </row>
    <row r="174" spans="1:12" ht="15" customHeight="1" x14ac:dyDescent="0.25">
      <c r="A174" s="4" t="s">
        <v>26</v>
      </c>
      <c r="B174" s="133">
        <v>280605774</v>
      </c>
      <c r="C174" s="133">
        <v>314372855.99999946</v>
      </c>
      <c r="D174" s="133">
        <v>324586596.00000054</v>
      </c>
      <c r="E174" s="133">
        <v>331262431.00000024</v>
      </c>
      <c r="F174" s="133">
        <v>403670963.00000036</v>
      </c>
      <c r="G174" s="133">
        <v>507724712.00000131</v>
      </c>
      <c r="H174" s="134">
        <f t="shared" si="29"/>
        <v>80.938797075501839</v>
      </c>
      <c r="I174" s="135">
        <f t="shared" si="30"/>
        <v>61.503991934978671</v>
      </c>
      <c r="J174" s="175">
        <f t="shared" si="31"/>
        <v>56.421958964688855</v>
      </c>
      <c r="K174" s="175">
        <f t="shared" si="32"/>
        <v>53.269632921338115</v>
      </c>
      <c r="L174" s="175">
        <f t="shared" si="33"/>
        <v>25.776872388019868</v>
      </c>
    </row>
    <row r="175" spans="1:12" ht="15" customHeight="1" x14ac:dyDescent="0.25">
      <c r="A175" s="4" t="s">
        <v>27</v>
      </c>
      <c r="B175" s="133">
        <v>1476674463</v>
      </c>
      <c r="C175" s="133">
        <v>1344009092.9999971</v>
      </c>
      <c r="D175" s="133">
        <v>1385566598.9999993</v>
      </c>
      <c r="E175" s="133">
        <v>1322428606.0000021</v>
      </c>
      <c r="F175" s="133">
        <v>1386565557</v>
      </c>
      <c r="G175" s="133">
        <v>1097161807.9999957</v>
      </c>
      <c r="H175" s="134">
        <f t="shared" si="29"/>
        <v>-25.700495573614063</v>
      </c>
      <c r="I175" s="135">
        <f t="shared" si="30"/>
        <v>-18.366489206483521</v>
      </c>
      <c r="J175" s="175">
        <f t="shared" si="31"/>
        <v>-20.814935291320751</v>
      </c>
      <c r="K175" s="175">
        <f t="shared" si="32"/>
        <v>-17.034325859100946</v>
      </c>
      <c r="L175" s="175">
        <f t="shared" si="33"/>
        <v>-20.871984562068874</v>
      </c>
    </row>
    <row r="176" spans="1:12" ht="15" customHeight="1" x14ac:dyDescent="0.25">
      <c r="A176" s="4" t="s">
        <v>28</v>
      </c>
      <c r="B176" s="133">
        <v>113332442</v>
      </c>
      <c r="C176" s="133">
        <v>117390325.00000013</v>
      </c>
      <c r="D176" s="133">
        <v>142778376.99999985</v>
      </c>
      <c r="E176" s="133">
        <v>146337546.99999991</v>
      </c>
      <c r="F176" s="133">
        <v>116574058.99999997</v>
      </c>
      <c r="G176" s="133">
        <v>104685713.99999985</v>
      </c>
      <c r="H176" s="134">
        <f t="shared" si="29"/>
        <v>-7.6295258863301854</v>
      </c>
      <c r="I176" s="135">
        <f t="shared" si="30"/>
        <v>-10.822536695422102</v>
      </c>
      <c r="J176" s="175">
        <f t="shared" si="31"/>
        <v>-26.679574176697656</v>
      </c>
      <c r="K176" s="175">
        <f t="shared" si="32"/>
        <v>-28.462847610804971</v>
      </c>
      <c r="L176" s="175">
        <f t="shared" si="33"/>
        <v>-10.198105051828151</v>
      </c>
    </row>
    <row r="177" spans="1:12" ht="15" customHeight="1" x14ac:dyDescent="0.25">
      <c r="A177" s="4" t="s">
        <v>29</v>
      </c>
      <c r="B177" s="133">
        <v>349151961</v>
      </c>
      <c r="C177" s="133">
        <v>358960427.00000042</v>
      </c>
      <c r="D177" s="133">
        <v>384258972.00000048</v>
      </c>
      <c r="E177" s="133">
        <v>389261872.00000268</v>
      </c>
      <c r="F177" s="133">
        <v>400498622.00000006</v>
      </c>
      <c r="G177" s="133">
        <v>325974381.99999863</v>
      </c>
      <c r="H177" s="134">
        <f t="shared" si="29"/>
        <v>-6.638249698961701</v>
      </c>
      <c r="I177" s="135">
        <f t="shared" si="30"/>
        <v>-9.1893263209210971</v>
      </c>
      <c r="J177" s="175">
        <f t="shared" si="31"/>
        <v>-15.168049218640434</v>
      </c>
      <c r="K177" s="175">
        <f t="shared" si="32"/>
        <v>-16.258332642454036</v>
      </c>
      <c r="L177" s="175">
        <f t="shared" si="33"/>
        <v>-18.607864273750579</v>
      </c>
    </row>
    <row r="178" spans="1:12" ht="15" customHeight="1" x14ac:dyDescent="0.25">
      <c r="A178" s="4" t="s">
        <v>30</v>
      </c>
      <c r="B178" s="133">
        <v>58907834</v>
      </c>
      <c r="C178" s="133">
        <v>67241108.00000003</v>
      </c>
      <c r="D178" s="133">
        <v>75600156.999999821</v>
      </c>
      <c r="E178" s="133">
        <v>73123542.999999866</v>
      </c>
      <c r="F178" s="133">
        <v>76085156.000000089</v>
      </c>
      <c r="G178" s="133">
        <v>65564039.999999993</v>
      </c>
      <c r="H178" s="134">
        <f t="shared" si="29"/>
        <v>11.299356211263827</v>
      </c>
      <c r="I178" s="135">
        <f t="shared" si="30"/>
        <v>-2.4941111916240857</v>
      </c>
      <c r="J178" s="175">
        <f t="shared" si="31"/>
        <v>-13.275259468045618</v>
      </c>
      <c r="K178" s="175">
        <f t="shared" si="32"/>
        <v>-10.337987862540928</v>
      </c>
      <c r="L178" s="175">
        <f t="shared" si="33"/>
        <v>-13.828079684820622</v>
      </c>
    </row>
    <row r="179" spans="1:12" ht="15" customHeight="1" x14ac:dyDescent="0.25">
      <c r="A179" s="4" t="s">
        <v>31</v>
      </c>
      <c r="B179" s="133">
        <v>347824602</v>
      </c>
      <c r="C179" s="133">
        <v>358119660.00000048</v>
      </c>
      <c r="D179" s="133">
        <v>359011530.9999994</v>
      </c>
      <c r="E179" s="133">
        <v>362744529.99999982</v>
      </c>
      <c r="F179" s="133">
        <v>390304252.0000003</v>
      </c>
      <c r="G179" s="133">
        <v>332485689.00000077</v>
      </c>
      <c r="H179" s="134">
        <f t="shared" si="29"/>
        <v>-4.4099563147057808</v>
      </c>
      <c r="I179" s="135">
        <f t="shared" si="30"/>
        <v>-7.1579345853281779</v>
      </c>
      <c r="J179" s="175">
        <f t="shared" si="31"/>
        <v>-7.3885766081420599</v>
      </c>
      <c r="K179" s="175">
        <f t="shared" si="32"/>
        <v>-8.3416395003941375</v>
      </c>
      <c r="L179" s="175">
        <f t="shared" si="33"/>
        <v>-14.81371589054568</v>
      </c>
    </row>
    <row r="180" spans="1:12" ht="15" customHeight="1" x14ac:dyDescent="0.25">
      <c r="A180" s="4" t="s">
        <v>32</v>
      </c>
      <c r="B180" s="133">
        <v>861597462</v>
      </c>
      <c r="C180" s="133">
        <v>1019146797.0000012</v>
      </c>
      <c r="D180" s="133">
        <v>1116747932.9999998</v>
      </c>
      <c r="E180" s="133">
        <v>1084090243.9999983</v>
      </c>
      <c r="F180" s="133">
        <v>1071128045.9999987</v>
      </c>
      <c r="G180" s="133">
        <v>1060956317.0000024</v>
      </c>
      <c r="H180" s="134">
        <f t="shared" si="29"/>
        <v>23.138282526649604</v>
      </c>
      <c r="I180" s="135">
        <f t="shared" si="30"/>
        <v>4.1024041014575516</v>
      </c>
      <c r="J180" s="175">
        <f t="shared" si="31"/>
        <v>-4.995900538639944</v>
      </c>
      <c r="K180" s="175">
        <f t="shared" si="32"/>
        <v>-2.1339484538333409</v>
      </c>
      <c r="L180" s="175">
        <f t="shared" si="33"/>
        <v>-0.94962773479618079</v>
      </c>
    </row>
    <row r="181" spans="1:12" ht="15" customHeight="1" x14ac:dyDescent="0.25">
      <c r="A181" s="4" t="s">
        <v>33</v>
      </c>
      <c r="B181" s="133">
        <v>548374943</v>
      </c>
      <c r="C181" s="133">
        <v>573980435.99999976</v>
      </c>
      <c r="D181" s="133">
        <v>595115198.99999881</v>
      </c>
      <c r="E181" s="133">
        <v>614804247.00000012</v>
      </c>
      <c r="F181" s="133">
        <v>631918764.99999952</v>
      </c>
      <c r="G181" s="133">
        <v>639615660.00000167</v>
      </c>
      <c r="H181" s="134">
        <f t="shared" si="29"/>
        <v>16.638381852542381</v>
      </c>
      <c r="I181" s="135">
        <f t="shared" si="30"/>
        <v>11.43509776350669</v>
      </c>
      <c r="J181" s="175">
        <f t="shared" si="31"/>
        <v>7.4776213201711528</v>
      </c>
      <c r="K181" s="175">
        <f t="shared" si="32"/>
        <v>4.0356606384993796</v>
      </c>
      <c r="L181" s="175">
        <f t="shared" si="33"/>
        <v>1.2180196927689053</v>
      </c>
    </row>
    <row r="182" spans="1:12" ht="15" customHeight="1" x14ac:dyDescent="0.25">
      <c r="A182" s="4" t="s">
        <v>34</v>
      </c>
      <c r="B182" s="133">
        <v>49944457</v>
      </c>
      <c r="C182" s="133">
        <v>53879912</v>
      </c>
      <c r="D182" s="133">
        <v>51846012.000000052</v>
      </c>
      <c r="E182" s="133">
        <v>46926853.999999985</v>
      </c>
      <c r="F182" s="133">
        <v>46148444.999999985</v>
      </c>
      <c r="G182" s="133">
        <v>37942823.99999997</v>
      </c>
      <c r="H182" s="134">
        <f t="shared" si="29"/>
        <v>-24.029959921278206</v>
      </c>
      <c r="I182" s="135">
        <f t="shared" si="30"/>
        <v>-29.5789050286497</v>
      </c>
      <c r="J182" s="175">
        <f t="shared" si="31"/>
        <v>-26.816311349077466</v>
      </c>
      <c r="K182" s="175">
        <f t="shared" si="32"/>
        <v>-19.144752384210591</v>
      </c>
      <c r="L182" s="175">
        <f t="shared" si="33"/>
        <v>-17.780926312901798</v>
      </c>
    </row>
    <row r="183" spans="1:12" ht="15" customHeight="1" x14ac:dyDescent="0.25">
      <c r="A183" s="4" t="s">
        <v>35</v>
      </c>
      <c r="B183" s="133">
        <v>82777662</v>
      </c>
      <c r="C183" s="133">
        <v>81955238.000000015</v>
      </c>
      <c r="D183" s="133">
        <v>66834276.000000045</v>
      </c>
      <c r="E183" s="133">
        <v>69263965.999999955</v>
      </c>
      <c r="F183" s="133">
        <v>63075740.999999985</v>
      </c>
      <c r="G183" s="133">
        <v>55439111.999999985</v>
      </c>
      <c r="H183" s="134">
        <f t="shared" si="29"/>
        <v>-33.026482434355316</v>
      </c>
      <c r="I183" s="135">
        <f t="shared" si="30"/>
        <v>-32.354400581449141</v>
      </c>
      <c r="J183" s="175">
        <f t="shared" si="31"/>
        <v>-17.049880214158449</v>
      </c>
      <c r="K183" s="175">
        <f t="shared" si="32"/>
        <v>-19.959662719862123</v>
      </c>
      <c r="L183" s="175">
        <f t="shared" si="33"/>
        <v>-12.107077743248396</v>
      </c>
    </row>
    <row r="184" spans="1:12" ht="15" customHeight="1" x14ac:dyDescent="0.25">
      <c r="A184" s="4" t="s">
        <v>36</v>
      </c>
      <c r="B184" s="133">
        <v>1474305491</v>
      </c>
      <c r="C184" s="133">
        <v>1068317427.0000036</v>
      </c>
      <c r="D184" s="133">
        <v>1179475728.0000036</v>
      </c>
      <c r="E184" s="133">
        <v>1196407022.9999981</v>
      </c>
      <c r="F184" s="133">
        <v>1271978884.9999998</v>
      </c>
      <c r="G184" s="133">
        <v>1155877124.0000074</v>
      </c>
      <c r="H184" s="134">
        <f t="shared" si="29"/>
        <v>-21.598533610833073</v>
      </c>
      <c r="I184" s="135">
        <f t="shared" si="30"/>
        <v>8.1960375059952639</v>
      </c>
      <c r="J184" s="175">
        <f t="shared" si="31"/>
        <v>-2.0007706339164315</v>
      </c>
      <c r="K184" s="175">
        <f t="shared" si="32"/>
        <v>-3.3876346611842507</v>
      </c>
      <c r="L184" s="175">
        <f t="shared" si="33"/>
        <v>-9.1276484514907992</v>
      </c>
    </row>
    <row r="185" spans="1:12" ht="15" customHeight="1" x14ac:dyDescent="0.25">
      <c r="A185" s="4" t="s">
        <v>37</v>
      </c>
      <c r="B185" s="133">
        <v>1095710357</v>
      </c>
      <c r="C185" s="133">
        <v>1115641653.9999981</v>
      </c>
      <c r="D185" s="133">
        <v>1180502138</v>
      </c>
      <c r="E185" s="133">
        <v>1241816767.0000031</v>
      </c>
      <c r="F185" s="133">
        <v>1256576675.9999993</v>
      </c>
      <c r="G185" s="133">
        <v>1110714092.0000012</v>
      </c>
      <c r="H185" s="134">
        <f t="shared" si="29"/>
        <v>1.3693157962913318</v>
      </c>
      <c r="I185" s="135">
        <f t="shared" si="30"/>
        <v>-0.44167963631778662</v>
      </c>
      <c r="J185" s="175">
        <f t="shared" si="31"/>
        <v>-5.9117255067604759</v>
      </c>
      <c r="K185" s="175">
        <f t="shared" si="32"/>
        <v>-10.557328462935914</v>
      </c>
      <c r="L185" s="175">
        <f t="shared" si="33"/>
        <v>-11.607933426260587</v>
      </c>
    </row>
    <row r="186" spans="1:12" ht="15" customHeight="1" x14ac:dyDescent="0.25">
      <c r="A186" s="4" t="s">
        <v>38</v>
      </c>
      <c r="B186" s="133">
        <v>235207041</v>
      </c>
      <c r="C186" s="133">
        <v>264860526.99999985</v>
      </c>
      <c r="D186" s="133">
        <v>262745994.99999994</v>
      </c>
      <c r="E186" s="133">
        <v>290045453.00000185</v>
      </c>
      <c r="F186" s="133">
        <v>291579012.00000036</v>
      </c>
      <c r="G186" s="133">
        <v>307076812.00000107</v>
      </c>
      <c r="H186" s="134">
        <f t="shared" si="29"/>
        <v>30.555960695071661</v>
      </c>
      <c r="I186" s="135">
        <f t="shared" si="30"/>
        <v>15.939062524028458</v>
      </c>
      <c r="J186" s="175">
        <f t="shared" si="31"/>
        <v>16.872119021262776</v>
      </c>
      <c r="K186" s="175">
        <f t="shared" si="32"/>
        <v>5.8719620748542098</v>
      </c>
      <c r="L186" s="175">
        <f t="shared" si="33"/>
        <v>5.3151287857442497</v>
      </c>
    </row>
    <row r="187" spans="1:12" ht="15" customHeight="1" x14ac:dyDescent="0.25">
      <c r="A187" s="4" t="s">
        <v>39</v>
      </c>
      <c r="B187" s="133">
        <v>183766400</v>
      </c>
      <c r="C187" s="133">
        <v>183359310.99999994</v>
      </c>
      <c r="D187" s="133">
        <v>207576641.99999994</v>
      </c>
      <c r="E187" s="133">
        <v>211770185.9999994</v>
      </c>
      <c r="F187" s="133">
        <v>202094468</v>
      </c>
      <c r="G187" s="133">
        <v>181923550.00000036</v>
      </c>
      <c r="H187" s="134">
        <f t="shared" si="29"/>
        <v>-1.0028220610512193</v>
      </c>
      <c r="I187" s="135">
        <f t="shared" si="30"/>
        <v>-0.78303141093259399</v>
      </c>
      <c r="J187" s="175">
        <f t="shared" si="31"/>
        <v>-12.358371227529346</v>
      </c>
      <c r="K187" s="175">
        <f t="shared" si="32"/>
        <v>-14.093880051651425</v>
      </c>
      <c r="L187" s="175">
        <f t="shared" si="33"/>
        <v>-9.9809352525174688</v>
      </c>
    </row>
    <row r="188" spans="1:12" ht="15" customHeight="1" x14ac:dyDescent="0.25">
      <c r="A188" s="4" t="s">
        <v>40</v>
      </c>
      <c r="B188" s="133">
        <v>1184429264</v>
      </c>
      <c r="C188" s="133">
        <v>1188891058.9999976</v>
      </c>
      <c r="D188" s="133">
        <v>1293057348.9999983</v>
      </c>
      <c r="E188" s="133">
        <v>1296068924.0000002</v>
      </c>
      <c r="F188" s="133">
        <v>1307941810.0000029</v>
      </c>
      <c r="G188" s="133">
        <v>1257572524.0000007</v>
      </c>
      <c r="H188" s="134">
        <f t="shared" si="29"/>
        <v>6.1754012859311445</v>
      </c>
      <c r="I188" s="135">
        <f t="shared" si="30"/>
        <v>5.7769351094096635</v>
      </c>
      <c r="J188" s="175">
        <f t="shared" si="31"/>
        <v>-2.7442576330771686</v>
      </c>
      <c r="K188" s="175">
        <f t="shared" si="32"/>
        <v>-2.9702432707968853</v>
      </c>
      <c r="L188" s="175">
        <f t="shared" si="33"/>
        <v>-3.8510341679498765</v>
      </c>
    </row>
    <row r="189" spans="1:12" ht="15" customHeight="1" x14ac:dyDescent="0.25">
      <c r="A189" s="4" t="s">
        <v>41</v>
      </c>
      <c r="B189" s="133">
        <v>3281310296</v>
      </c>
      <c r="C189" s="133">
        <v>3209940437.9999933</v>
      </c>
      <c r="D189" s="133">
        <v>3394140983.0000076</v>
      </c>
      <c r="E189" s="133">
        <v>3581750395.9999866</v>
      </c>
      <c r="F189" s="133">
        <v>3666083465.9999847</v>
      </c>
      <c r="G189" s="133">
        <v>3342614641.99998</v>
      </c>
      <c r="H189" s="134">
        <f t="shared" si="29"/>
        <v>1.8682885941848184</v>
      </c>
      <c r="I189" s="135">
        <f t="shared" si="30"/>
        <v>4.1332294652374202</v>
      </c>
      <c r="J189" s="175">
        <f t="shared" si="31"/>
        <v>-1.5180966629879009</v>
      </c>
      <c r="K189" s="175">
        <f t="shared" si="32"/>
        <v>-6.6765052714747384</v>
      </c>
      <c r="L189" s="175">
        <f t="shared" si="33"/>
        <v>-8.82328040264008</v>
      </c>
    </row>
    <row r="190" spans="1:12" ht="15" customHeight="1" x14ac:dyDescent="0.25">
      <c r="A190" s="4" t="s">
        <v>42</v>
      </c>
      <c r="B190" s="133">
        <v>462292938</v>
      </c>
      <c r="C190" s="133">
        <v>413413316.99999923</v>
      </c>
      <c r="D190" s="133">
        <v>469527984.00000048</v>
      </c>
      <c r="E190" s="133">
        <v>449429805.00000048</v>
      </c>
      <c r="F190" s="133">
        <v>497839816.00000018</v>
      </c>
      <c r="G190" s="133">
        <v>430392422.99999851</v>
      </c>
      <c r="H190" s="134">
        <f t="shared" si="29"/>
        <v>-6.9004980127992894</v>
      </c>
      <c r="I190" s="135">
        <f t="shared" si="30"/>
        <v>4.1070534745254292</v>
      </c>
      <c r="J190" s="175">
        <f t="shared" si="31"/>
        <v>-8.3350859445263552</v>
      </c>
      <c r="K190" s="175">
        <f t="shared" si="32"/>
        <v>-4.2358966379637337</v>
      </c>
      <c r="L190" s="175">
        <f t="shared" si="33"/>
        <v>-13.548010993158826</v>
      </c>
    </row>
    <row r="191" spans="1:12" ht="15" customHeight="1" x14ac:dyDescent="0.25">
      <c r="A191" s="4" t="s">
        <v>43</v>
      </c>
      <c r="B191" s="133">
        <v>179494151</v>
      </c>
      <c r="C191" s="133">
        <v>185020827.99999997</v>
      </c>
      <c r="D191" s="133">
        <v>206568927.99999964</v>
      </c>
      <c r="E191" s="133">
        <v>224315150.99999967</v>
      </c>
      <c r="F191" s="133">
        <v>239253872.99999991</v>
      </c>
      <c r="G191" s="133">
        <v>226649596.00000003</v>
      </c>
      <c r="H191" s="134">
        <f t="shared" si="29"/>
        <v>26.271298946114413</v>
      </c>
      <c r="I191" s="135">
        <f t="shared" si="30"/>
        <v>22.499503677499533</v>
      </c>
      <c r="J191" s="175">
        <f t="shared" si="31"/>
        <v>9.7210496246562457</v>
      </c>
      <c r="K191" s="175">
        <f t="shared" si="32"/>
        <v>1.04069876225185</v>
      </c>
      <c r="L191" s="175">
        <f t="shared" si="33"/>
        <v>-5.2681600686146055</v>
      </c>
    </row>
    <row r="192" spans="1:12" ht="15" customHeight="1" x14ac:dyDescent="0.25">
      <c r="A192" s="4" t="s">
        <v>5</v>
      </c>
      <c r="B192" s="133">
        <v>116345445</v>
      </c>
      <c r="C192" s="133">
        <v>105096849.00000003</v>
      </c>
      <c r="D192" s="133">
        <v>105741372.99999976</v>
      </c>
      <c r="E192" s="133">
        <v>167520799.99999991</v>
      </c>
      <c r="F192" s="133">
        <v>134112220.99999994</v>
      </c>
      <c r="G192" s="133">
        <v>174872149.99999955</v>
      </c>
      <c r="H192" s="134">
        <f t="shared" si="29"/>
        <v>50.304251275156957</v>
      </c>
      <c r="I192" s="135">
        <f t="shared" si="30"/>
        <v>66.391430060857004</v>
      </c>
      <c r="J192" s="175">
        <f t="shared" si="31"/>
        <v>65.377226565802147</v>
      </c>
      <c r="K192" s="175">
        <f t="shared" si="32"/>
        <v>4.388320733902674</v>
      </c>
      <c r="L192" s="175">
        <f t="shared" si="33"/>
        <v>30.392404730960067</v>
      </c>
    </row>
    <row r="193" spans="1:12" ht="15" customHeight="1" x14ac:dyDescent="0.25">
      <c r="A193" s="8" t="s">
        <v>6</v>
      </c>
      <c r="B193" s="80">
        <f t="shared" ref="B193:G193" si="34">SUM(B165:B192)</f>
        <v>17110247541</v>
      </c>
      <c r="C193" s="80">
        <f t="shared" si="34"/>
        <v>16765978183.999985</v>
      </c>
      <c r="D193" s="80">
        <f t="shared" si="34"/>
        <v>17703690991.000015</v>
      </c>
      <c r="E193" s="80">
        <f t="shared" si="34"/>
        <v>17958633195.000004</v>
      </c>
      <c r="F193" s="80">
        <f t="shared" si="34"/>
        <v>18545074311.999985</v>
      </c>
      <c r="G193" s="80">
        <f t="shared" si="34"/>
        <v>16834189534.99999</v>
      </c>
      <c r="H193" s="170">
        <f t="shared" si="29"/>
        <v>-1.6134074351555228</v>
      </c>
      <c r="I193" s="171">
        <f t="shared" si="30"/>
        <v>0.40684384920110972</v>
      </c>
      <c r="J193" s="179">
        <f t="shared" si="31"/>
        <v>-4.9114134247036532</v>
      </c>
      <c r="K193" s="179">
        <f t="shared" si="32"/>
        <v>-6.2612986622672224</v>
      </c>
      <c r="L193" s="179">
        <f t="shared" si="33"/>
        <v>-9.2255482410924117</v>
      </c>
    </row>
    <row r="195" spans="1:12" ht="15" customHeight="1" x14ac:dyDescent="0.25">
      <c r="A195" s="31" t="s">
        <v>7</v>
      </c>
      <c r="B195" s="131"/>
      <c r="C195" s="131"/>
      <c r="D195" s="131"/>
      <c r="E195" s="131"/>
      <c r="F195" s="131"/>
      <c r="G195" s="131"/>
      <c r="H195" s="131"/>
      <c r="I195" s="131"/>
    </row>
    <row r="196" spans="1:12" ht="31.5" customHeight="1" x14ac:dyDescent="0.25">
      <c r="A196" s="140" t="s">
        <v>46</v>
      </c>
      <c r="B196" s="132">
        <v>2015</v>
      </c>
      <c r="C196" s="132">
        <v>2016</v>
      </c>
      <c r="D196" s="132">
        <v>2017</v>
      </c>
      <c r="E196" s="132">
        <v>2018</v>
      </c>
      <c r="F196" s="132">
        <v>2019</v>
      </c>
      <c r="G196" s="12">
        <v>2020</v>
      </c>
      <c r="H196" s="3" t="s">
        <v>592</v>
      </c>
      <c r="I196" s="3" t="s">
        <v>593</v>
      </c>
      <c r="J196" s="150" t="s">
        <v>594</v>
      </c>
      <c r="K196" s="3" t="s">
        <v>595</v>
      </c>
      <c r="L196" s="3" t="s">
        <v>598</v>
      </c>
    </row>
    <row r="197" spans="1:12" ht="15" customHeight="1" x14ac:dyDescent="0.25">
      <c r="A197" s="4" t="s">
        <v>17</v>
      </c>
      <c r="B197" s="133">
        <v>523791256</v>
      </c>
      <c r="C197" s="133">
        <v>583156599.99999821</v>
      </c>
      <c r="D197" s="133">
        <v>616257947.9999994</v>
      </c>
      <c r="E197" s="133">
        <v>555636270.00000167</v>
      </c>
      <c r="F197" s="133">
        <v>519609030.00000024</v>
      </c>
      <c r="G197" s="133">
        <v>532049925.00000066</v>
      </c>
      <c r="H197" s="134">
        <f>G197/B197*100-100</f>
        <v>1.5767099785263667</v>
      </c>
      <c r="I197" s="135">
        <f>G197/C197*100-100</f>
        <v>-8.7637994665579839</v>
      </c>
      <c r="J197" s="175">
        <f>G197/D197*100-100</f>
        <v>-13.664411675871619</v>
      </c>
      <c r="K197" s="175">
        <f>G197/E197*100-100</f>
        <v>-4.2449253717725952</v>
      </c>
      <c r="L197" s="175">
        <f>G197/F197*100-100</f>
        <v>2.394279983933373</v>
      </c>
    </row>
    <row r="198" spans="1:12" ht="15" customHeight="1" x14ac:dyDescent="0.25">
      <c r="A198" s="4" t="s">
        <v>18</v>
      </c>
      <c r="B198" s="133">
        <v>38298000</v>
      </c>
      <c r="C198" s="133">
        <v>36854833.000000037</v>
      </c>
      <c r="D198" s="133">
        <v>46061187.999999985</v>
      </c>
      <c r="E198" s="133">
        <v>41159982.99999994</v>
      </c>
      <c r="F198" s="133">
        <v>36664384.999999985</v>
      </c>
      <c r="G198" s="133">
        <v>31190634.999999974</v>
      </c>
      <c r="H198" s="134">
        <f>G198/B198*100-100</f>
        <v>-18.558057862029415</v>
      </c>
      <c r="I198" s="135">
        <f>G198/C198*100-100</f>
        <v>-15.368942249718117</v>
      </c>
      <c r="J198" s="175">
        <f>G198/D198*100-100</f>
        <v>-32.284345336468562</v>
      </c>
      <c r="K198" s="175">
        <f>G198/E198*100-100</f>
        <v>-24.220972102928187</v>
      </c>
      <c r="L198" s="175">
        <f>G198/F198*100-100</f>
        <v>-14.929338102902889</v>
      </c>
    </row>
    <row r="199" spans="1:12" ht="15" customHeight="1" x14ac:dyDescent="0.25">
      <c r="A199" s="4" t="s">
        <v>19</v>
      </c>
      <c r="B199" s="133">
        <v>4306637</v>
      </c>
      <c r="C199" s="133">
        <v>7813477.0000000028</v>
      </c>
      <c r="D199" s="133">
        <v>45850301.00000003</v>
      </c>
      <c r="E199" s="133">
        <v>8866633.0000000093</v>
      </c>
      <c r="F199" s="133">
        <v>4585663.0000000019</v>
      </c>
      <c r="G199" s="133">
        <v>4652111.0000000028</v>
      </c>
      <c r="H199" s="134">
        <f t="shared" ref="H199:H225" si="35">G199/B199*100-100</f>
        <v>8.021897364463328</v>
      </c>
      <c r="I199" s="135">
        <f t="shared" ref="I199:I225" si="36">G199/C199*100-100</f>
        <v>-40.460424981093546</v>
      </c>
      <c r="J199" s="175">
        <f t="shared" ref="J199:J225" si="37">G199/D199*100-100</f>
        <v>-89.853695835061146</v>
      </c>
      <c r="K199" s="175">
        <f t="shared" ref="K199:K225" si="38">G199/E199*100-100</f>
        <v>-47.53238348762153</v>
      </c>
      <c r="L199" s="175">
        <f t="shared" ref="L199:L225" si="39">G199/F199*100-100</f>
        <v>1.4490380126058255</v>
      </c>
    </row>
    <row r="200" spans="1:12" ht="15" customHeight="1" x14ac:dyDescent="0.25">
      <c r="A200" s="4" t="s">
        <v>20</v>
      </c>
      <c r="B200" s="133">
        <v>1289396688</v>
      </c>
      <c r="C200" s="133">
        <v>1395802559.000006</v>
      </c>
      <c r="D200" s="133">
        <v>1525984875.9999974</v>
      </c>
      <c r="E200" s="133">
        <v>1518590417.0000017</v>
      </c>
      <c r="F200" s="133">
        <v>1746845401.0000026</v>
      </c>
      <c r="G200" s="133">
        <v>1807298523.0000119</v>
      </c>
      <c r="H200" s="134">
        <f t="shared" si="35"/>
        <v>40.166214154259706</v>
      </c>
      <c r="I200" s="135">
        <f t="shared" si="36"/>
        <v>29.480957843694853</v>
      </c>
      <c r="J200" s="175">
        <f t="shared" si="37"/>
        <v>18.434890897307639</v>
      </c>
      <c r="K200" s="175">
        <f t="shared" si="38"/>
        <v>19.011584872921645</v>
      </c>
      <c r="L200" s="175">
        <f t="shared" si="39"/>
        <v>3.460702473464579</v>
      </c>
    </row>
    <row r="201" spans="1:12" ht="15" customHeight="1" x14ac:dyDescent="0.25">
      <c r="A201" s="4" t="s">
        <v>21</v>
      </c>
      <c r="B201" s="133">
        <v>880849436</v>
      </c>
      <c r="C201" s="133">
        <v>923704475.00000024</v>
      </c>
      <c r="D201" s="133">
        <v>987927668.00000346</v>
      </c>
      <c r="E201" s="133">
        <v>984436829.00000167</v>
      </c>
      <c r="F201" s="133">
        <v>1066758719.0000004</v>
      </c>
      <c r="G201" s="133">
        <v>1048851559.0000013</v>
      </c>
      <c r="H201" s="134">
        <f t="shared" si="35"/>
        <v>19.072740031816451</v>
      </c>
      <c r="I201" s="135">
        <f t="shared" si="36"/>
        <v>13.548389922004105</v>
      </c>
      <c r="J201" s="175">
        <f t="shared" si="37"/>
        <v>6.1668372061422616</v>
      </c>
      <c r="K201" s="175">
        <f t="shared" si="38"/>
        <v>6.5433076153228171</v>
      </c>
      <c r="L201" s="175">
        <f t="shared" si="39"/>
        <v>-1.6786513839592061</v>
      </c>
    </row>
    <row r="202" spans="1:12" ht="15" customHeight="1" x14ac:dyDescent="0.25">
      <c r="A202" s="4" t="s">
        <v>22</v>
      </c>
      <c r="B202" s="133">
        <v>202500676</v>
      </c>
      <c r="C202" s="133">
        <v>202234409.00000045</v>
      </c>
      <c r="D202" s="133">
        <v>207496990.00000042</v>
      </c>
      <c r="E202" s="133">
        <v>227249684.99999982</v>
      </c>
      <c r="F202" s="133">
        <v>226538752.99999985</v>
      </c>
      <c r="G202" s="133">
        <v>211006900.99999997</v>
      </c>
      <c r="H202" s="134">
        <f t="shared" si="35"/>
        <v>4.2005909155582231</v>
      </c>
      <c r="I202" s="135">
        <f t="shared" si="36"/>
        <v>4.33778408104601</v>
      </c>
      <c r="J202" s="175">
        <f t="shared" si="37"/>
        <v>1.6915479111285094</v>
      </c>
      <c r="K202" s="175">
        <f t="shared" si="38"/>
        <v>-7.1475496214658705</v>
      </c>
      <c r="L202" s="175">
        <f t="shared" si="39"/>
        <v>-6.8561567477154313</v>
      </c>
    </row>
    <row r="203" spans="1:12" ht="15" customHeight="1" x14ac:dyDescent="0.25">
      <c r="A203" s="4" t="s">
        <v>23</v>
      </c>
      <c r="B203" s="133">
        <v>581251995</v>
      </c>
      <c r="C203" s="133">
        <v>585827456.99999964</v>
      </c>
      <c r="D203" s="133">
        <v>691676297.99999833</v>
      </c>
      <c r="E203" s="133">
        <v>750994810.99999988</v>
      </c>
      <c r="F203" s="133">
        <v>801581206.99999964</v>
      </c>
      <c r="G203" s="133">
        <v>941919753.99999821</v>
      </c>
      <c r="H203" s="134">
        <f t="shared" si="35"/>
        <v>62.050154167642603</v>
      </c>
      <c r="I203" s="135">
        <f t="shared" si="36"/>
        <v>60.784501092443463</v>
      </c>
      <c r="J203" s="175">
        <f t="shared" si="37"/>
        <v>36.179272981246555</v>
      </c>
      <c r="K203" s="175">
        <f t="shared" si="38"/>
        <v>25.422937709219198</v>
      </c>
      <c r="L203" s="175">
        <f t="shared" si="39"/>
        <v>17.507714224642328</v>
      </c>
    </row>
    <row r="204" spans="1:12" ht="15" customHeight="1" x14ac:dyDescent="0.25">
      <c r="A204" s="4" t="s">
        <v>24</v>
      </c>
      <c r="B204" s="133">
        <v>73206274</v>
      </c>
      <c r="C204" s="133">
        <v>84627820.99999994</v>
      </c>
      <c r="D204" s="133">
        <v>92211304.999999955</v>
      </c>
      <c r="E204" s="133">
        <v>105979375.99999996</v>
      </c>
      <c r="F204" s="133">
        <v>122723775.99999997</v>
      </c>
      <c r="G204" s="133">
        <v>134832554.99999994</v>
      </c>
      <c r="H204" s="134">
        <f t="shared" si="35"/>
        <v>84.181693224818332</v>
      </c>
      <c r="I204" s="135">
        <f t="shared" si="36"/>
        <v>59.324148260889331</v>
      </c>
      <c r="J204" s="175">
        <f t="shared" si="37"/>
        <v>46.221284906443969</v>
      </c>
      <c r="K204" s="175">
        <f t="shared" si="38"/>
        <v>27.225277303010344</v>
      </c>
      <c r="L204" s="175">
        <f t="shared" si="39"/>
        <v>9.8666936388919169</v>
      </c>
    </row>
    <row r="205" spans="1:12" ht="15" customHeight="1" x14ac:dyDescent="0.25">
      <c r="A205" s="4" t="s">
        <v>25</v>
      </c>
      <c r="B205" s="133">
        <v>141973725</v>
      </c>
      <c r="C205" s="133">
        <v>150512514.99999964</v>
      </c>
      <c r="D205" s="133">
        <v>142865062.00000018</v>
      </c>
      <c r="E205" s="133">
        <v>136880025.00000033</v>
      </c>
      <c r="F205" s="133">
        <v>135284665.00000006</v>
      </c>
      <c r="G205" s="133">
        <v>115740863.00000027</v>
      </c>
      <c r="H205" s="134">
        <f t="shared" si="35"/>
        <v>-18.477265423584356</v>
      </c>
      <c r="I205" s="135">
        <f t="shared" si="36"/>
        <v>-23.102166620496277</v>
      </c>
      <c r="J205" s="175">
        <f t="shared" si="37"/>
        <v>-18.985886836349025</v>
      </c>
      <c r="K205" s="175">
        <f t="shared" si="38"/>
        <v>-15.443569651598182</v>
      </c>
      <c r="L205" s="175">
        <f t="shared" si="39"/>
        <v>-14.44642820381732</v>
      </c>
    </row>
    <row r="206" spans="1:12" ht="15" customHeight="1" x14ac:dyDescent="0.25">
      <c r="A206" s="4" t="s">
        <v>26</v>
      </c>
      <c r="B206" s="133">
        <v>413355600</v>
      </c>
      <c r="C206" s="133">
        <v>368204830.00000101</v>
      </c>
      <c r="D206" s="133">
        <v>371155382</v>
      </c>
      <c r="E206" s="133">
        <v>377279797.00000101</v>
      </c>
      <c r="F206" s="133">
        <v>365127786.00000012</v>
      </c>
      <c r="G206" s="133">
        <v>377038673.99999893</v>
      </c>
      <c r="H206" s="134">
        <f t="shared" si="35"/>
        <v>-8.7858797606712216</v>
      </c>
      <c r="I206" s="135">
        <f t="shared" si="36"/>
        <v>2.3991657035020069</v>
      </c>
      <c r="J206" s="175">
        <f t="shared" si="37"/>
        <v>1.5851291090799577</v>
      </c>
      <c r="K206" s="175">
        <f t="shared" si="38"/>
        <v>-6.391092285338118E-2</v>
      </c>
      <c r="L206" s="175">
        <f t="shared" si="39"/>
        <v>3.2621149243346821</v>
      </c>
    </row>
    <row r="207" spans="1:12" ht="15" customHeight="1" x14ac:dyDescent="0.25">
      <c r="A207" s="4" t="s">
        <v>27</v>
      </c>
      <c r="B207" s="133">
        <v>3613545</v>
      </c>
      <c r="C207" s="133">
        <v>8540934</v>
      </c>
      <c r="D207" s="133">
        <v>12967203.000000009</v>
      </c>
      <c r="E207" s="133">
        <v>11635997.999999996</v>
      </c>
      <c r="F207" s="133">
        <v>31593848.999999993</v>
      </c>
      <c r="G207" s="133">
        <v>3426823.0000000009</v>
      </c>
      <c r="H207" s="134">
        <f t="shared" si="35"/>
        <v>-5.1672803299806418</v>
      </c>
      <c r="I207" s="135">
        <f t="shared" si="36"/>
        <v>-59.877655066764355</v>
      </c>
      <c r="J207" s="175">
        <f t="shared" si="37"/>
        <v>-73.573152205606732</v>
      </c>
      <c r="K207" s="175">
        <f t="shared" si="38"/>
        <v>-70.549814463701324</v>
      </c>
      <c r="L207" s="175">
        <f t="shared" si="39"/>
        <v>-89.15351212826269</v>
      </c>
    </row>
    <row r="208" spans="1:12" ht="15" customHeight="1" x14ac:dyDescent="0.25">
      <c r="A208" s="4" t="s">
        <v>28</v>
      </c>
      <c r="B208" s="133">
        <v>80030449</v>
      </c>
      <c r="C208" s="133">
        <v>120757616.00000006</v>
      </c>
      <c r="D208" s="133">
        <v>133405029.00000001</v>
      </c>
      <c r="E208" s="133">
        <v>99129679.00000006</v>
      </c>
      <c r="F208" s="133">
        <v>112732840.99999999</v>
      </c>
      <c r="G208" s="133">
        <v>103038444.99999985</v>
      </c>
      <c r="H208" s="134">
        <f t="shared" si="35"/>
        <v>28.749052751159553</v>
      </c>
      <c r="I208" s="135">
        <f t="shared" si="36"/>
        <v>-14.673336214256011</v>
      </c>
      <c r="J208" s="175">
        <f t="shared" si="37"/>
        <v>-22.762698098885139</v>
      </c>
      <c r="K208" s="175">
        <f t="shared" si="38"/>
        <v>3.9430834836051218</v>
      </c>
      <c r="L208" s="175">
        <f t="shared" si="39"/>
        <v>-8.5994426415636411</v>
      </c>
    </row>
    <row r="209" spans="1:12" ht="15" customHeight="1" x14ac:dyDescent="0.25">
      <c r="A209" s="4" t="s">
        <v>29</v>
      </c>
      <c r="B209" s="133">
        <v>101055174</v>
      </c>
      <c r="C209" s="133">
        <v>101321716.00000013</v>
      </c>
      <c r="D209" s="133">
        <v>104241335.0000003</v>
      </c>
      <c r="E209" s="133">
        <v>100816560.00000027</v>
      </c>
      <c r="F209" s="133">
        <v>99644291</v>
      </c>
      <c r="G209" s="133">
        <v>81999790</v>
      </c>
      <c r="H209" s="134">
        <f t="shared" si="35"/>
        <v>-18.856416001025337</v>
      </c>
      <c r="I209" s="135">
        <f t="shared" si="36"/>
        <v>-19.069876392539683</v>
      </c>
      <c r="J209" s="175">
        <f t="shared" si="37"/>
        <v>-21.336588791768861</v>
      </c>
      <c r="K209" s="175">
        <f t="shared" si="38"/>
        <v>-18.664364267140456</v>
      </c>
      <c r="L209" s="175">
        <f t="shared" si="39"/>
        <v>-17.707488128948597</v>
      </c>
    </row>
    <row r="210" spans="1:12" ht="15" customHeight="1" x14ac:dyDescent="0.25">
      <c r="A210" s="4" t="s">
        <v>30</v>
      </c>
      <c r="B210" s="133">
        <v>29423439</v>
      </c>
      <c r="C210" s="133">
        <v>28083460.999999981</v>
      </c>
      <c r="D210" s="133">
        <v>33958461.000000134</v>
      </c>
      <c r="E210" s="133">
        <v>28993137.999999996</v>
      </c>
      <c r="F210" s="133">
        <v>36344392.999999993</v>
      </c>
      <c r="G210" s="133">
        <v>30048677.999999948</v>
      </c>
      <c r="H210" s="134">
        <f t="shared" si="35"/>
        <v>2.1249691444971859</v>
      </c>
      <c r="I210" s="135">
        <f t="shared" si="36"/>
        <v>6.997773529409244</v>
      </c>
      <c r="J210" s="175">
        <f t="shared" si="37"/>
        <v>-11.513428126204445</v>
      </c>
      <c r="K210" s="175">
        <f t="shared" si="38"/>
        <v>3.6406545576403317</v>
      </c>
      <c r="L210" s="175">
        <f t="shared" si="39"/>
        <v>-17.322383125232122</v>
      </c>
    </row>
    <row r="211" spans="1:12" ht="15" customHeight="1" x14ac:dyDescent="0.25">
      <c r="A211" s="4" t="s">
        <v>31</v>
      </c>
      <c r="B211" s="133">
        <v>228964372</v>
      </c>
      <c r="C211" s="133">
        <v>246115243.99999943</v>
      </c>
      <c r="D211" s="133">
        <v>244826506.00000003</v>
      </c>
      <c r="E211" s="133">
        <v>258766958.99999884</v>
      </c>
      <c r="F211" s="133">
        <v>257395449.00000036</v>
      </c>
      <c r="G211" s="133">
        <v>210974007.9999997</v>
      </c>
      <c r="H211" s="134">
        <f t="shared" si="35"/>
        <v>-7.8572765897395982</v>
      </c>
      <c r="I211" s="135">
        <f t="shared" si="36"/>
        <v>-14.278366276247326</v>
      </c>
      <c r="J211" s="175">
        <f t="shared" si="37"/>
        <v>-13.827137654776777</v>
      </c>
      <c r="K211" s="175">
        <f t="shared" si="38"/>
        <v>-18.469495172294913</v>
      </c>
      <c r="L211" s="175">
        <f t="shared" si="39"/>
        <v>-18.035066734999106</v>
      </c>
    </row>
    <row r="212" spans="1:12" ht="15" customHeight="1" x14ac:dyDescent="0.25">
      <c r="A212" s="4" t="s">
        <v>32</v>
      </c>
      <c r="B212" s="133">
        <v>392620898</v>
      </c>
      <c r="C212" s="133">
        <v>343754250.99999958</v>
      </c>
      <c r="D212" s="133">
        <v>376245709.0000006</v>
      </c>
      <c r="E212" s="133">
        <v>360805889</v>
      </c>
      <c r="F212" s="133">
        <v>390282252.00000012</v>
      </c>
      <c r="G212" s="133">
        <v>531520584.0000028</v>
      </c>
      <c r="H212" s="134">
        <f t="shared" si="35"/>
        <v>35.377558022905532</v>
      </c>
      <c r="I212" s="135">
        <f t="shared" si="36"/>
        <v>54.622257747731368</v>
      </c>
      <c r="J212" s="175">
        <f t="shared" si="37"/>
        <v>41.269540432154656</v>
      </c>
      <c r="K212" s="175">
        <f t="shared" si="38"/>
        <v>47.314830551450001</v>
      </c>
      <c r="L212" s="175">
        <f t="shared" si="39"/>
        <v>36.188766277796987</v>
      </c>
    </row>
    <row r="213" spans="1:12" ht="15" customHeight="1" x14ac:dyDescent="0.25">
      <c r="A213" s="4" t="s">
        <v>33</v>
      </c>
      <c r="B213" s="133">
        <v>153544932</v>
      </c>
      <c r="C213" s="133">
        <v>186370082.99999964</v>
      </c>
      <c r="D213" s="133">
        <v>213881936.99999955</v>
      </c>
      <c r="E213" s="133">
        <v>212139403.00000012</v>
      </c>
      <c r="F213" s="133">
        <v>217709997</v>
      </c>
      <c r="G213" s="133">
        <v>178808403.99999979</v>
      </c>
      <c r="H213" s="134">
        <f t="shared" si="35"/>
        <v>16.45347174337202</v>
      </c>
      <c r="I213" s="135">
        <f t="shared" si="36"/>
        <v>-4.057345942159543</v>
      </c>
      <c r="J213" s="175">
        <f t="shared" si="37"/>
        <v>-16.398548419729266</v>
      </c>
      <c r="K213" s="175">
        <f t="shared" si="38"/>
        <v>-15.711837842779403</v>
      </c>
      <c r="L213" s="175">
        <f t="shared" si="39"/>
        <v>-17.868537750244059</v>
      </c>
    </row>
    <row r="214" spans="1:12" ht="15" customHeight="1" x14ac:dyDescent="0.25">
      <c r="A214" s="4" t="s">
        <v>34</v>
      </c>
      <c r="B214" s="133">
        <v>65603786</v>
      </c>
      <c r="C214" s="133">
        <v>67942620</v>
      </c>
      <c r="D214" s="133">
        <v>72030668.00000006</v>
      </c>
      <c r="E214" s="133">
        <v>35396787.000000022</v>
      </c>
      <c r="F214" s="133">
        <v>33031538.999999993</v>
      </c>
      <c r="G214" s="133">
        <v>30321122.000000004</v>
      </c>
      <c r="H214" s="134">
        <f t="shared" si="35"/>
        <v>-53.781444869660412</v>
      </c>
      <c r="I214" s="135">
        <f t="shared" si="36"/>
        <v>-55.37245693498425</v>
      </c>
      <c r="J214" s="175">
        <f t="shared" si="37"/>
        <v>-57.905260575953591</v>
      </c>
      <c r="K214" s="175">
        <f t="shared" si="38"/>
        <v>-14.339338200385299</v>
      </c>
      <c r="L214" s="175">
        <f t="shared" si="39"/>
        <v>-8.2055425876462778</v>
      </c>
    </row>
    <row r="215" spans="1:12" ht="15" customHeight="1" x14ac:dyDescent="0.25">
      <c r="A215" s="4" t="s">
        <v>35</v>
      </c>
      <c r="B215" s="133">
        <v>432550065</v>
      </c>
      <c r="C215" s="133">
        <v>439536386.00000066</v>
      </c>
      <c r="D215" s="133">
        <v>420146309.99999881</v>
      </c>
      <c r="E215" s="133">
        <v>376737719.00000155</v>
      </c>
      <c r="F215" s="133">
        <v>370139972</v>
      </c>
      <c r="G215" s="133">
        <v>340666830.9999997</v>
      </c>
      <c r="H215" s="134">
        <f t="shared" si="35"/>
        <v>-21.242219441118408</v>
      </c>
      <c r="I215" s="135">
        <f t="shared" si="36"/>
        <v>-22.494054678786213</v>
      </c>
      <c r="J215" s="175">
        <f t="shared" si="37"/>
        <v>-18.917095570826106</v>
      </c>
      <c r="K215" s="175">
        <f t="shared" si="38"/>
        <v>-9.5745358589915242</v>
      </c>
      <c r="L215" s="175">
        <f t="shared" si="39"/>
        <v>-7.9627014722960894</v>
      </c>
    </row>
    <row r="216" spans="1:12" ht="15" customHeight="1" x14ac:dyDescent="0.25">
      <c r="A216" s="4" t="s">
        <v>36</v>
      </c>
      <c r="B216" s="133">
        <v>375000763</v>
      </c>
      <c r="C216" s="133">
        <v>399688614.00000036</v>
      </c>
      <c r="D216" s="133">
        <v>454405560.00000048</v>
      </c>
      <c r="E216" s="133">
        <v>543942615.99999952</v>
      </c>
      <c r="F216" s="133">
        <v>584219582</v>
      </c>
      <c r="G216" s="133">
        <v>461170963.99999928</v>
      </c>
      <c r="H216" s="134">
        <f t="shared" si="35"/>
        <v>22.97867351272545</v>
      </c>
      <c r="I216" s="135">
        <f t="shared" si="36"/>
        <v>15.382562286349952</v>
      </c>
      <c r="J216" s="175">
        <f t="shared" si="37"/>
        <v>1.4888470994938672</v>
      </c>
      <c r="K216" s="175">
        <f t="shared" si="38"/>
        <v>-15.21698237374369</v>
      </c>
      <c r="L216" s="175">
        <f t="shared" si="39"/>
        <v>-21.062049577105881</v>
      </c>
    </row>
    <row r="217" spans="1:12" ht="15" customHeight="1" x14ac:dyDescent="0.25">
      <c r="A217" s="4" t="s">
        <v>37</v>
      </c>
      <c r="B217" s="133">
        <v>394554161</v>
      </c>
      <c r="C217" s="133">
        <v>399289743.00000048</v>
      </c>
      <c r="D217" s="133">
        <v>398404500.99999952</v>
      </c>
      <c r="E217" s="133">
        <v>411504314.99999821</v>
      </c>
      <c r="F217" s="133">
        <v>412533704.00000006</v>
      </c>
      <c r="G217" s="133">
        <v>346014562.00000137</v>
      </c>
      <c r="H217" s="134">
        <f t="shared" si="35"/>
        <v>-12.302391863508603</v>
      </c>
      <c r="I217" s="135">
        <f t="shared" si="36"/>
        <v>-13.342486736504782</v>
      </c>
      <c r="J217" s="175">
        <f t="shared" si="37"/>
        <v>-13.149936526444577</v>
      </c>
      <c r="K217" s="175">
        <f t="shared" si="38"/>
        <v>-15.914718415527958</v>
      </c>
      <c r="L217" s="175">
        <f t="shared" si="39"/>
        <v>-16.124535124043746</v>
      </c>
    </row>
    <row r="218" spans="1:12" ht="15" customHeight="1" x14ac:dyDescent="0.25">
      <c r="A218" s="4" t="s">
        <v>38</v>
      </c>
      <c r="B218" s="133">
        <v>102324472</v>
      </c>
      <c r="C218" s="133">
        <v>78401671.999999985</v>
      </c>
      <c r="D218" s="133">
        <v>101413439.99999987</v>
      </c>
      <c r="E218" s="133">
        <v>104932465.99999988</v>
      </c>
      <c r="F218" s="133">
        <v>101700755.99999996</v>
      </c>
      <c r="G218" s="133">
        <v>77990628.999999776</v>
      </c>
      <c r="H218" s="134">
        <f t="shared" si="35"/>
        <v>-23.78105894355383</v>
      </c>
      <c r="I218" s="135">
        <f t="shared" si="36"/>
        <v>-0.52427835977810844</v>
      </c>
      <c r="J218" s="175">
        <f t="shared" si="37"/>
        <v>-23.096357839749956</v>
      </c>
      <c r="K218" s="175">
        <f t="shared" si="38"/>
        <v>-25.675406313237829</v>
      </c>
      <c r="L218" s="175">
        <f t="shared" si="39"/>
        <v>-23.313619222260442</v>
      </c>
    </row>
    <row r="219" spans="1:12" ht="15" customHeight="1" x14ac:dyDescent="0.25">
      <c r="A219" s="4" t="s">
        <v>39</v>
      </c>
      <c r="B219" s="133">
        <v>132197742</v>
      </c>
      <c r="C219" s="133">
        <v>147983675.99999997</v>
      </c>
      <c r="D219" s="133">
        <v>210425898.00000012</v>
      </c>
      <c r="E219" s="133">
        <v>201706021.99999961</v>
      </c>
      <c r="F219" s="133">
        <v>140062385.00000003</v>
      </c>
      <c r="G219" s="133">
        <v>131498800.99999985</v>
      </c>
      <c r="H219" s="134">
        <f t="shared" si="35"/>
        <v>-0.528708727869315</v>
      </c>
      <c r="I219" s="135">
        <f t="shared" si="36"/>
        <v>-11.139657728194379</v>
      </c>
      <c r="J219" s="175">
        <f t="shared" si="37"/>
        <v>-37.508261934564835</v>
      </c>
      <c r="K219" s="175">
        <f t="shared" si="38"/>
        <v>-34.806705473572777</v>
      </c>
      <c r="L219" s="175">
        <f t="shared" si="39"/>
        <v>-6.1141212181987186</v>
      </c>
    </row>
    <row r="220" spans="1:12" ht="15" customHeight="1" x14ac:dyDescent="0.25">
      <c r="A220" s="4" t="s">
        <v>40</v>
      </c>
      <c r="B220" s="133">
        <v>459055642</v>
      </c>
      <c r="C220" s="133">
        <v>450156608.00000072</v>
      </c>
      <c r="D220" s="133">
        <v>502748973.99999923</v>
      </c>
      <c r="E220" s="133">
        <v>496943335.99999899</v>
      </c>
      <c r="F220" s="133">
        <v>493327014.99999982</v>
      </c>
      <c r="G220" s="133">
        <v>471446288.99999923</v>
      </c>
      <c r="H220" s="134">
        <f t="shared" si="35"/>
        <v>2.6991601597610355</v>
      </c>
      <c r="I220" s="135">
        <f t="shared" si="36"/>
        <v>4.7293943089242561</v>
      </c>
      <c r="J220" s="175">
        <f t="shared" si="37"/>
        <v>-6.226305098337221</v>
      </c>
      <c r="K220" s="175">
        <f t="shared" si="38"/>
        <v>-5.1307755136090236</v>
      </c>
      <c r="L220" s="175">
        <f t="shared" si="39"/>
        <v>-4.4353391026032796</v>
      </c>
    </row>
    <row r="221" spans="1:12" ht="15" customHeight="1" x14ac:dyDescent="0.25">
      <c r="A221" s="4" t="s">
        <v>41</v>
      </c>
      <c r="B221" s="133">
        <v>2054704898</v>
      </c>
      <c r="C221" s="133">
        <v>2042972980.0000143</v>
      </c>
      <c r="D221" s="133">
        <v>2221748149.0000043</v>
      </c>
      <c r="E221" s="133">
        <v>2351399360.9999909</v>
      </c>
      <c r="F221" s="133">
        <v>2304817108</v>
      </c>
      <c r="G221" s="133">
        <v>2064790584.0000029</v>
      </c>
      <c r="H221" s="134">
        <f t="shared" si="35"/>
        <v>0.49085812808544915</v>
      </c>
      <c r="I221" s="135">
        <f t="shared" si="36"/>
        <v>1.0679340458036108</v>
      </c>
      <c r="J221" s="175">
        <f t="shared" si="37"/>
        <v>-7.0645975364330553</v>
      </c>
      <c r="K221" s="175">
        <f t="shared" si="38"/>
        <v>-12.188860036012798</v>
      </c>
      <c r="L221" s="175">
        <f t="shared" si="39"/>
        <v>-10.414124537989039</v>
      </c>
    </row>
    <row r="222" spans="1:12" ht="15" customHeight="1" x14ac:dyDescent="0.25">
      <c r="A222" s="4" t="s">
        <v>42</v>
      </c>
      <c r="B222" s="133">
        <v>520066266</v>
      </c>
      <c r="C222" s="133">
        <v>553192422.99999928</v>
      </c>
      <c r="D222" s="133">
        <v>596291257.00000083</v>
      </c>
      <c r="E222" s="133">
        <v>621346921.0000006</v>
      </c>
      <c r="F222" s="133">
        <v>710809448.00000024</v>
      </c>
      <c r="G222" s="133">
        <v>542607782.0000006</v>
      </c>
      <c r="H222" s="134">
        <f t="shared" si="35"/>
        <v>4.3343545762686801</v>
      </c>
      <c r="I222" s="135">
        <f t="shared" si="36"/>
        <v>-1.9133741822777495</v>
      </c>
      <c r="J222" s="175">
        <f t="shared" si="37"/>
        <v>-9.002894872228552</v>
      </c>
      <c r="K222" s="175">
        <f t="shared" si="38"/>
        <v>-12.672331082493599</v>
      </c>
      <c r="L222" s="175">
        <f t="shared" si="39"/>
        <v>-23.66339761989201</v>
      </c>
    </row>
    <row r="223" spans="1:12" ht="15" customHeight="1" x14ac:dyDescent="0.25">
      <c r="A223" s="4" t="s">
        <v>43</v>
      </c>
      <c r="B223" s="133">
        <v>311926100</v>
      </c>
      <c r="C223" s="133">
        <v>299490070.99999976</v>
      </c>
      <c r="D223" s="133">
        <v>291233324.99999726</v>
      </c>
      <c r="E223" s="133">
        <v>297897554.99999982</v>
      </c>
      <c r="F223" s="133">
        <v>309738174.99999964</v>
      </c>
      <c r="G223" s="133">
        <v>276061977.00000095</v>
      </c>
      <c r="H223" s="134">
        <f t="shared" si="35"/>
        <v>-11.497634535872137</v>
      </c>
      <c r="I223" s="135">
        <f t="shared" si="36"/>
        <v>-7.8226613395803781</v>
      </c>
      <c r="J223" s="175">
        <f t="shared" si="37"/>
        <v>-5.2093447753605915</v>
      </c>
      <c r="K223" s="175">
        <f t="shared" si="38"/>
        <v>-7.3298950036695913</v>
      </c>
      <c r="L223" s="175">
        <f t="shared" si="39"/>
        <v>-10.872472532647521</v>
      </c>
    </row>
    <row r="224" spans="1:12" ht="15" customHeight="1" x14ac:dyDescent="0.25">
      <c r="A224" s="4" t="s">
        <v>5</v>
      </c>
      <c r="B224" s="133">
        <v>155010216</v>
      </c>
      <c r="C224" s="133">
        <v>184929297.99999997</v>
      </c>
      <c r="D224" s="133">
        <v>175590296.99999991</v>
      </c>
      <c r="E224" s="133">
        <v>201935545.00000012</v>
      </c>
      <c r="F224" s="133">
        <v>165732287</v>
      </c>
      <c r="G224" s="133">
        <v>194801698.0000003</v>
      </c>
      <c r="H224" s="134">
        <f t="shared" si="35"/>
        <v>25.670231954260544</v>
      </c>
      <c r="I224" s="135">
        <f t="shared" si="36"/>
        <v>5.3384726523973143</v>
      </c>
      <c r="J224" s="175">
        <f t="shared" si="37"/>
        <v>10.941037932181644</v>
      </c>
      <c r="K224" s="175">
        <f t="shared" si="38"/>
        <v>-3.5327346654101035</v>
      </c>
      <c r="L224" s="175">
        <f t="shared" si="39"/>
        <v>17.539980607399869</v>
      </c>
    </row>
    <row r="225" spans="1:12" ht="15" customHeight="1" x14ac:dyDescent="0.25">
      <c r="A225" s="8" t="s">
        <v>6</v>
      </c>
      <c r="B225" s="80">
        <f t="shared" ref="B225:G225" si="40">SUM(B197:B224)</f>
        <v>10141177207</v>
      </c>
      <c r="C225" s="80">
        <f t="shared" si="40"/>
        <v>10437266372.000021</v>
      </c>
      <c r="D225" s="80">
        <f t="shared" si="40"/>
        <v>11291451577.000002</v>
      </c>
      <c r="E225" s="80">
        <f t="shared" si="40"/>
        <v>11423104094.999994</v>
      </c>
      <c r="F225" s="80">
        <f t="shared" si="40"/>
        <v>11797534428.000004</v>
      </c>
      <c r="G225" s="80">
        <f t="shared" si="40"/>
        <v>11281769471.000015</v>
      </c>
      <c r="H225" s="170">
        <f t="shared" si="35"/>
        <v>11.247138677477352</v>
      </c>
      <c r="I225" s="171">
        <f t="shared" si="36"/>
        <v>8.0912287652783874</v>
      </c>
      <c r="J225" s="179">
        <f t="shared" si="37"/>
        <v>-8.5747221550406039E-2</v>
      </c>
      <c r="K225" s="179">
        <f t="shared" si="38"/>
        <v>-1.23726985961585</v>
      </c>
      <c r="L225" s="179">
        <f t="shared" si="39"/>
        <v>-4.371802940247278</v>
      </c>
    </row>
  </sheetData>
  <phoneticPr fontId="23" type="noConversion"/>
  <hyperlinks>
    <hyperlink ref="N1" location="'Indice tavole'!A1" display="torna all'indice 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B116"/>
  <sheetViews>
    <sheetView workbookViewId="0">
      <selection activeCell="L1" sqref="L1:L65536"/>
    </sheetView>
  </sheetViews>
  <sheetFormatPr defaultRowHeight="15" x14ac:dyDescent="0.3"/>
  <cols>
    <col min="1" max="1" width="26.85546875" style="41" customWidth="1"/>
    <col min="2" max="2" width="15.85546875" style="123" bestFit="1" customWidth="1"/>
    <col min="3" max="3" width="15.85546875" style="124" bestFit="1" customWidth="1"/>
    <col min="4" max="5" width="15.85546875" style="123" bestFit="1" customWidth="1"/>
    <col min="6" max="6" width="15.85546875" style="124" bestFit="1" customWidth="1"/>
    <col min="7" max="7" width="15.85546875" style="124" customWidth="1"/>
    <col min="8" max="8" width="9.7109375" style="123" customWidth="1"/>
    <col min="9" max="9" width="9.7109375" style="124" customWidth="1"/>
    <col min="10" max="10" width="9.7109375" style="123" customWidth="1"/>
    <col min="11" max="12" width="9.7109375" style="124" customWidth="1"/>
    <col min="13" max="13" width="8" style="123" customWidth="1"/>
    <col min="14" max="14" width="5.7109375" style="124" customWidth="1"/>
    <col min="15" max="15" width="14.7109375" style="123" bestFit="1" customWidth="1"/>
    <col min="16" max="16" width="14.7109375" style="124" bestFit="1" customWidth="1"/>
    <col min="17" max="17" width="14.7109375" style="123" bestFit="1" customWidth="1"/>
    <col min="18" max="18" width="14.7109375" style="123" customWidth="1"/>
    <col min="19" max="19" width="7.42578125" style="124" bestFit="1" customWidth="1"/>
    <col min="20" max="20" width="10.7109375" style="123" customWidth="1"/>
    <col min="21" max="21" width="14.7109375" style="124" bestFit="1" customWidth="1"/>
    <col min="22" max="22" width="14.7109375" style="123" bestFit="1" customWidth="1"/>
    <col min="23" max="23" width="14.7109375" style="124" bestFit="1" customWidth="1"/>
    <col min="24" max="24" width="14.7109375" style="124" customWidth="1"/>
    <col min="25" max="25" width="9.140625" style="123"/>
    <col min="26" max="26" width="5.7109375" style="124" customWidth="1"/>
    <col min="27" max="27" width="14.7109375" style="123" bestFit="1" customWidth="1"/>
    <col min="28" max="28" width="14.7109375" style="124" bestFit="1" customWidth="1"/>
    <col min="29" max="29" width="14.7109375" style="41" bestFit="1" customWidth="1"/>
    <col min="30" max="30" width="14.7109375" style="41" customWidth="1"/>
    <col min="31" max="32" width="9.140625" style="41"/>
    <col min="33" max="35" width="14.7109375" style="41" bestFit="1" customWidth="1"/>
    <col min="36" max="36" width="14.7109375" style="41" customWidth="1"/>
    <col min="37" max="38" width="9.140625" style="41"/>
    <col min="39" max="41" width="15.85546875" style="41" bestFit="1" customWidth="1"/>
    <col min="42" max="42" width="15.85546875" style="41" customWidth="1"/>
    <col min="43" max="16384" width="9.140625" style="41"/>
  </cols>
  <sheetData>
    <row r="1" spans="1:28" s="22" customFormat="1" ht="15" customHeight="1" x14ac:dyDescent="0.25">
      <c r="A1" s="19" t="str">
        <f>'Indice tavole'!C11</f>
        <v>Importazioni per provincia e area geografica di provenienza delle merci. Anni 2015-2020. Valori in milioni di euro e variazioni percentuali</v>
      </c>
      <c r="B1" s="20"/>
      <c r="C1" s="21"/>
      <c r="D1" s="20"/>
      <c r="E1" s="20"/>
      <c r="F1" s="21"/>
      <c r="G1" s="21"/>
      <c r="H1" s="20"/>
      <c r="I1" s="21"/>
      <c r="J1" s="20"/>
      <c r="K1" s="21"/>
      <c r="L1" s="21"/>
      <c r="M1" s="20"/>
      <c r="N1" s="21"/>
      <c r="O1" s="20"/>
      <c r="Q1" s="20"/>
      <c r="R1" s="20"/>
      <c r="S1" s="21"/>
      <c r="T1" s="62" t="s">
        <v>111</v>
      </c>
      <c r="U1" s="21"/>
      <c r="V1" s="20"/>
      <c r="W1" s="21"/>
      <c r="X1" s="21"/>
      <c r="Y1" s="20"/>
      <c r="Z1" s="21"/>
      <c r="AA1" s="20"/>
      <c r="AB1" s="21"/>
    </row>
    <row r="2" spans="1:28" s="22" customFormat="1" ht="9" customHeight="1" x14ac:dyDescent="0.25">
      <c r="A2" s="19"/>
      <c r="B2" s="20"/>
      <c r="C2" s="21"/>
      <c r="D2" s="20"/>
      <c r="E2" s="20"/>
      <c r="F2" s="21"/>
      <c r="G2" s="21"/>
      <c r="H2" s="20"/>
      <c r="I2" s="21"/>
      <c r="J2" s="20"/>
      <c r="K2" s="21"/>
      <c r="L2" s="21"/>
      <c r="M2" s="20"/>
      <c r="N2" s="21"/>
      <c r="O2" s="20"/>
      <c r="Q2" s="20"/>
      <c r="R2" s="20"/>
      <c r="S2" s="21"/>
      <c r="T2" s="62"/>
      <c r="U2" s="21"/>
      <c r="V2" s="20"/>
      <c r="W2" s="21"/>
      <c r="X2" s="21"/>
      <c r="Y2" s="20"/>
      <c r="Z2" s="21"/>
      <c r="AA2" s="20"/>
      <c r="AB2" s="21"/>
    </row>
    <row r="3" spans="1:28" s="22" customFormat="1" ht="15" customHeight="1" x14ac:dyDescent="0.3">
      <c r="A3" s="22" t="s">
        <v>9</v>
      </c>
      <c r="B3" s="131"/>
      <c r="C3" s="131"/>
      <c r="D3" s="131"/>
      <c r="E3" s="131"/>
      <c r="F3" s="131"/>
      <c r="G3" s="131"/>
      <c r="H3" s="131"/>
      <c r="I3" s="131"/>
      <c r="J3" s="144"/>
    </row>
    <row r="4" spans="1:28" s="31" customFormat="1" ht="30" customHeight="1" x14ac:dyDescent="0.25">
      <c r="A4" s="140" t="s">
        <v>115</v>
      </c>
      <c r="B4" s="132">
        <v>2015</v>
      </c>
      <c r="C4" s="132">
        <v>2016</v>
      </c>
      <c r="D4" s="132">
        <v>2017</v>
      </c>
      <c r="E4" s="12">
        <v>2018</v>
      </c>
      <c r="F4" s="12">
        <v>2019</v>
      </c>
      <c r="G4" s="12">
        <v>2020</v>
      </c>
      <c r="H4" s="3" t="s">
        <v>592</v>
      </c>
      <c r="I4" s="3" t="s">
        <v>593</v>
      </c>
      <c r="J4" s="150" t="s">
        <v>594</v>
      </c>
      <c r="K4" s="3" t="s">
        <v>595</v>
      </c>
      <c r="L4" s="3" t="s">
        <v>598</v>
      </c>
    </row>
    <row r="5" spans="1:28" x14ac:dyDescent="0.3">
      <c r="A5" s="4" t="s">
        <v>324</v>
      </c>
      <c r="B5" s="133">
        <v>298833551.9999994</v>
      </c>
      <c r="C5" s="133">
        <v>316809725</v>
      </c>
      <c r="D5" s="133">
        <v>354267998.99999964</v>
      </c>
      <c r="E5" s="133">
        <v>391753942</v>
      </c>
      <c r="F5" s="133">
        <v>370645827.00000012</v>
      </c>
      <c r="G5" s="133">
        <v>323931977.00000042</v>
      </c>
      <c r="H5" s="134">
        <f>IFERROR(G5/B5*100-100," ")</f>
        <v>8.3987975352918482</v>
      </c>
      <c r="I5" s="134">
        <f>IFERROR(G5/C5*100-100," ")</f>
        <v>2.2481165942745065</v>
      </c>
      <c r="J5" s="134">
        <f>IFERROR(G5/D5*100-100," ")</f>
        <v>-8.5630150297597964</v>
      </c>
      <c r="K5" s="134">
        <f>IFERROR(G5/E5*100-100," ")</f>
        <v>-17.312388652364746</v>
      </c>
      <c r="L5" s="134">
        <f>IFERROR(G5/F5*100-100," ")</f>
        <v>-12.603365962083174</v>
      </c>
    </row>
    <row r="6" spans="1:28" x14ac:dyDescent="0.3">
      <c r="A6" s="4" t="s">
        <v>325</v>
      </c>
      <c r="B6" s="133">
        <v>97271499.999999896</v>
      </c>
      <c r="C6" s="133">
        <v>100940816</v>
      </c>
      <c r="D6" s="133">
        <v>112187122.99999996</v>
      </c>
      <c r="E6" s="133">
        <v>110413819</v>
      </c>
      <c r="F6" s="133">
        <v>105305609.99999997</v>
      </c>
      <c r="G6" s="133">
        <v>104400414.00000003</v>
      </c>
      <c r="H6" s="134">
        <f t="shared" ref="H6:H17" si="0">IFERROR(G6/B6*100-100," ")</f>
        <v>7.3288825606679779</v>
      </c>
      <c r="I6" s="134">
        <f t="shared" ref="I6:I17" si="1">IFERROR(G6/C6*100-100," ")</f>
        <v>3.4273529153955309</v>
      </c>
      <c r="J6" s="134">
        <f t="shared" ref="J6:J17" si="2">IFERROR(G6/D6*100-100," ")</f>
        <v>-6.9408224328918067</v>
      </c>
      <c r="K6" s="134">
        <f t="shared" ref="K6:K17" si="3">IFERROR(G6/E6*100-100," ")</f>
        <v>-5.4462431011465782</v>
      </c>
      <c r="L6" s="134">
        <f t="shared" ref="L6:L17" si="4">IFERROR(G6/F6*100-100," ")</f>
        <v>-0.85958953183970266</v>
      </c>
    </row>
    <row r="7" spans="1:28" x14ac:dyDescent="0.3">
      <c r="A7" s="4" t="s">
        <v>124</v>
      </c>
      <c r="B7" s="133">
        <v>19428632.000000004</v>
      </c>
      <c r="C7" s="133">
        <v>27604426</v>
      </c>
      <c r="D7" s="133">
        <v>28995207.999999989</v>
      </c>
      <c r="E7" s="133">
        <v>24397983.00000003</v>
      </c>
      <c r="F7" s="133">
        <v>18479792</v>
      </c>
      <c r="G7" s="133">
        <v>16156760.000000011</v>
      </c>
      <c r="H7" s="134">
        <f t="shared" si="0"/>
        <v>-16.840465144432159</v>
      </c>
      <c r="I7" s="134">
        <f t="shared" si="1"/>
        <v>-41.470400435060625</v>
      </c>
      <c r="J7" s="134">
        <f t="shared" si="2"/>
        <v>-44.277826874013051</v>
      </c>
      <c r="K7" s="134">
        <f t="shared" si="3"/>
        <v>-33.778296345234807</v>
      </c>
      <c r="L7" s="134">
        <f t="shared" si="4"/>
        <v>-12.570660968478379</v>
      </c>
    </row>
    <row r="8" spans="1:28" x14ac:dyDescent="0.3">
      <c r="A8" s="4" t="s">
        <v>125</v>
      </c>
      <c r="B8" s="133">
        <v>2644502.0000000005</v>
      </c>
      <c r="C8" s="133">
        <v>8575919</v>
      </c>
      <c r="D8" s="133">
        <v>16400385.999999998</v>
      </c>
      <c r="E8" s="133">
        <v>17421649.999999989</v>
      </c>
      <c r="F8" s="133">
        <v>8050027.0000000009</v>
      </c>
      <c r="G8" s="133">
        <v>3100176.0000000005</v>
      </c>
      <c r="H8" s="134">
        <f t="shared" si="0"/>
        <v>17.230994720366994</v>
      </c>
      <c r="I8" s="134">
        <f t="shared" si="1"/>
        <v>-63.85021826815295</v>
      </c>
      <c r="J8" s="134">
        <f t="shared" si="2"/>
        <v>-81.096932718534788</v>
      </c>
      <c r="K8" s="134">
        <f t="shared" si="3"/>
        <v>-82.205037984347044</v>
      </c>
      <c r="L8" s="134">
        <f t="shared" si="4"/>
        <v>-61.488626062993326</v>
      </c>
    </row>
    <row r="9" spans="1:28" x14ac:dyDescent="0.3">
      <c r="A9" s="4" t="s">
        <v>126</v>
      </c>
      <c r="B9" s="133">
        <v>5445538</v>
      </c>
      <c r="C9" s="133">
        <v>5144473</v>
      </c>
      <c r="D9" s="133">
        <v>3277624.0000000009</v>
      </c>
      <c r="E9" s="133">
        <v>709776.00000000023</v>
      </c>
      <c r="F9" s="133">
        <v>804939</v>
      </c>
      <c r="G9" s="133">
        <v>545474</v>
      </c>
      <c r="H9" s="134">
        <f t="shared" si="0"/>
        <v>-89.983101761478849</v>
      </c>
      <c r="I9" s="134">
        <f t="shared" si="1"/>
        <v>-89.3968925485662</v>
      </c>
      <c r="J9" s="134">
        <f t="shared" si="2"/>
        <v>-83.357639558411833</v>
      </c>
      <c r="K9" s="134">
        <f t="shared" si="3"/>
        <v>-23.148429927188317</v>
      </c>
      <c r="L9" s="134">
        <f t="shared" si="4"/>
        <v>-32.234119604094218</v>
      </c>
    </row>
    <row r="10" spans="1:28" x14ac:dyDescent="0.3">
      <c r="A10" s="4" t="s">
        <v>127</v>
      </c>
      <c r="B10" s="133">
        <v>2152090</v>
      </c>
      <c r="C10" s="133">
        <v>2196034</v>
      </c>
      <c r="D10" s="133">
        <v>1474341</v>
      </c>
      <c r="E10" s="133">
        <v>1235036</v>
      </c>
      <c r="F10" s="133">
        <v>885950</v>
      </c>
      <c r="G10" s="133">
        <v>476328.99999999994</v>
      </c>
      <c r="H10" s="134">
        <f t="shared" si="0"/>
        <v>-77.866678438169401</v>
      </c>
      <c r="I10" s="134">
        <f t="shared" si="1"/>
        <v>-78.309579906322028</v>
      </c>
      <c r="J10" s="134">
        <f t="shared" si="2"/>
        <v>-67.692073950327639</v>
      </c>
      <c r="K10" s="134">
        <f t="shared" si="3"/>
        <v>-61.431974452566571</v>
      </c>
      <c r="L10" s="134">
        <f t="shared" si="4"/>
        <v>-46.235227721654724</v>
      </c>
    </row>
    <row r="11" spans="1:28" x14ac:dyDescent="0.3">
      <c r="A11" s="4" t="s">
        <v>128</v>
      </c>
      <c r="B11" s="133">
        <v>4429514.9999999981</v>
      </c>
      <c r="C11" s="133">
        <v>4225056</v>
      </c>
      <c r="D11" s="133">
        <v>17351699.000000011</v>
      </c>
      <c r="E11" s="133">
        <v>40526359.999999993</v>
      </c>
      <c r="F11" s="133">
        <v>16580995</v>
      </c>
      <c r="G11" s="133">
        <v>18029100.000000007</v>
      </c>
      <c r="H11" s="134">
        <f t="shared" si="0"/>
        <v>307.0219877345491</v>
      </c>
      <c r="I11" s="134">
        <f t="shared" si="1"/>
        <v>326.71860443979932</v>
      </c>
      <c r="J11" s="134">
        <f t="shared" si="2"/>
        <v>3.9039462360429127</v>
      </c>
      <c r="K11" s="134">
        <f t="shared" si="3"/>
        <v>-55.512658921255174</v>
      </c>
      <c r="L11" s="134">
        <f t="shared" si="4"/>
        <v>8.733522927906364</v>
      </c>
    </row>
    <row r="12" spans="1:28" x14ac:dyDescent="0.3">
      <c r="A12" s="4" t="s">
        <v>323</v>
      </c>
      <c r="B12" s="133">
        <v>8925235.9999999981</v>
      </c>
      <c r="C12" s="133">
        <v>8472195</v>
      </c>
      <c r="D12" s="133">
        <v>7068394.9999999991</v>
      </c>
      <c r="E12" s="133">
        <v>7509797.0000000009</v>
      </c>
      <c r="F12" s="133">
        <v>7359073</v>
      </c>
      <c r="G12" s="133">
        <v>4611363</v>
      </c>
      <c r="H12" s="134">
        <f t="shared" si="0"/>
        <v>-48.333433424057347</v>
      </c>
      <c r="I12" s="134">
        <f t="shared" si="1"/>
        <v>-45.570622489213243</v>
      </c>
      <c r="J12" s="134">
        <f t="shared" si="2"/>
        <v>-34.76081911098629</v>
      </c>
      <c r="K12" s="134">
        <f t="shared" si="3"/>
        <v>-38.595370820276507</v>
      </c>
      <c r="L12" s="134">
        <f t="shared" si="4"/>
        <v>-37.337719030644209</v>
      </c>
    </row>
    <row r="13" spans="1:28" x14ac:dyDescent="0.3">
      <c r="A13" s="4" t="s">
        <v>129</v>
      </c>
      <c r="B13" s="133">
        <v>5413056.0000000009</v>
      </c>
      <c r="C13" s="133">
        <v>5297555</v>
      </c>
      <c r="D13" s="133">
        <v>6038358.0000000019</v>
      </c>
      <c r="E13" s="133">
        <v>5218396.0000000009</v>
      </c>
      <c r="F13" s="133">
        <v>3897732.9999999995</v>
      </c>
      <c r="G13" s="133">
        <v>2416873.9999999995</v>
      </c>
      <c r="H13" s="134">
        <f t="shared" si="0"/>
        <v>-55.351025372728472</v>
      </c>
      <c r="I13" s="134">
        <f t="shared" si="1"/>
        <v>-54.377557193837546</v>
      </c>
      <c r="J13" s="134">
        <f t="shared" si="2"/>
        <v>-59.974648737289201</v>
      </c>
      <c r="K13" s="134">
        <f t="shared" si="3"/>
        <v>-53.685500295493114</v>
      </c>
      <c r="L13" s="134">
        <f t="shared" si="4"/>
        <v>-37.992828138818133</v>
      </c>
    </row>
    <row r="14" spans="1:28" x14ac:dyDescent="0.3">
      <c r="A14" s="4" t="s">
        <v>130</v>
      </c>
      <c r="B14" s="133">
        <v>415560665</v>
      </c>
      <c r="C14" s="133">
        <v>420163238</v>
      </c>
      <c r="D14" s="133">
        <v>272045804.00000018</v>
      </c>
      <c r="E14" s="133">
        <v>331508337.99999988</v>
      </c>
      <c r="F14" s="133">
        <v>318655968</v>
      </c>
      <c r="G14" s="133">
        <v>242223010.00000036</v>
      </c>
      <c r="H14" s="134">
        <f t="shared" si="0"/>
        <v>-41.711757054773138</v>
      </c>
      <c r="I14" s="134">
        <f t="shared" si="1"/>
        <v>-42.350261019265957</v>
      </c>
      <c r="J14" s="134">
        <f t="shared" si="2"/>
        <v>-10.962416461310241</v>
      </c>
      <c r="K14" s="134">
        <f t="shared" si="3"/>
        <v>-26.933056507314618</v>
      </c>
      <c r="L14" s="134">
        <f t="shared" si="4"/>
        <v>-23.986043154854599</v>
      </c>
    </row>
    <row r="15" spans="1:28" x14ac:dyDescent="0.3">
      <c r="A15" s="4" t="s">
        <v>133</v>
      </c>
      <c r="B15" s="133">
        <v>506026</v>
      </c>
      <c r="C15" s="133">
        <v>419170</v>
      </c>
      <c r="D15" s="133">
        <v>504303</v>
      </c>
      <c r="E15" s="133">
        <v>274637</v>
      </c>
      <c r="F15" s="133">
        <v>688299</v>
      </c>
      <c r="G15" s="133">
        <v>193060</v>
      </c>
      <c r="H15" s="134">
        <f t="shared" si="0"/>
        <v>-61.847810191571185</v>
      </c>
      <c r="I15" s="134">
        <f t="shared" si="1"/>
        <v>-53.942314574039173</v>
      </c>
      <c r="J15" s="134">
        <f t="shared" si="2"/>
        <v>-61.717459543171465</v>
      </c>
      <c r="K15" s="134">
        <f t="shared" si="3"/>
        <v>-29.703572351868104</v>
      </c>
      <c r="L15" s="134">
        <f t="shared" si="4"/>
        <v>-71.951143325792998</v>
      </c>
    </row>
    <row r="16" spans="1:28" x14ac:dyDescent="0.3">
      <c r="A16" s="4" t="s">
        <v>132</v>
      </c>
      <c r="B16" s="133">
        <v>0</v>
      </c>
      <c r="C16" s="133">
        <v>0</v>
      </c>
      <c r="D16" s="133"/>
      <c r="E16" s="133">
        <v>7863</v>
      </c>
      <c r="F16" s="133">
        <v>3113</v>
      </c>
      <c r="G16" s="133"/>
      <c r="H16" s="134" t="str">
        <f t="shared" si="0"/>
        <v xml:space="preserve"> </v>
      </c>
      <c r="I16" s="134" t="str">
        <f t="shared" si="1"/>
        <v xml:space="preserve"> </v>
      </c>
      <c r="J16" s="134" t="str">
        <f t="shared" si="2"/>
        <v xml:space="preserve"> </v>
      </c>
      <c r="K16" s="134">
        <f t="shared" si="3"/>
        <v>-100</v>
      </c>
      <c r="L16" s="134">
        <f t="shared" si="4"/>
        <v>-100</v>
      </c>
    </row>
    <row r="17" spans="1:28" s="31" customFormat="1" ht="15" customHeight="1" x14ac:dyDescent="0.25">
      <c r="A17" s="145" t="s">
        <v>131</v>
      </c>
      <c r="B17" s="9">
        <f t="shared" ref="B17:G17" si="5">SUM(B5:B16)</f>
        <v>860610311.99999928</v>
      </c>
      <c r="C17" s="9">
        <f t="shared" si="5"/>
        <v>899848607</v>
      </c>
      <c r="D17" s="9">
        <f t="shared" si="5"/>
        <v>819611239.99999976</v>
      </c>
      <c r="E17" s="9">
        <f t="shared" si="5"/>
        <v>930977596.99999988</v>
      </c>
      <c r="F17" s="9">
        <f t="shared" si="5"/>
        <v>851357326.00000012</v>
      </c>
      <c r="G17" s="9">
        <f t="shared" si="5"/>
        <v>716084537.00000083</v>
      </c>
      <c r="H17" s="170">
        <f t="shared" si="0"/>
        <v>-16.793404980720069</v>
      </c>
      <c r="I17" s="170">
        <f t="shared" si="1"/>
        <v>-20.421665219069368</v>
      </c>
      <c r="J17" s="170">
        <f t="shared" si="2"/>
        <v>-12.631196102190955</v>
      </c>
      <c r="K17" s="170">
        <f t="shared" si="3"/>
        <v>-23.082516775105503</v>
      </c>
      <c r="L17" s="171">
        <f t="shared" si="4"/>
        <v>-15.889073232688574</v>
      </c>
    </row>
    <row r="18" spans="1:28" x14ac:dyDescent="0.3">
      <c r="A18" s="31" t="s">
        <v>45</v>
      </c>
      <c r="F18" s="123"/>
      <c r="G18" s="123"/>
      <c r="H18" s="204"/>
      <c r="I18" s="33"/>
      <c r="J18" s="124"/>
      <c r="K18" s="123"/>
    </row>
    <row r="19" spans="1:28" x14ac:dyDescent="0.3">
      <c r="A19" s="31"/>
      <c r="F19" s="123"/>
      <c r="G19" s="123"/>
      <c r="H19" s="204"/>
      <c r="I19" s="33"/>
      <c r="J19" s="124"/>
      <c r="K19" s="123"/>
    </row>
    <row r="20" spans="1:28" x14ac:dyDescent="0.3">
      <c r="A20" s="31" t="s">
        <v>12</v>
      </c>
      <c r="B20" s="131"/>
      <c r="C20" s="131"/>
      <c r="D20" s="131"/>
      <c r="E20" s="131"/>
      <c r="F20" s="131"/>
      <c r="G20" s="131"/>
      <c r="H20" s="131"/>
      <c r="I20" s="131"/>
      <c r="J20" s="144"/>
      <c r="K20" s="123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</row>
    <row r="21" spans="1:28" ht="30" x14ac:dyDescent="0.3">
      <c r="A21" s="140" t="s">
        <v>115</v>
      </c>
      <c r="B21" s="132">
        <v>2015</v>
      </c>
      <c r="C21" s="132">
        <v>2016</v>
      </c>
      <c r="D21" s="132">
        <v>2017</v>
      </c>
      <c r="E21" s="12">
        <v>2018</v>
      </c>
      <c r="F21" s="12">
        <v>2019</v>
      </c>
      <c r="G21" s="12">
        <v>2020</v>
      </c>
      <c r="H21" s="3" t="s">
        <v>592</v>
      </c>
      <c r="I21" s="3" t="s">
        <v>593</v>
      </c>
      <c r="J21" s="150" t="s">
        <v>594</v>
      </c>
      <c r="K21" s="3" t="s">
        <v>595</v>
      </c>
      <c r="L21" s="3" t="s">
        <v>598</v>
      </c>
    </row>
    <row r="22" spans="1:28" x14ac:dyDescent="0.3">
      <c r="A22" s="4" t="s">
        <v>324</v>
      </c>
      <c r="B22" s="133">
        <v>3270947434.0000114</v>
      </c>
      <c r="C22" s="133">
        <v>3175631085</v>
      </c>
      <c r="D22" s="133">
        <v>3468078846.0000057</v>
      </c>
      <c r="E22" s="133">
        <v>3575184730.9999557</v>
      </c>
      <c r="F22" s="133">
        <v>3715333782.0000038</v>
      </c>
      <c r="G22" s="133">
        <v>3509433857.9999866</v>
      </c>
      <c r="H22" s="134">
        <f>IFERROR(G22/B22*100-100," ")</f>
        <v>7.291050339758371</v>
      </c>
      <c r="I22" s="134">
        <f>IFERROR(G22/C22*100-100," ")</f>
        <v>10.511383849865126</v>
      </c>
      <c r="J22" s="134">
        <f>IFERROR(G22/D22*100-100," ")</f>
        <v>1.1924472838233982</v>
      </c>
      <c r="K22" s="134">
        <f>IFERROR(G22/E22*100-100," ")</f>
        <v>-1.8390902274182253</v>
      </c>
      <c r="L22" s="134">
        <f>IFERROR(G22/F22*100-100," ")</f>
        <v>-5.5418957240815985</v>
      </c>
    </row>
    <row r="23" spans="1:28" x14ac:dyDescent="0.3">
      <c r="A23" s="4" t="s">
        <v>325</v>
      </c>
      <c r="B23" s="133">
        <v>881276984.9999994</v>
      </c>
      <c r="C23" s="133">
        <v>895367555</v>
      </c>
      <c r="D23" s="133">
        <v>973816732.99999917</v>
      </c>
      <c r="E23" s="133">
        <v>967361111.00000226</v>
      </c>
      <c r="F23" s="133">
        <v>917249976.00000131</v>
      </c>
      <c r="G23" s="133">
        <v>836686671.9999963</v>
      </c>
      <c r="H23" s="134">
        <f>IFERROR(G23/B23*100-100," ")</f>
        <v>-5.05973873809981</v>
      </c>
      <c r="I23" s="134">
        <f>IFERROR(G23/C23*100-100," ")</f>
        <v>-6.5538317389670908</v>
      </c>
      <c r="J23" s="134">
        <f>IFERROR(G23/D23*100-100," ")</f>
        <v>-14.081711306967549</v>
      </c>
      <c r="K23" s="134">
        <f>IFERROR(G23/E23*100-100," ")</f>
        <v>-13.508341147280802</v>
      </c>
      <c r="L23" s="134">
        <f>IFERROR(G23/F23*100-100," ")</f>
        <v>-8.7831350349367483</v>
      </c>
    </row>
    <row r="24" spans="1:28" x14ac:dyDescent="0.3">
      <c r="A24" s="4" t="s">
        <v>124</v>
      </c>
      <c r="B24" s="133">
        <v>323618485.00000072</v>
      </c>
      <c r="C24" s="133">
        <v>325070049</v>
      </c>
      <c r="D24" s="133">
        <v>324139669.99999964</v>
      </c>
      <c r="E24" s="133">
        <v>368204408.99999982</v>
      </c>
      <c r="F24" s="133">
        <v>366079760.99999988</v>
      </c>
      <c r="G24" s="133">
        <v>285278011.99999851</v>
      </c>
      <c r="H24" s="134">
        <f t="shared" ref="H24:H34" si="6">IFERROR(G24/B24*100-100," ")</f>
        <v>-11.847429852470299</v>
      </c>
      <c r="I24" s="134">
        <f t="shared" ref="I24:I34" si="7">IFERROR(G24/C24*100-100," ")</f>
        <v>-12.241065309588549</v>
      </c>
      <c r="J24" s="134">
        <f t="shared" ref="J24:J34" si="8">IFERROR(G24/D24*100-100," ")</f>
        <v>-11.989170594269183</v>
      </c>
      <c r="K24" s="134">
        <f t="shared" ref="K24:K34" si="9">IFERROR(G24/E24*100-100," ")</f>
        <v>-22.521837048399206</v>
      </c>
      <c r="L24" s="134">
        <f t="shared" ref="L24:L34" si="10">IFERROR(G24/F24*100-100," ")</f>
        <v>-22.072170496199988</v>
      </c>
    </row>
    <row r="25" spans="1:28" x14ac:dyDescent="0.3">
      <c r="A25" s="4" t="s">
        <v>125</v>
      </c>
      <c r="B25" s="133">
        <v>28225035.999999981</v>
      </c>
      <c r="C25" s="133">
        <v>26815627</v>
      </c>
      <c r="D25" s="133">
        <v>28236469.999999978</v>
      </c>
      <c r="E25" s="133">
        <v>63143282</v>
      </c>
      <c r="F25" s="133">
        <v>45611935</v>
      </c>
      <c r="G25" s="133">
        <v>31824117.999999981</v>
      </c>
      <c r="H25" s="134">
        <f t="shared" si="6"/>
        <v>12.751381433136189</v>
      </c>
      <c r="I25" s="134">
        <f t="shared" si="7"/>
        <v>18.67750845430534</v>
      </c>
      <c r="J25" s="134">
        <f t="shared" si="8"/>
        <v>12.70572419286124</v>
      </c>
      <c r="K25" s="134">
        <f t="shared" si="9"/>
        <v>-49.600152237889731</v>
      </c>
      <c r="L25" s="134">
        <f t="shared" si="10"/>
        <v>-30.228529002332436</v>
      </c>
    </row>
    <row r="26" spans="1:28" x14ac:dyDescent="0.3">
      <c r="A26" s="4" t="s">
        <v>126</v>
      </c>
      <c r="B26" s="133">
        <v>37400708.000000015</v>
      </c>
      <c r="C26" s="133">
        <v>42649605</v>
      </c>
      <c r="D26" s="133">
        <v>40622533.000000015</v>
      </c>
      <c r="E26" s="133">
        <v>35617638</v>
      </c>
      <c r="F26" s="133">
        <v>38243202</v>
      </c>
      <c r="G26" s="133">
        <v>34040713.000000022</v>
      </c>
      <c r="H26" s="134">
        <f t="shared" si="6"/>
        <v>-8.983773783105903</v>
      </c>
      <c r="I26" s="134">
        <f t="shared" si="7"/>
        <v>-20.185162324481027</v>
      </c>
      <c r="J26" s="134">
        <f t="shared" si="8"/>
        <v>-16.202386985567813</v>
      </c>
      <c r="K26" s="134">
        <f t="shared" si="9"/>
        <v>-4.4273710682330432</v>
      </c>
      <c r="L26" s="134">
        <f t="shared" si="10"/>
        <v>-10.988852345574983</v>
      </c>
    </row>
    <row r="27" spans="1:28" x14ac:dyDescent="0.3">
      <c r="A27" s="4" t="s">
        <v>127</v>
      </c>
      <c r="B27" s="133">
        <v>86267899.00000003</v>
      </c>
      <c r="C27" s="133">
        <v>24568959</v>
      </c>
      <c r="D27" s="133">
        <v>26120940.999999993</v>
      </c>
      <c r="E27" s="133">
        <v>15343063.999999987</v>
      </c>
      <c r="F27" s="133">
        <v>8437092</v>
      </c>
      <c r="G27" s="133">
        <v>7925112.9999999972</v>
      </c>
      <c r="H27" s="134">
        <f t="shared" si="6"/>
        <v>-90.81336964054266</v>
      </c>
      <c r="I27" s="134">
        <f t="shared" si="7"/>
        <v>-67.743391162808337</v>
      </c>
      <c r="J27" s="134">
        <f t="shared" si="8"/>
        <v>-69.659925344955994</v>
      </c>
      <c r="K27" s="134">
        <f t="shared" si="9"/>
        <v>-48.347259712923027</v>
      </c>
      <c r="L27" s="134">
        <f t="shared" si="10"/>
        <v>-6.0681926900880399</v>
      </c>
    </row>
    <row r="28" spans="1:28" x14ac:dyDescent="0.3">
      <c r="A28" s="4" t="s">
        <v>128</v>
      </c>
      <c r="B28" s="133">
        <v>115889168.00000016</v>
      </c>
      <c r="C28" s="133">
        <v>84687238</v>
      </c>
      <c r="D28" s="133">
        <v>85219208.999999955</v>
      </c>
      <c r="E28" s="133">
        <v>99863963.000000119</v>
      </c>
      <c r="F28" s="133">
        <v>99208398.000000015</v>
      </c>
      <c r="G28" s="133">
        <v>89363339.00000003</v>
      </c>
      <c r="H28" s="134">
        <f t="shared" si="6"/>
        <v>-22.888963185929583</v>
      </c>
      <c r="I28" s="134">
        <f t="shared" si="7"/>
        <v>5.5216123591137034</v>
      </c>
      <c r="J28" s="134">
        <f t="shared" si="8"/>
        <v>4.8629059675971291</v>
      </c>
      <c r="K28" s="134">
        <f t="shared" si="9"/>
        <v>-10.514928192865796</v>
      </c>
      <c r="L28" s="134">
        <f t="shared" si="10"/>
        <v>-9.9236145311004691</v>
      </c>
    </row>
    <row r="29" spans="1:28" x14ac:dyDescent="0.3">
      <c r="A29" s="4" t="s">
        <v>323</v>
      </c>
      <c r="B29" s="133">
        <v>114308900.00000001</v>
      </c>
      <c r="C29" s="133">
        <v>102475521</v>
      </c>
      <c r="D29" s="133">
        <v>98857769.999999955</v>
      </c>
      <c r="E29" s="133">
        <v>113198262.99999999</v>
      </c>
      <c r="F29" s="133">
        <v>99829120.000000015</v>
      </c>
      <c r="G29" s="133">
        <v>90534254.99999997</v>
      </c>
      <c r="H29" s="134">
        <f t="shared" si="6"/>
        <v>-20.798594860067794</v>
      </c>
      <c r="I29" s="134">
        <f t="shared" si="7"/>
        <v>-11.652798525415676</v>
      </c>
      <c r="J29" s="134">
        <f t="shared" si="8"/>
        <v>-8.4196871930248705</v>
      </c>
      <c r="K29" s="134">
        <f t="shared" si="9"/>
        <v>-20.021515701172916</v>
      </c>
      <c r="L29" s="134">
        <f t="shared" si="10"/>
        <v>-9.3107752527519523</v>
      </c>
    </row>
    <row r="30" spans="1:28" x14ac:dyDescent="0.3">
      <c r="A30" s="4" t="s">
        <v>129</v>
      </c>
      <c r="B30" s="133">
        <v>165249666.99999997</v>
      </c>
      <c r="C30" s="133">
        <v>151510627</v>
      </c>
      <c r="D30" s="133">
        <v>187952276.99999988</v>
      </c>
      <c r="E30" s="133">
        <v>165349297.00000012</v>
      </c>
      <c r="F30" s="133">
        <v>136939722.00000006</v>
      </c>
      <c r="G30" s="133">
        <v>118864595.99999997</v>
      </c>
      <c r="H30" s="134">
        <f t="shared" si="6"/>
        <v>-28.069691057229178</v>
      </c>
      <c r="I30" s="134">
        <f t="shared" si="7"/>
        <v>-21.547023892918105</v>
      </c>
      <c r="J30" s="134">
        <f t="shared" si="8"/>
        <v>-36.758097375963125</v>
      </c>
      <c r="K30" s="134">
        <f t="shared" si="9"/>
        <v>-28.113032134633215</v>
      </c>
      <c r="L30" s="134">
        <f t="shared" si="10"/>
        <v>-13.199330140308078</v>
      </c>
    </row>
    <row r="31" spans="1:28" x14ac:dyDescent="0.3">
      <c r="A31" s="4" t="s">
        <v>130</v>
      </c>
      <c r="B31" s="133">
        <v>969078489.99999869</v>
      </c>
      <c r="C31" s="133">
        <v>948011608</v>
      </c>
      <c r="D31" s="133">
        <v>1144858500.9999971</v>
      </c>
      <c r="E31" s="133">
        <v>1187349929.9999964</v>
      </c>
      <c r="F31" s="133">
        <v>1261262261.999999</v>
      </c>
      <c r="G31" s="133">
        <v>1181993859.0000017</v>
      </c>
      <c r="H31" s="134">
        <f t="shared" si="6"/>
        <v>21.970910632842887</v>
      </c>
      <c r="I31" s="134">
        <f t="shared" si="7"/>
        <v>24.681369829809256</v>
      </c>
      <c r="J31" s="134">
        <f t="shared" si="8"/>
        <v>3.2436635590833163</v>
      </c>
      <c r="K31" s="134">
        <f t="shared" si="9"/>
        <v>-0.45109456485121768</v>
      </c>
      <c r="L31" s="134">
        <f t="shared" si="10"/>
        <v>-6.2848469654757224</v>
      </c>
    </row>
    <row r="32" spans="1:28" x14ac:dyDescent="0.3">
      <c r="A32" s="4" t="s">
        <v>133</v>
      </c>
      <c r="B32" s="133">
        <v>11483981.000000004</v>
      </c>
      <c r="C32" s="133">
        <v>9316669</v>
      </c>
      <c r="D32" s="133">
        <v>9653060.9999999963</v>
      </c>
      <c r="E32" s="133">
        <v>9991695</v>
      </c>
      <c r="F32" s="133">
        <v>10347679</v>
      </c>
      <c r="G32" s="133">
        <v>7132608.9999999972</v>
      </c>
      <c r="H32" s="134">
        <f t="shared" si="6"/>
        <v>-37.890797624969998</v>
      </c>
      <c r="I32" s="134">
        <f t="shared" si="7"/>
        <v>-23.44249860116318</v>
      </c>
      <c r="J32" s="134">
        <f t="shared" si="8"/>
        <v>-26.110391304892815</v>
      </c>
      <c r="K32" s="134">
        <f t="shared" si="9"/>
        <v>-28.614624445602104</v>
      </c>
      <c r="L32" s="134">
        <f t="shared" si="10"/>
        <v>-31.070445845875227</v>
      </c>
    </row>
    <row r="33" spans="1:12" x14ac:dyDescent="0.3">
      <c r="A33" s="4" t="s">
        <v>132</v>
      </c>
      <c r="B33" s="133">
        <v>0</v>
      </c>
      <c r="C33" s="133">
        <v>0</v>
      </c>
      <c r="D33" s="133"/>
      <c r="E33" s="133">
        <v>6668</v>
      </c>
      <c r="F33" s="133">
        <v>0</v>
      </c>
      <c r="G33" s="133"/>
      <c r="H33" s="134" t="str">
        <f t="shared" si="6"/>
        <v xml:space="preserve"> </v>
      </c>
      <c r="I33" s="134" t="str">
        <f t="shared" si="7"/>
        <v xml:space="preserve"> </v>
      </c>
      <c r="J33" s="134" t="str">
        <f t="shared" si="8"/>
        <v xml:space="preserve"> </v>
      </c>
      <c r="K33" s="134">
        <f t="shared" si="9"/>
        <v>-100</v>
      </c>
      <c r="L33" s="134" t="str">
        <f t="shared" si="10"/>
        <v xml:space="preserve"> </v>
      </c>
    </row>
    <row r="34" spans="1:12" x14ac:dyDescent="0.3">
      <c r="A34" s="145" t="s">
        <v>131</v>
      </c>
      <c r="B34" s="9">
        <f t="shared" ref="B34:G34" si="11">SUM(B22:B33)</f>
        <v>6003746753.0000105</v>
      </c>
      <c r="C34" s="9">
        <f t="shared" si="11"/>
        <v>5786104543</v>
      </c>
      <c r="D34" s="9">
        <f t="shared" si="11"/>
        <v>6387556011.0000019</v>
      </c>
      <c r="E34" s="9">
        <f t="shared" si="11"/>
        <v>6600614050.9999542</v>
      </c>
      <c r="F34" s="9">
        <f t="shared" si="11"/>
        <v>6698542929.0000038</v>
      </c>
      <c r="G34" s="9">
        <f t="shared" si="11"/>
        <v>6193077143.9999828</v>
      </c>
      <c r="H34" s="170">
        <f t="shared" si="6"/>
        <v>3.1535372624664149</v>
      </c>
      <c r="I34" s="170">
        <f t="shared" si="7"/>
        <v>7.0336199074096726</v>
      </c>
      <c r="J34" s="170">
        <f t="shared" si="8"/>
        <v>-3.0446522373362797</v>
      </c>
      <c r="K34" s="170">
        <f t="shared" si="9"/>
        <v>-6.1742271832759599</v>
      </c>
      <c r="L34" s="171">
        <f t="shared" si="10"/>
        <v>-7.5459064808215004</v>
      </c>
    </row>
    <row r="35" spans="1:12" x14ac:dyDescent="0.3">
      <c r="F35" s="123"/>
      <c r="G35" s="123"/>
      <c r="H35" s="134" t="str">
        <f>IFERROR(F35/B35*100-100,"")</f>
        <v/>
      </c>
      <c r="I35" s="134" t="str">
        <f>IFERROR(F35/C35*100-100,"")</f>
        <v/>
      </c>
      <c r="J35" s="134" t="str">
        <f>IFERROR(F35/D35*100-100,"")</f>
        <v/>
      </c>
      <c r="K35" s="135" t="str">
        <f>IFERROR(F35/E35*100-100,"")</f>
        <v/>
      </c>
    </row>
    <row r="36" spans="1:12" x14ac:dyDescent="0.3">
      <c r="A36" s="41" t="s">
        <v>13</v>
      </c>
      <c r="B36" s="131"/>
      <c r="C36" s="131"/>
      <c r="D36" s="131"/>
      <c r="E36" s="131"/>
      <c r="F36" s="131"/>
      <c r="G36" s="131"/>
      <c r="H36" s="131"/>
      <c r="I36" s="131"/>
      <c r="J36" s="144"/>
      <c r="K36" s="123"/>
    </row>
    <row r="37" spans="1:12" ht="30" x14ac:dyDescent="0.3">
      <c r="A37" s="146" t="s">
        <v>115</v>
      </c>
      <c r="B37" s="65">
        <v>2015</v>
      </c>
      <c r="C37" s="65">
        <v>2016</v>
      </c>
      <c r="D37" s="65">
        <v>2017</v>
      </c>
      <c r="E37" s="65">
        <v>2018</v>
      </c>
      <c r="F37" s="12">
        <v>2019</v>
      </c>
      <c r="G37" s="12">
        <v>2020</v>
      </c>
      <c r="H37" s="3" t="s">
        <v>592</v>
      </c>
      <c r="I37" s="3" t="s">
        <v>593</v>
      </c>
      <c r="J37" s="150" t="s">
        <v>594</v>
      </c>
      <c r="K37" s="3" t="s">
        <v>595</v>
      </c>
      <c r="L37" s="3" t="s">
        <v>598</v>
      </c>
    </row>
    <row r="38" spans="1:12" x14ac:dyDescent="0.3">
      <c r="A38" s="4" t="s">
        <v>324</v>
      </c>
      <c r="B38" s="147">
        <v>914324194.00000167</v>
      </c>
      <c r="C38" s="133">
        <v>786668874</v>
      </c>
      <c r="D38" s="147">
        <v>800860914.99999845</v>
      </c>
      <c r="E38" s="147">
        <v>1120700705.0000029</v>
      </c>
      <c r="F38" s="133">
        <v>1281867284.000001</v>
      </c>
      <c r="G38" s="133">
        <v>759988987.00000286</v>
      </c>
      <c r="H38" s="134">
        <f>IFERROR(G38/B38*100-100," ")</f>
        <v>-16.879702846406204</v>
      </c>
      <c r="I38" s="134">
        <f>IFERROR(G38/C38*100-100," ")</f>
        <v>-3.3915015429982702</v>
      </c>
      <c r="J38" s="134">
        <f>IFERROR(G38/D38*100-100," ")</f>
        <v>-5.1034989015534222</v>
      </c>
      <c r="K38" s="134">
        <f>IFERROR(G38/E38*100-100," ")</f>
        <v>-32.186266716054135</v>
      </c>
      <c r="L38" s="134">
        <f>IFERROR(G38/F38*100-100," ")</f>
        <v>-40.712350140609232</v>
      </c>
    </row>
    <row r="39" spans="1:12" x14ac:dyDescent="0.3">
      <c r="A39" s="4" t="s">
        <v>325</v>
      </c>
      <c r="B39" s="147">
        <v>237633582.99999955</v>
      </c>
      <c r="C39" s="133">
        <v>242887776</v>
      </c>
      <c r="D39" s="147">
        <v>237876379.99999988</v>
      </c>
      <c r="E39" s="147">
        <v>251683049.99999934</v>
      </c>
      <c r="F39" s="133">
        <v>351006773.00000012</v>
      </c>
      <c r="G39" s="133">
        <v>397495004.99999911</v>
      </c>
      <c r="H39" s="134">
        <f>IFERROR(G39/B39*100-100," ")</f>
        <v>67.272234833912279</v>
      </c>
      <c r="I39" s="134">
        <f>IFERROR(G39/C39*100-100," ")</f>
        <v>63.653771114442208</v>
      </c>
      <c r="J39" s="134">
        <f>IFERROR(G39/D39*100-100," ")</f>
        <v>67.101502469475662</v>
      </c>
      <c r="K39" s="134">
        <f>IFERROR(G39/E39*100-100," ")</f>
        <v>57.934753651467645</v>
      </c>
      <c r="L39" s="134">
        <f>IFERROR(G39/F39*100-100," ")</f>
        <v>13.244254976242004</v>
      </c>
    </row>
    <row r="40" spans="1:12" x14ac:dyDescent="0.3">
      <c r="A40" s="4" t="s">
        <v>124</v>
      </c>
      <c r="B40" s="147">
        <v>50240538.000000045</v>
      </c>
      <c r="C40" s="133">
        <v>42740997</v>
      </c>
      <c r="D40" s="147">
        <v>45637460.000000007</v>
      </c>
      <c r="E40" s="147">
        <v>64981442.999999993</v>
      </c>
      <c r="F40" s="133">
        <v>76659271</v>
      </c>
      <c r="G40" s="133">
        <v>67087498.999999993</v>
      </c>
      <c r="H40" s="134">
        <f t="shared" ref="H40:H50" si="12">IFERROR(G40/B40*100-100," ")</f>
        <v>33.532604686677388</v>
      </c>
      <c r="I40" s="134">
        <f t="shared" ref="I40:I50" si="13">IFERROR(G40/C40*100-100," ")</f>
        <v>56.962878053593357</v>
      </c>
      <c r="J40" s="134">
        <f t="shared" ref="J40:J50" si="14">IFERROR(G40/D40*100-100," ")</f>
        <v>47.000948343750906</v>
      </c>
      <c r="K40" s="134">
        <f t="shared" ref="K40:K50" si="15">IFERROR(G40/E40*100-100," ")</f>
        <v>3.2410114376807684</v>
      </c>
      <c r="L40" s="134">
        <f t="shared" ref="L40:L50" si="16">IFERROR(G40/F40*100-100," ")</f>
        <v>-12.486124476712035</v>
      </c>
    </row>
    <row r="41" spans="1:12" x14ac:dyDescent="0.3">
      <c r="A41" s="4" t="s">
        <v>125</v>
      </c>
      <c r="B41" s="147">
        <v>963708686</v>
      </c>
      <c r="C41" s="133">
        <v>762383346</v>
      </c>
      <c r="D41" s="147">
        <v>1050413041.0000001</v>
      </c>
      <c r="E41" s="147">
        <v>1345179256.0000002</v>
      </c>
      <c r="F41" s="133">
        <v>1178797809</v>
      </c>
      <c r="G41" s="133">
        <v>795323584</v>
      </c>
      <c r="H41" s="134">
        <f t="shared" si="12"/>
        <v>-17.472614333165822</v>
      </c>
      <c r="I41" s="134">
        <f t="shared" si="13"/>
        <v>4.3206922308609848</v>
      </c>
      <c r="J41" s="134">
        <f t="shared" si="14"/>
        <v>-24.284681077184018</v>
      </c>
      <c r="K41" s="134">
        <f t="shared" si="15"/>
        <v>-40.87601481716576</v>
      </c>
      <c r="L41" s="134">
        <f t="shared" si="16"/>
        <v>-32.530958411375877</v>
      </c>
    </row>
    <row r="42" spans="1:12" x14ac:dyDescent="0.3">
      <c r="A42" s="4" t="s">
        <v>126</v>
      </c>
      <c r="B42" s="147">
        <v>19769544</v>
      </c>
      <c r="C42" s="133">
        <v>22915490</v>
      </c>
      <c r="D42" s="147">
        <v>57843108.000000007</v>
      </c>
      <c r="E42" s="147">
        <v>29517649.000000015</v>
      </c>
      <c r="F42" s="133">
        <v>26502252</v>
      </c>
      <c r="G42" s="133">
        <v>21645812.999999996</v>
      </c>
      <c r="H42" s="134">
        <f t="shared" si="12"/>
        <v>9.490704489693826</v>
      </c>
      <c r="I42" s="134">
        <f t="shared" si="13"/>
        <v>-5.5406932166844598</v>
      </c>
      <c r="J42" s="134">
        <f t="shared" si="14"/>
        <v>-62.578406056604024</v>
      </c>
      <c r="K42" s="134">
        <f t="shared" si="15"/>
        <v>-26.668234993918432</v>
      </c>
      <c r="L42" s="134">
        <f t="shared" si="16"/>
        <v>-18.324627658057153</v>
      </c>
    </row>
    <row r="43" spans="1:12" x14ac:dyDescent="0.3">
      <c r="A43" s="4" t="s">
        <v>127</v>
      </c>
      <c r="B43" s="147">
        <v>4441980.9999999991</v>
      </c>
      <c r="C43" s="133">
        <v>20093625</v>
      </c>
      <c r="D43" s="147">
        <v>35084275.999999993</v>
      </c>
      <c r="E43" s="147">
        <v>39798214.000000007</v>
      </c>
      <c r="F43" s="133">
        <v>16540134.999999998</v>
      </c>
      <c r="G43" s="133">
        <v>20155049</v>
      </c>
      <c r="H43" s="134">
        <f t="shared" si="12"/>
        <v>353.74009929353605</v>
      </c>
      <c r="I43" s="134">
        <f t="shared" si="13"/>
        <v>0.30568899339964162</v>
      </c>
      <c r="J43" s="134">
        <f t="shared" si="14"/>
        <v>-42.552472794365194</v>
      </c>
      <c r="K43" s="134">
        <f t="shared" si="15"/>
        <v>-49.356900789568101</v>
      </c>
      <c r="L43" s="134">
        <f t="shared" si="16"/>
        <v>21.855408072545984</v>
      </c>
    </row>
    <row r="44" spans="1:12" x14ac:dyDescent="0.3">
      <c r="A44" s="4" t="s">
        <v>128</v>
      </c>
      <c r="B44" s="147">
        <v>17752575</v>
      </c>
      <c r="C44" s="133">
        <v>13516687</v>
      </c>
      <c r="D44" s="147">
        <v>33199673.999999993</v>
      </c>
      <c r="E44" s="147">
        <v>30647196.999999952</v>
      </c>
      <c r="F44" s="133">
        <v>14688759</v>
      </c>
      <c r="G44" s="133">
        <v>27639078</v>
      </c>
      <c r="H44" s="134">
        <f t="shared" si="12"/>
        <v>55.690529402072656</v>
      </c>
      <c r="I44" s="134">
        <f t="shared" si="13"/>
        <v>104.48115725399282</v>
      </c>
      <c r="J44" s="134">
        <f t="shared" si="14"/>
        <v>-16.748947595087813</v>
      </c>
      <c r="K44" s="134">
        <f t="shared" si="15"/>
        <v>-9.8153152472637402</v>
      </c>
      <c r="L44" s="134">
        <f t="shared" si="16"/>
        <v>88.164827266891621</v>
      </c>
    </row>
    <row r="45" spans="1:12" x14ac:dyDescent="0.3">
      <c r="A45" s="4" t="s">
        <v>323</v>
      </c>
      <c r="B45" s="147">
        <v>14699639.000000004</v>
      </c>
      <c r="C45" s="133">
        <v>18364232</v>
      </c>
      <c r="D45" s="147">
        <v>36018525.999999993</v>
      </c>
      <c r="E45" s="147">
        <v>24558204</v>
      </c>
      <c r="F45" s="133">
        <v>192918453</v>
      </c>
      <c r="G45" s="133">
        <v>22889550</v>
      </c>
      <c r="H45" s="134">
        <f t="shared" si="12"/>
        <v>55.715048512415791</v>
      </c>
      <c r="I45" s="134">
        <f t="shared" si="13"/>
        <v>24.642021512252725</v>
      </c>
      <c r="J45" s="134">
        <f t="shared" si="14"/>
        <v>-36.450619883778693</v>
      </c>
      <c r="K45" s="134">
        <f t="shared" si="15"/>
        <v>-6.7946906866642109</v>
      </c>
      <c r="L45" s="134">
        <f t="shared" si="16"/>
        <v>-88.135116343691607</v>
      </c>
    </row>
    <row r="46" spans="1:12" x14ac:dyDescent="0.3">
      <c r="A46" s="4" t="s">
        <v>129</v>
      </c>
      <c r="B46" s="147">
        <v>12854323</v>
      </c>
      <c r="C46" s="133">
        <v>7098279</v>
      </c>
      <c r="D46" s="147">
        <v>11538837.000000002</v>
      </c>
      <c r="E46" s="147">
        <v>10758200.999999991</v>
      </c>
      <c r="F46" s="133">
        <v>9304111</v>
      </c>
      <c r="G46" s="133">
        <v>17000550.999999996</v>
      </c>
      <c r="H46" s="134">
        <f t="shared" si="12"/>
        <v>32.25551435108639</v>
      </c>
      <c r="I46" s="134">
        <f t="shared" si="13"/>
        <v>139.50243432246037</v>
      </c>
      <c r="J46" s="134">
        <f t="shared" si="14"/>
        <v>47.333314440614714</v>
      </c>
      <c r="K46" s="134">
        <f t="shared" si="15"/>
        <v>58.024106446793553</v>
      </c>
      <c r="L46" s="134">
        <f t="shared" si="16"/>
        <v>82.720853179847012</v>
      </c>
    </row>
    <row r="47" spans="1:12" x14ac:dyDescent="0.3">
      <c r="A47" s="4" t="s">
        <v>130</v>
      </c>
      <c r="B47" s="147">
        <v>39366752.000000015</v>
      </c>
      <c r="C47" s="133">
        <v>43413484</v>
      </c>
      <c r="D47" s="147">
        <v>47667443.999999978</v>
      </c>
      <c r="E47" s="147">
        <v>53185926.00000006</v>
      </c>
      <c r="F47" s="133">
        <v>47611875.999999985</v>
      </c>
      <c r="G47" s="133">
        <v>47841871.999999978</v>
      </c>
      <c r="H47" s="134">
        <f t="shared" si="12"/>
        <v>21.528623951500904</v>
      </c>
      <c r="I47" s="134">
        <f t="shared" si="13"/>
        <v>10.200489783312435</v>
      </c>
      <c r="J47" s="134">
        <f t="shared" si="14"/>
        <v>0.36592689970957792</v>
      </c>
      <c r="K47" s="134">
        <f t="shared" si="15"/>
        <v>-10.047872439035984</v>
      </c>
      <c r="L47" s="134">
        <f t="shared" si="16"/>
        <v>0.48306435142355042</v>
      </c>
    </row>
    <row r="48" spans="1:12" x14ac:dyDescent="0.3">
      <c r="A48" s="4" t="s">
        <v>133</v>
      </c>
      <c r="B48" s="147">
        <v>2524102.9999999995</v>
      </c>
      <c r="C48" s="133">
        <v>1564150</v>
      </c>
      <c r="D48" s="147">
        <v>4619140.9999999991</v>
      </c>
      <c r="E48" s="147">
        <v>1678333.0000000005</v>
      </c>
      <c r="F48" s="133">
        <v>1843969</v>
      </c>
      <c r="G48" s="133">
        <v>896700.99999999988</v>
      </c>
      <c r="H48" s="134">
        <f t="shared" si="12"/>
        <v>-64.474468751869466</v>
      </c>
      <c r="I48" s="134">
        <f t="shared" si="13"/>
        <v>-42.671674711504657</v>
      </c>
      <c r="J48" s="134">
        <f t="shared" si="14"/>
        <v>-80.587278024204068</v>
      </c>
      <c r="K48" s="134">
        <f t="shared" si="15"/>
        <v>-46.571925833550331</v>
      </c>
      <c r="L48" s="134">
        <f t="shared" si="16"/>
        <v>-51.371145610365474</v>
      </c>
    </row>
    <row r="49" spans="1:12" x14ac:dyDescent="0.3">
      <c r="A49" s="4" t="s">
        <v>132</v>
      </c>
      <c r="B49" s="147">
        <v>72819</v>
      </c>
      <c r="C49" s="133">
        <v>0</v>
      </c>
      <c r="D49" s="147"/>
      <c r="E49" s="147">
        <v>0</v>
      </c>
      <c r="F49" s="133">
        <v>0</v>
      </c>
      <c r="G49" s="133"/>
      <c r="H49" s="134">
        <f t="shared" si="12"/>
        <v>-100</v>
      </c>
      <c r="I49" s="134" t="str">
        <f t="shared" si="13"/>
        <v xml:space="preserve"> </v>
      </c>
      <c r="J49" s="134" t="str">
        <f t="shared" si="14"/>
        <v xml:space="preserve"> </v>
      </c>
      <c r="K49" s="134" t="str">
        <f t="shared" si="15"/>
        <v xml:space="preserve"> </v>
      </c>
      <c r="L49" s="134" t="str">
        <f t="shared" si="16"/>
        <v xml:space="preserve"> </v>
      </c>
    </row>
    <row r="50" spans="1:12" x14ac:dyDescent="0.3">
      <c r="A50" s="145" t="s">
        <v>131</v>
      </c>
      <c r="B50" s="9">
        <f t="shared" ref="B50:G50" si="17">SUM(B38:B49)</f>
        <v>2277388737.000001</v>
      </c>
      <c r="C50" s="9">
        <f t="shared" si="17"/>
        <v>1961646940</v>
      </c>
      <c r="D50" s="9">
        <f t="shared" si="17"/>
        <v>2360758801.9999986</v>
      </c>
      <c r="E50" s="9">
        <f t="shared" si="17"/>
        <v>2972688178.0000024</v>
      </c>
      <c r="F50" s="9">
        <f t="shared" si="17"/>
        <v>3197740692.000001</v>
      </c>
      <c r="G50" s="9">
        <f t="shared" si="17"/>
        <v>2177963689.0000019</v>
      </c>
      <c r="H50" s="170">
        <f t="shared" si="12"/>
        <v>-4.3657477700083547</v>
      </c>
      <c r="I50" s="170">
        <f t="shared" si="13"/>
        <v>11.02730285399889</v>
      </c>
      <c r="J50" s="170">
        <f t="shared" si="14"/>
        <v>-7.7430660364428405</v>
      </c>
      <c r="K50" s="170">
        <f t="shared" si="15"/>
        <v>-26.73420289694441</v>
      </c>
      <c r="L50" s="171">
        <f t="shared" si="16"/>
        <v>-31.890547146341248</v>
      </c>
    </row>
    <row r="51" spans="1:12" x14ac:dyDescent="0.3">
      <c r="F51" s="123"/>
      <c r="G51" s="123"/>
      <c r="H51" s="124"/>
      <c r="I51" s="123"/>
      <c r="J51" s="124"/>
      <c r="K51" s="123"/>
    </row>
    <row r="52" spans="1:12" x14ac:dyDescent="0.3">
      <c r="A52" s="41" t="s">
        <v>10</v>
      </c>
      <c r="B52" s="131"/>
      <c r="C52" s="131"/>
      <c r="D52" s="131"/>
      <c r="E52" s="131"/>
      <c r="F52" s="131"/>
      <c r="G52" s="131"/>
      <c r="H52" s="131"/>
      <c r="I52" s="131"/>
      <c r="J52" s="144"/>
      <c r="K52" s="123"/>
    </row>
    <row r="53" spans="1:12" ht="30" x14ac:dyDescent="0.3">
      <c r="A53" s="140" t="s">
        <v>115</v>
      </c>
      <c r="B53" s="132">
        <v>2015</v>
      </c>
      <c r="C53" s="132">
        <v>2016</v>
      </c>
      <c r="D53" s="132">
        <v>2017</v>
      </c>
      <c r="E53" s="12">
        <v>2018</v>
      </c>
      <c r="F53" s="12">
        <v>2019</v>
      </c>
      <c r="G53" s="12">
        <v>2020</v>
      </c>
      <c r="H53" s="3" t="s">
        <v>592</v>
      </c>
      <c r="I53" s="3" t="s">
        <v>593</v>
      </c>
      <c r="J53" s="150" t="s">
        <v>594</v>
      </c>
      <c r="K53" s="3" t="s">
        <v>595</v>
      </c>
      <c r="L53" s="3" t="s">
        <v>598</v>
      </c>
    </row>
    <row r="54" spans="1:12" x14ac:dyDescent="0.3">
      <c r="A54" s="4" t="s">
        <v>324</v>
      </c>
      <c r="B54" s="133">
        <v>2249273663.0000005</v>
      </c>
      <c r="C54" s="133">
        <v>2399745121</v>
      </c>
      <c r="D54" s="133">
        <v>2603907931.999999</v>
      </c>
      <c r="E54" s="133">
        <v>2722090571.999979</v>
      </c>
      <c r="F54" s="133">
        <v>2576970641.0000033</v>
      </c>
      <c r="G54" s="133">
        <v>2407298667.0000067</v>
      </c>
      <c r="H54" s="134">
        <f>IFERROR(G54/B54*100-100," ")</f>
        <v>7.025601490804732</v>
      </c>
      <c r="I54" s="134">
        <f>IFERROR(G54/C54*100-100," ")</f>
        <v>0.31476451119354465</v>
      </c>
      <c r="J54" s="134">
        <f>IFERROR(G54/D54*100-100," ")</f>
        <v>-7.5505459537880739</v>
      </c>
      <c r="K54" s="134">
        <f>IFERROR(G54/E54*100-100," ")</f>
        <v>-11.564343532062864</v>
      </c>
      <c r="L54" s="134">
        <f>IFERROR(G54/F54*100-100," ")</f>
        <v>-6.5841640296745823</v>
      </c>
    </row>
    <row r="55" spans="1:12" x14ac:dyDescent="0.3">
      <c r="A55" s="4" t="s">
        <v>325</v>
      </c>
      <c r="B55" s="133">
        <v>1431627100.9999995</v>
      </c>
      <c r="C55" s="133">
        <v>1528037964</v>
      </c>
      <c r="D55" s="133">
        <v>1674138779.9999952</v>
      </c>
      <c r="E55" s="133">
        <v>1683996411.0000033</v>
      </c>
      <c r="F55" s="133">
        <v>1527670256.0000005</v>
      </c>
      <c r="G55" s="133">
        <v>1351018216.0000043</v>
      </c>
      <c r="H55" s="134">
        <f>IFERROR(G55/B55*100-100," ")</f>
        <v>-5.6305783079748579</v>
      </c>
      <c r="I55" s="134">
        <f>IFERROR(G55/C55*100-100," ")</f>
        <v>-11.584774211800649</v>
      </c>
      <c r="J55" s="134">
        <f>IFERROR(G55/D55*100-100," ")</f>
        <v>-19.300703613113356</v>
      </c>
      <c r="K55" s="134">
        <f>IFERROR(G55/E55*100-100," ")</f>
        <v>-19.773094100733118</v>
      </c>
      <c r="L55" s="134">
        <f>IFERROR(G55/F55*100-100," ")</f>
        <v>-11.563492796052458</v>
      </c>
    </row>
    <row r="56" spans="1:12" x14ac:dyDescent="0.3">
      <c r="A56" s="4" t="s">
        <v>124</v>
      </c>
      <c r="B56" s="133">
        <v>323214780.99999976</v>
      </c>
      <c r="C56" s="133">
        <v>310988706</v>
      </c>
      <c r="D56" s="133">
        <v>333334097.9999994</v>
      </c>
      <c r="E56" s="133">
        <v>374389110.99999887</v>
      </c>
      <c r="F56" s="133">
        <v>389707223.00000018</v>
      </c>
      <c r="G56" s="133">
        <v>347108365.00000137</v>
      </c>
      <c r="H56" s="134">
        <f t="shared" ref="H56:H66" si="18">IFERROR(G56/B56*100-100," ")</f>
        <v>7.3924787492938577</v>
      </c>
      <c r="I56" s="134">
        <f t="shared" ref="I56:I66" si="19">IFERROR(G56/C56*100-100," ")</f>
        <v>11.61446004408964</v>
      </c>
      <c r="J56" s="134">
        <f t="shared" ref="J56:J66" si="20">IFERROR(G56/D56*100-100," ")</f>
        <v>4.1322706205718021</v>
      </c>
      <c r="K56" s="134">
        <f t="shared" ref="K56:K66" si="21">IFERROR(G56/E56*100-100," ")</f>
        <v>-7.286735964924361</v>
      </c>
      <c r="L56" s="134">
        <f t="shared" ref="L56:L66" si="22">IFERROR(G56/F56*100-100," ")</f>
        <v>-10.930990108951306</v>
      </c>
    </row>
    <row r="57" spans="1:12" x14ac:dyDescent="0.3">
      <c r="A57" s="4" t="s">
        <v>125</v>
      </c>
      <c r="B57" s="133">
        <v>25797887.000000011</v>
      </c>
      <c r="C57" s="133">
        <v>47333043</v>
      </c>
      <c r="D57" s="133">
        <v>28483789.999999978</v>
      </c>
      <c r="E57" s="133">
        <v>39596350.000000022</v>
      </c>
      <c r="F57" s="133">
        <v>45744741.000000007</v>
      </c>
      <c r="G57" s="133">
        <v>29965540.000000007</v>
      </c>
      <c r="H57" s="134">
        <f t="shared" si="18"/>
        <v>16.155016881808933</v>
      </c>
      <c r="I57" s="134">
        <f t="shared" si="19"/>
        <v>-36.69213280878644</v>
      </c>
      <c r="J57" s="134">
        <f t="shared" si="20"/>
        <v>5.2020816050112302</v>
      </c>
      <c r="K57" s="134">
        <f t="shared" si="21"/>
        <v>-24.322469116471623</v>
      </c>
      <c r="L57" s="134">
        <f t="shared" si="22"/>
        <v>-34.494021946697657</v>
      </c>
    </row>
    <row r="58" spans="1:12" x14ac:dyDescent="0.3">
      <c r="A58" s="4" t="s">
        <v>126</v>
      </c>
      <c r="B58" s="133">
        <v>263214463.99999994</v>
      </c>
      <c r="C58" s="133">
        <v>241065702</v>
      </c>
      <c r="D58" s="133">
        <v>228614886.00000027</v>
      </c>
      <c r="E58" s="133">
        <v>231298437.99999964</v>
      </c>
      <c r="F58" s="133">
        <v>219718922.99999997</v>
      </c>
      <c r="G58" s="133">
        <v>175383178</v>
      </c>
      <c r="H58" s="134">
        <f t="shared" si="18"/>
        <v>-33.368715634107389</v>
      </c>
      <c r="I58" s="134">
        <f t="shared" si="19"/>
        <v>-27.246731266648624</v>
      </c>
      <c r="J58" s="134">
        <f t="shared" si="20"/>
        <v>-23.284445265738384</v>
      </c>
      <c r="K58" s="134">
        <f t="shared" si="21"/>
        <v>-24.174508260189683</v>
      </c>
      <c r="L58" s="134">
        <f t="shared" si="22"/>
        <v>-20.178391735517465</v>
      </c>
    </row>
    <row r="59" spans="1:12" x14ac:dyDescent="0.3">
      <c r="A59" s="4" t="s">
        <v>127</v>
      </c>
      <c r="B59" s="133">
        <v>67623724.000000015</v>
      </c>
      <c r="C59" s="133">
        <v>23255894</v>
      </c>
      <c r="D59" s="133">
        <v>19656365.000000011</v>
      </c>
      <c r="E59" s="133">
        <v>20238728.000000011</v>
      </c>
      <c r="F59" s="133">
        <v>13515400</v>
      </c>
      <c r="G59" s="133">
        <v>8394926.0000000019</v>
      </c>
      <c r="H59" s="134">
        <f t="shared" si="18"/>
        <v>-87.585827127769534</v>
      </c>
      <c r="I59" s="134">
        <f t="shared" si="19"/>
        <v>-63.901942449514081</v>
      </c>
      <c r="J59" s="134">
        <f t="shared" si="20"/>
        <v>-57.291564335521869</v>
      </c>
      <c r="K59" s="134">
        <f t="shared" si="21"/>
        <v>-58.52048607007319</v>
      </c>
      <c r="L59" s="134">
        <f t="shared" si="22"/>
        <v>-37.886218683871718</v>
      </c>
    </row>
    <row r="60" spans="1:12" x14ac:dyDescent="0.3">
      <c r="A60" s="4" t="s">
        <v>128</v>
      </c>
      <c r="B60" s="133">
        <v>105817386.99999994</v>
      </c>
      <c r="C60" s="133">
        <v>101084832</v>
      </c>
      <c r="D60" s="133">
        <v>98779641.999999985</v>
      </c>
      <c r="E60" s="133">
        <v>79029809.000000075</v>
      </c>
      <c r="F60" s="133">
        <v>71951388</v>
      </c>
      <c r="G60" s="133">
        <v>57163739.999999873</v>
      </c>
      <c r="H60" s="134">
        <f t="shared" si="18"/>
        <v>-45.978877743409122</v>
      </c>
      <c r="I60" s="134">
        <f t="shared" si="19"/>
        <v>-43.449735366825479</v>
      </c>
      <c r="J60" s="134">
        <f t="shared" si="20"/>
        <v>-42.130039305062596</v>
      </c>
      <c r="K60" s="134">
        <f t="shared" si="21"/>
        <v>-27.668128364071052</v>
      </c>
      <c r="L60" s="134">
        <f t="shared" si="22"/>
        <v>-20.55227621182253</v>
      </c>
    </row>
    <row r="61" spans="1:12" x14ac:dyDescent="0.3">
      <c r="A61" s="4" t="s">
        <v>323</v>
      </c>
      <c r="B61" s="133">
        <v>62662850.999999844</v>
      </c>
      <c r="C61" s="133">
        <v>53295078</v>
      </c>
      <c r="D61" s="133">
        <v>64720980.999999985</v>
      </c>
      <c r="E61" s="133">
        <v>62869861.00000006</v>
      </c>
      <c r="F61" s="133">
        <v>59331080</v>
      </c>
      <c r="G61" s="133">
        <v>47772194.999999993</v>
      </c>
      <c r="H61" s="134">
        <f t="shared" si="18"/>
        <v>-23.763132003042585</v>
      </c>
      <c r="I61" s="134">
        <f t="shared" si="19"/>
        <v>-10.362838759706875</v>
      </c>
      <c r="J61" s="134">
        <f t="shared" si="20"/>
        <v>-26.18746770850089</v>
      </c>
      <c r="K61" s="134">
        <f t="shared" si="21"/>
        <v>-24.014155208646088</v>
      </c>
      <c r="L61" s="134">
        <f t="shared" si="22"/>
        <v>-19.482006732390516</v>
      </c>
    </row>
    <row r="62" spans="1:12" x14ac:dyDescent="0.3">
      <c r="A62" s="4" t="s">
        <v>129</v>
      </c>
      <c r="B62" s="133">
        <v>257220956.00000039</v>
      </c>
      <c r="C62" s="133">
        <v>257072671</v>
      </c>
      <c r="D62" s="133">
        <v>260819614.99999946</v>
      </c>
      <c r="E62" s="133">
        <v>283082961.99999994</v>
      </c>
      <c r="F62" s="133">
        <v>280087776.00000012</v>
      </c>
      <c r="G62" s="133">
        <v>186351708.00000009</v>
      </c>
      <c r="H62" s="134">
        <f t="shared" si="18"/>
        <v>-27.551895110754572</v>
      </c>
      <c r="I62" s="134">
        <f t="shared" si="19"/>
        <v>-27.510105498534259</v>
      </c>
      <c r="J62" s="134">
        <f t="shared" si="20"/>
        <v>-28.551497938527177</v>
      </c>
      <c r="K62" s="134">
        <f t="shared" si="21"/>
        <v>-34.170637934754922</v>
      </c>
      <c r="L62" s="134">
        <f t="shared" si="22"/>
        <v>-33.46667581808353</v>
      </c>
    </row>
    <row r="63" spans="1:12" x14ac:dyDescent="0.3">
      <c r="A63" s="4" t="s">
        <v>130</v>
      </c>
      <c r="B63" s="133">
        <v>1748259048.0000021</v>
      </c>
      <c r="C63" s="133">
        <v>1732394340</v>
      </c>
      <c r="D63" s="133">
        <v>1610419727.9999971</v>
      </c>
      <c r="E63" s="133">
        <v>1636446827</v>
      </c>
      <c r="F63" s="133">
        <v>1647977411</v>
      </c>
      <c r="G63" s="133">
        <v>1589729002.9999888</v>
      </c>
      <c r="H63" s="134">
        <f t="shared" si="18"/>
        <v>-9.0678807114638289</v>
      </c>
      <c r="I63" s="134">
        <f t="shared" si="19"/>
        <v>-8.235153723719236</v>
      </c>
      <c r="J63" s="134">
        <f t="shared" si="20"/>
        <v>-1.2848032497530681</v>
      </c>
      <c r="K63" s="134">
        <f t="shared" si="21"/>
        <v>-2.8548329972722826</v>
      </c>
      <c r="L63" s="134">
        <f t="shared" si="22"/>
        <v>-3.5345392243371805</v>
      </c>
    </row>
    <row r="64" spans="1:12" x14ac:dyDescent="0.3">
      <c r="A64" s="4" t="s">
        <v>133</v>
      </c>
      <c r="B64" s="133">
        <v>4602659</v>
      </c>
      <c r="C64" s="133">
        <v>5073713</v>
      </c>
      <c r="D64" s="133">
        <v>4658380.0000000019</v>
      </c>
      <c r="E64" s="133">
        <v>5437111.9999999991</v>
      </c>
      <c r="F64" s="133">
        <v>4833376</v>
      </c>
      <c r="G64" s="133">
        <v>1837423</v>
      </c>
      <c r="H64" s="134">
        <f t="shared" si="18"/>
        <v>-60.079097756318681</v>
      </c>
      <c r="I64" s="134">
        <f t="shared" si="19"/>
        <v>-63.78543681915</v>
      </c>
      <c r="J64" s="134">
        <f t="shared" si="20"/>
        <v>-60.556609808560076</v>
      </c>
      <c r="K64" s="134">
        <f t="shared" si="21"/>
        <v>-66.20590122108942</v>
      </c>
      <c r="L64" s="134">
        <f t="shared" si="22"/>
        <v>-61.984687307587905</v>
      </c>
    </row>
    <row r="65" spans="1:12" x14ac:dyDescent="0.3">
      <c r="A65" s="4" t="s">
        <v>132</v>
      </c>
      <c r="B65" s="133">
        <v>0</v>
      </c>
      <c r="C65" s="133">
        <v>0</v>
      </c>
      <c r="D65" s="133"/>
      <c r="E65" s="133"/>
      <c r="F65" s="133">
        <v>8117</v>
      </c>
      <c r="G65" s="133"/>
      <c r="H65" s="134" t="str">
        <f t="shared" si="18"/>
        <v xml:space="preserve"> </v>
      </c>
      <c r="I65" s="134" t="str">
        <f t="shared" si="19"/>
        <v xml:space="preserve"> </v>
      </c>
      <c r="J65" s="134" t="str">
        <f t="shared" si="20"/>
        <v xml:space="preserve"> </v>
      </c>
      <c r="K65" s="134" t="str">
        <f t="shared" si="21"/>
        <v xml:space="preserve"> </v>
      </c>
      <c r="L65" s="134">
        <f t="shared" si="22"/>
        <v>-100</v>
      </c>
    </row>
    <row r="66" spans="1:12" x14ac:dyDescent="0.3">
      <c r="A66" s="145" t="s">
        <v>131</v>
      </c>
      <c r="B66" s="9">
        <f t="shared" ref="B66:G66" si="23">SUM(B54:B65)</f>
        <v>6539314521.0000019</v>
      </c>
      <c r="C66" s="9">
        <f t="shared" si="23"/>
        <v>6699347064</v>
      </c>
      <c r="D66" s="9">
        <f t="shared" si="23"/>
        <v>6927534196.9999895</v>
      </c>
      <c r="E66" s="9">
        <f t="shared" si="23"/>
        <v>7138476180.9999819</v>
      </c>
      <c r="F66" s="9">
        <f t="shared" si="23"/>
        <v>6837516332.0000038</v>
      </c>
      <c r="G66" s="9">
        <f t="shared" si="23"/>
        <v>6202022961.000001</v>
      </c>
      <c r="H66" s="170">
        <f t="shared" si="18"/>
        <v>-5.1579039196974037</v>
      </c>
      <c r="I66" s="170">
        <f t="shared" si="19"/>
        <v>-7.4234712465107009</v>
      </c>
      <c r="J66" s="170">
        <f t="shared" si="20"/>
        <v>-10.472864014358464</v>
      </c>
      <c r="K66" s="170">
        <f t="shared" si="21"/>
        <v>-13.118391043910421</v>
      </c>
      <c r="L66" s="171">
        <f t="shared" si="22"/>
        <v>-9.2942135732218247</v>
      </c>
    </row>
    <row r="67" spans="1:12" x14ac:dyDescent="0.3">
      <c r="F67" s="123"/>
      <c r="G67" s="123"/>
      <c r="H67" s="124"/>
      <c r="I67" s="123"/>
      <c r="J67" s="124"/>
      <c r="K67" s="123"/>
    </row>
    <row r="68" spans="1:12" x14ac:dyDescent="0.3">
      <c r="A68" s="41" t="s">
        <v>11</v>
      </c>
      <c r="B68" s="131"/>
      <c r="C68" s="131"/>
      <c r="D68" s="131"/>
      <c r="E68" s="131"/>
      <c r="F68" s="131"/>
      <c r="G68" s="131"/>
      <c r="H68" s="131"/>
      <c r="I68" s="131"/>
      <c r="J68" s="144"/>
      <c r="K68" s="123"/>
    </row>
    <row r="69" spans="1:12" ht="30" x14ac:dyDescent="0.3">
      <c r="A69" s="140" t="s">
        <v>115</v>
      </c>
      <c r="B69" s="132">
        <v>2015</v>
      </c>
      <c r="C69" s="132">
        <v>2016</v>
      </c>
      <c r="D69" s="132">
        <v>2017</v>
      </c>
      <c r="E69" s="12">
        <v>2018</v>
      </c>
      <c r="F69" s="12">
        <v>2019</v>
      </c>
      <c r="G69" s="12">
        <v>2020</v>
      </c>
      <c r="H69" s="3" t="s">
        <v>592</v>
      </c>
      <c r="I69" s="3" t="s">
        <v>593</v>
      </c>
      <c r="J69" s="150" t="s">
        <v>594</v>
      </c>
      <c r="K69" s="3" t="s">
        <v>595</v>
      </c>
      <c r="L69" s="3" t="s">
        <v>598</v>
      </c>
    </row>
    <row r="70" spans="1:12" x14ac:dyDescent="0.3">
      <c r="A70" s="4" t="s">
        <v>324</v>
      </c>
      <c r="B70" s="133">
        <v>2095474281.0000019</v>
      </c>
      <c r="C70" s="133">
        <v>2022538265</v>
      </c>
      <c r="D70" s="133">
        <v>2187373938.9999914</v>
      </c>
      <c r="E70" s="133">
        <v>2435537105.9999804</v>
      </c>
      <c r="F70" s="133">
        <v>2519425916.0000043</v>
      </c>
      <c r="G70" s="133">
        <v>2149807677.9999981</v>
      </c>
      <c r="H70" s="134">
        <f>IFERROR(G70/B70*100-100," ")</f>
        <v>2.592892572943768</v>
      </c>
      <c r="I70" s="134">
        <f>IFERROR(G70/C70*100-100," ")</f>
        <v>6.2925589692117967</v>
      </c>
      <c r="J70" s="134">
        <f>IFERROR(G70/D70*100-100," ")</f>
        <v>-1.7174137594949883</v>
      </c>
      <c r="K70" s="134">
        <f>IFERROR(G70/E70*100-100," ")</f>
        <v>-11.731680346650592</v>
      </c>
      <c r="L70" s="134">
        <f>IFERROR(G70/F70*100-100," ")</f>
        <v>-14.670732552709268</v>
      </c>
    </row>
    <row r="71" spans="1:12" x14ac:dyDescent="0.3">
      <c r="A71" s="4" t="s">
        <v>325</v>
      </c>
      <c r="B71" s="133">
        <v>613246871.99999845</v>
      </c>
      <c r="C71" s="133">
        <v>690550860</v>
      </c>
      <c r="D71" s="133">
        <v>721943213.0000025</v>
      </c>
      <c r="E71" s="133">
        <v>798203829.9999975</v>
      </c>
      <c r="F71" s="133">
        <v>733680030.99999976</v>
      </c>
      <c r="G71" s="133">
        <v>592867562.0000025</v>
      </c>
      <c r="H71" s="134">
        <f>IFERROR(G71/B71*100-100," ")</f>
        <v>-3.3231820544852297</v>
      </c>
      <c r="I71" s="134">
        <f>IFERROR(G71/C71*100-100," ")</f>
        <v>-14.145706516098983</v>
      </c>
      <c r="J71" s="134">
        <f>IFERROR(G71/D71*100-100," ")</f>
        <v>-17.878920208091159</v>
      </c>
      <c r="K71" s="134">
        <f>IFERROR(G71/E71*100-100," ")</f>
        <v>-25.724791122587774</v>
      </c>
      <c r="L71" s="134">
        <f>IFERROR(G71/F71*100-100," ")</f>
        <v>-19.192626628814068</v>
      </c>
    </row>
    <row r="72" spans="1:12" x14ac:dyDescent="0.3">
      <c r="A72" s="4" t="s">
        <v>124</v>
      </c>
      <c r="B72" s="133">
        <v>587471284.99999988</v>
      </c>
      <c r="C72" s="133">
        <v>689719918</v>
      </c>
      <c r="D72" s="133">
        <v>620661331.99999917</v>
      </c>
      <c r="E72" s="133">
        <v>461182264.9999997</v>
      </c>
      <c r="F72" s="133">
        <v>378019469.99999982</v>
      </c>
      <c r="G72" s="133">
        <v>272482268.99999982</v>
      </c>
      <c r="H72" s="134">
        <f t="shared" ref="H72:H82" si="24">IFERROR(G72/B72*100-100," ")</f>
        <v>-53.617772313756603</v>
      </c>
      <c r="I72" s="134">
        <f t="shared" ref="I72:I82" si="25">IFERROR(G72/C72*100-100," ")</f>
        <v>-60.493779882401512</v>
      </c>
      <c r="J72" s="134">
        <f t="shared" ref="J72:J82" si="26">IFERROR(G72/D72*100-100," ")</f>
        <v>-56.098075560473262</v>
      </c>
      <c r="K72" s="134">
        <f t="shared" ref="K72:K82" si="27">IFERROR(G72/E72*100-100," ")</f>
        <v>-40.916576876606484</v>
      </c>
      <c r="L72" s="134">
        <f t="shared" ref="L72:L82" si="28">IFERROR(G72/F72*100-100," ")</f>
        <v>-27.918456422363661</v>
      </c>
    </row>
    <row r="73" spans="1:12" x14ac:dyDescent="0.3">
      <c r="A73" s="4" t="s">
        <v>125</v>
      </c>
      <c r="B73" s="133">
        <v>135982322.00000012</v>
      </c>
      <c r="C73" s="133">
        <v>109568449</v>
      </c>
      <c r="D73" s="133">
        <v>290608681.99999988</v>
      </c>
      <c r="E73" s="133">
        <v>223221715.00000006</v>
      </c>
      <c r="F73" s="133">
        <v>136208743</v>
      </c>
      <c r="G73" s="133">
        <v>70447391</v>
      </c>
      <c r="H73" s="134">
        <f t="shared" si="24"/>
        <v>-48.193713738760877</v>
      </c>
      <c r="I73" s="134">
        <f t="shared" si="25"/>
        <v>-35.704674435977452</v>
      </c>
      <c r="J73" s="134">
        <f t="shared" si="26"/>
        <v>-75.758676404581735</v>
      </c>
      <c r="K73" s="134">
        <f t="shared" si="27"/>
        <v>-68.44061922918209</v>
      </c>
      <c r="L73" s="134">
        <f t="shared" si="28"/>
        <v>-48.27983178730311</v>
      </c>
    </row>
    <row r="74" spans="1:12" x14ac:dyDescent="0.3">
      <c r="A74" s="4" t="s">
        <v>126</v>
      </c>
      <c r="B74" s="133">
        <v>214382137.99999991</v>
      </c>
      <c r="C74" s="133">
        <v>246088885</v>
      </c>
      <c r="D74" s="133">
        <v>224188804.00000018</v>
      </c>
      <c r="E74" s="133">
        <v>344789304.00000024</v>
      </c>
      <c r="F74" s="133">
        <v>121015917.99999997</v>
      </c>
      <c r="G74" s="133">
        <v>73955698.999999985</v>
      </c>
      <c r="H74" s="134">
        <f t="shared" si="24"/>
        <v>-65.502863396203267</v>
      </c>
      <c r="I74" s="134">
        <f t="shared" si="25"/>
        <v>-69.947566303126621</v>
      </c>
      <c r="J74" s="134">
        <f t="shared" si="26"/>
        <v>-67.011867818341216</v>
      </c>
      <c r="K74" s="134">
        <f t="shared" si="27"/>
        <v>-78.55046599705426</v>
      </c>
      <c r="L74" s="134">
        <f t="shared" si="28"/>
        <v>-38.88762716322988</v>
      </c>
    </row>
    <row r="75" spans="1:12" x14ac:dyDescent="0.3">
      <c r="A75" s="4" t="s">
        <v>127</v>
      </c>
      <c r="B75" s="133">
        <v>70485876.999999955</v>
      </c>
      <c r="C75" s="133">
        <v>58811458</v>
      </c>
      <c r="D75" s="133">
        <v>46557871.999999985</v>
      </c>
      <c r="E75" s="133">
        <v>50803206.999999963</v>
      </c>
      <c r="F75" s="133">
        <v>32963004.000000007</v>
      </c>
      <c r="G75" s="133">
        <v>22562143</v>
      </c>
      <c r="H75" s="134">
        <f t="shared" si="24"/>
        <v>-67.99054795047806</v>
      </c>
      <c r="I75" s="134">
        <f t="shared" si="25"/>
        <v>-61.636484169462349</v>
      </c>
      <c r="J75" s="134">
        <f t="shared" si="26"/>
        <v>-51.539574231399563</v>
      </c>
      <c r="K75" s="134">
        <f t="shared" si="27"/>
        <v>-55.589136331491794</v>
      </c>
      <c r="L75" s="134">
        <f t="shared" si="28"/>
        <v>-31.553134538344878</v>
      </c>
    </row>
    <row r="76" spans="1:12" x14ac:dyDescent="0.3">
      <c r="A76" s="4" t="s">
        <v>128</v>
      </c>
      <c r="B76" s="133">
        <v>112733210.99999991</v>
      </c>
      <c r="C76" s="133">
        <v>151372631</v>
      </c>
      <c r="D76" s="133">
        <v>230104057</v>
      </c>
      <c r="E76" s="133">
        <v>236284414.00000003</v>
      </c>
      <c r="F76" s="133">
        <v>152535938.00000009</v>
      </c>
      <c r="G76" s="133">
        <v>82294885.000000015</v>
      </c>
      <c r="H76" s="134">
        <f t="shared" si="24"/>
        <v>-27.000318477577935</v>
      </c>
      <c r="I76" s="134">
        <f t="shared" si="25"/>
        <v>-45.63423753928145</v>
      </c>
      <c r="J76" s="134">
        <f t="shared" si="26"/>
        <v>-64.235795720889868</v>
      </c>
      <c r="K76" s="134">
        <f t="shared" si="27"/>
        <v>-65.171259666750601</v>
      </c>
      <c r="L76" s="134">
        <f t="shared" si="28"/>
        <v>-46.048855057357066</v>
      </c>
    </row>
    <row r="77" spans="1:12" x14ac:dyDescent="0.3">
      <c r="A77" s="4" t="s">
        <v>323</v>
      </c>
      <c r="B77" s="133">
        <v>55111548.999999993</v>
      </c>
      <c r="C77" s="133">
        <v>96938300</v>
      </c>
      <c r="D77" s="133">
        <v>148630616.00000006</v>
      </c>
      <c r="E77" s="133">
        <v>163884048.00000009</v>
      </c>
      <c r="F77" s="133">
        <v>113490099.99999999</v>
      </c>
      <c r="G77" s="133">
        <v>76781616.999999985</v>
      </c>
      <c r="H77" s="134">
        <f t="shared" si="24"/>
        <v>39.320375480645623</v>
      </c>
      <c r="I77" s="134">
        <f t="shared" si="25"/>
        <v>-20.793311828245407</v>
      </c>
      <c r="J77" s="134">
        <f t="shared" si="26"/>
        <v>-48.3406453755127</v>
      </c>
      <c r="K77" s="134">
        <f t="shared" si="27"/>
        <v>-53.148815923804889</v>
      </c>
      <c r="L77" s="134">
        <f t="shared" si="28"/>
        <v>-32.345097061329582</v>
      </c>
    </row>
    <row r="78" spans="1:12" x14ac:dyDescent="0.3">
      <c r="A78" s="4" t="s">
        <v>129</v>
      </c>
      <c r="B78" s="133">
        <v>353009063.00000018</v>
      </c>
      <c r="C78" s="133">
        <v>365667066</v>
      </c>
      <c r="D78" s="133">
        <v>475108071.00000036</v>
      </c>
      <c r="E78" s="133">
        <v>422485887.00000018</v>
      </c>
      <c r="F78" s="133">
        <v>382936968</v>
      </c>
      <c r="G78" s="133">
        <v>333313604</v>
      </c>
      <c r="H78" s="134">
        <f t="shared" si="24"/>
        <v>-5.5793068972850079</v>
      </c>
      <c r="I78" s="134">
        <f t="shared" si="25"/>
        <v>-8.84779216075205</v>
      </c>
      <c r="J78" s="134">
        <f t="shared" si="26"/>
        <v>-29.844676538866935</v>
      </c>
      <c r="K78" s="134">
        <f t="shared" si="27"/>
        <v>-21.106570833216992</v>
      </c>
      <c r="L78" s="134">
        <f t="shared" si="28"/>
        <v>-12.958624564030075</v>
      </c>
    </row>
    <row r="79" spans="1:12" x14ac:dyDescent="0.3">
      <c r="A79" s="4" t="s">
        <v>130</v>
      </c>
      <c r="B79" s="133">
        <v>658064970.00000012</v>
      </c>
      <c r="C79" s="133">
        <v>641846660</v>
      </c>
      <c r="D79" s="133">
        <v>739296359.99999797</v>
      </c>
      <c r="E79" s="133">
        <v>763320982.9999994</v>
      </c>
      <c r="F79" s="133">
        <v>744280723.00000083</v>
      </c>
      <c r="G79" s="133">
        <v>632891543.00000012</v>
      </c>
      <c r="H79" s="134">
        <f t="shared" si="24"/>
        <v>-3.8253710724033851</v>
      </c>
      <c r="I79" s="134">
        <f t="shared" si="25"/>
        <v>-1.3952112799028811</v>
      </c>
      <c r="J79" s="134">
        <f t="shared" si="26"/>
        <v>-14.392714851186085</v>
      </c>
      <c r="K79" s="134">
        <f t="shared" si="27"/>
        <v>-17.087102661240408</v>
      </c>
      <c r="L79" s="134">
        <f t="shared" si="28"/>
        <v>-14.966017062892618</v>
      </c>
    </row>
    <row r="80" spans="1:12" x14ac:dyDescent="0.3">
      <c r="A80" s="4" t="s">
        <v>133</v>
      </c>
      <c r="B80" s="133">
        <v>2559575</v>
      </c>
      <c r="C80" s="133">
        <v>4243144</v>
      </c>
      <c r="D80" s="133">
        <v>4726877.0000000009</v>
      </c>
      <c r="E80" s="133">
        <v>5705799.0000000009</v>
      </c>
      <c r="F80" s="133">
        <v>4547997</v>
      </c>
      <c r="G80" s="133">
        <v>2461358</v>
      </c>
      <c r="H80" s="134">
        <f t="shared" si="24"/>
        <v>-3.837238604065135</v>
      </c>
      <c r="I80" s="134">
        <f t="shared" si="25"/>
        <v>-41.992117165950525</v>
      </c>
      <c r="J80" s="134">
        <f t="shared" si="26"/>
        <v>-47.928452549114361</v>
      </c>
      <c r="K80" s="134">
        <f t="shared" si="27"/>
        <v>-56.862167770017841</v>
      </c>
      <c r="L80" s="134">
        <f t="shared" si="28"/>
        <v>-45.880395259715435</v>
      </c>
    </row>
    <row r="81" spans="1:12" x14ac:dyDescent="0.3">
      <c r="A81" s="4" t="s">
        <v>132</v>
      </c>
      <c r="B81" s="133">
        <v>0</v>
      </c>
      <c r="C81" s="133">
        <v>74010</v>
      </c>
      <c r="D81" s="133">
        <v>5983109</v>
      </c>
      <c r="E81" s="133">
        <v>318689</v>
      </c>
      <c r="F81" s="133">
        <v>16019932</v>
      </c>
      <c r="G81" s="133">
        <v>5558276.0000000009</v>
      </c>
      <c r="H81" s="134" t="str">
        <f t="shared" si="24"/>
        <v xml:space="preserve"> </v>
      </c>
      <c r="I81" s="134">
        <f t="shared" si="25"/>
        <v>7410.1688960951233</v>
      </c>
      <c r="J81" s="134">
        <f t="shared" si="26"/>
        <v>-7.1005392012747706</v>
      </c>
      <c r="K81" s="134">
        <f t="shared" si="27"/>
        <v>1644.1066368779598</v>
      </c>
      <c r="L81" s="134">
        <f t="shared" si="28"/>
        <v>-65.303997545058238</v>
      </c>
    </row>
    <row r="82" spans="1:12" x14ac:dyDescent="0.3">
      <c r="A82" s="145" t="s">
        <v>131</v>
      </c>
      <c r="B82" s="9">
        <f t="shared" ref="B82:G82" si="29">SUM(B70:B81)</f>
        <v>4898521143.000001</v>
      </c>
      <c r="C82" s="9">
        <f t="shared" si="29"/>
        <v>5077419646</v>
      </c>
      <c r="D82" s="9">
        <f t="shared" si="29"/>
        <v>5695182931.9999905</v>
      </c>
      <c r="E82" s="9">
        <f t="shared" si="29"/>
        <v>5905737246.9999771</v>
      </c>
      <c r="F82" s="9">
        <f t="shared" si="29"/>
        <v>5335124740.0000048</v>
      </c>
      <c r="G82" s="9">
        <f t="shared" si="29"/>
        <v>4315424025.000001</v>
      </c>
      <c r="H82" s="170">
        <f t="shared" si="24"/>
        <v>-11.903533760046074</v>
      </c>
      <c r="I82" s="170">
        <f t="shared" si="25"/>
        <v>-15.007536782985824</v>
      </c>
      <c r="J82" s="170">
        <f t="shared" si="26"/>
        <v>-24.226770649410128</v>
      </c>
      <c r="K82" s="170">
        <f t="shared" si="27"/>
        <v>-26.928275937230879</v>
      </c>
      <c r="L82" s="171">
        <f t="shared" si="28"/>
        <v>-19.112968575126558</v>
      </c>
    </row>
    <row r="83" spans="1:12" x14ac:dyDescent="0.3">
      <c r="F83" s="123"/>
      <c r="G83" s="123"/>
      <c r="H83" s="124"/>
      <c r="I83" s="123"/>
      <c r="J83" s="124"/>
      <c r="K83" s="123"/>
    </row>
    <row r="84" spans="1:12" x14ac:dyDescent="0.3">
      <c r="A84" s="41" t="s">
        <v>8</v>
      </c>
      <c r="B84" s="131"/>
      <c r="C84" s="131"/>
      <c r="D84" s="131"/>
      <c r="E84" s="131"/>
      <c r="F84" s="131"/>
      <c r="G84" s="131"/>
      <c r="H84" s="131"/>
      <c r="I84" s="131"/>
      <c r="J84" s="144"/>
      <c r="K84" s="123"/>
    </row>
    <row r="85" spans="1:12" ht="30" x14ac:dyDescent="0.3">
      <c r="A85" s="140" t="s">
        <v>115</v>
      </c>
      <c r="B85" s="132">
        <v>2015</v>
      </c>
      <c r="C85" s="132">
        <v>2016</v>
      </c>
      <c r="D85" s="132">
        <v>2017</v>
      </c>
      <c r="E85" s="12">
        <v>2018</v>
      </c>
      <c r="F85" s="12">
        <v>2019</v>
      </c>
      <c r="G85" s="12">
        <v>2020</v>
      </c>
      <c r="H85" s="3" t="s">
        <v>592</v>
      </c>
      <c r="I85" s="3" t="s">
        <v>593</v>
      </c>
      <c r="J85" s="150" t="s">
        <v>594</v>
      </c>
      <c r="K85" s="3" t="s">
        <v>595</v>
      </c>
      <c r="L85" s="3" t="s">
        <v>598</v>
      </c>
    </row>
    <row r="86" spans="1:12" x14ac:dyDescent="0.3">
      <c r="A86" s="4" t="s">
        <v>324</v>
      </c>
      <c r="B86" s="133">
        <v>3372183527.0000038</v>
      </c>
      <c r="C86" s="133">
        <v>3454555528</v>
      </c>
      <c r="D86" s="133">
        <v>3866051939.0000038</v>
      </c>
      <c r="E86" s="133">
        <v>4022583232.9999204</v>
      </c>
      <c r="F86" s="133">
        <v>3792409655.000001</v>
      </c>
      <c r="G86" s="133">
        <v>3565185908.9999943</v>
      </c>
      <c r="H86" s="134">
        <f>IFERROR(G86/B86*100-100," ")</f>
        <v>5.7233653048442363</v>
      </c>
      <c r="I86" s="134">
        <f>IFERROR(G86/C86*100-100," ")</f>
        <v>3.2024490590268044</v>
      </c>
      <c r="J86" s="134">
        <f>IFERROR(G86/D86*100-100," ")</f>
        <v>-7.7822552502445603</v>
      </c>
      <c r="K86" s="134">
        <f>IFERROR(G86/E86*100-100," ")</f>
        <v>-11.370736104292192</v>
      </c>
      <c r="L86" s="134">
        <f>IFERROR(G86/F86*100-100," ")</f>
        <v>-5.9915401201563157</v>
      </c>
    </row>
    <row r="87" spans="1:12" x14ac:dyDescent="0.3">
      <c r="A87" s="4" t="s">
        <v>325</v>
      </c>
      <c r="B87" s="133">
        <v>1325274485.9999974</v>
      </c>
      <c r="C87" s="133">
        <v>1351816334</v>
      </c>
      <c r="D87" s="133">
        <v>1547400191.0000012</v>
      </c>
      <c r="E87" s="133">
        <v>1634008811.0000041</v>
      </c>
      <c r="F87" s="133">
        <v>1590655434.0000021</v>
      </c>
      <c r="G87" s="133">
        <v>1430418919.999995</v>
      </c>
      <c r="H87" s="134">
        <f>IFERROR(G87/B87*100-100," ")</f>
        <v>7.9337854241312158</v>
      </c>
      <c r="I87" s="134">
        <f>IFERROR(G87/C87*100-100," ")</f>
        <v>5.8145906380204337</v>
      </c>
      <c r="J87" s="134">
        <f>IFERROR(G87/D87*100-100," ")</f>
        <v>-7.5598588962566708</v>
      </c>
      <c r="K87" s="134">
        <f>IFERROR(G87/E87*100-100," ")</f>
        <v>-12.459534466978369</v>
      </c>
      <c r="L87" s="134">
        <f>IFERROR(G87/F87*100-100," ")</f>
        <v>-10.073615603667378</v>
      </c>
    </row>
    <row r="88" spans="1:12" x14ac:dyDescent="0.3">
      <c r="A88" s="4" t="s">
        <v>124</v>
      </c>
      <c r="B88" s="133">
        <v>1130494379.0000002</v>
      </c>
      <c r="C88" s="133">
        <v>997266700</v>
      </c>
      <c r="D88" s="133">
        <v>1012316907.9999996</v>
      </c>
      <c r="E88" s="133">
        <v>848030055.99999666</v>
      </c>
      <c r="F88" s="133">
        <v>788650771.00000048</v>
      </c>
      <c r="G88" s="133">
        <v>525581674.9999994</v>
      </c>
      <c r="H88" s="134">
        <f t="shared" ref="H88:H98" si="30">IFERROR(G88/B88*100-100," ")</f>
        <v>-53.508687458940535</v>
      </c>
      <c r="I88" s="134">
        <f t="shared" ref="I88:I98" si="31">IFERROR(G88/C88*100-100," ")</f>
        <v>-47.29778152624575</v>
      </c>
      <c r="J88" s="134">
        <f t="shared" ref="J88:J98" si="32">IFERROR(G88/D88*100-100," ")</f>
        <v>-48.081310225433917</v>
      </c>
      <c r="K88" s="134">
        <f t="shared" ref="K88:K98" si="33">IFERROR(G88/E88*100-100," ")</f>
        <v>-38.023225558882615</v>
      </c>
      <c r="L88" s="134">
        <f t="shared" ref="L88:L98" si="34">IFERROR(G88/F88*100-100," ")</f>
        <v>-33.356855235991517</v>
      </c>
    </row>
    <row r="89" spans="1:12" x14ac:dyDescent="0.3">
      <c r="A89" s="4" t="s">
        <v>125</v>
      </c>
      <c r="B89" s="133">
        <v>45636727</v>
      </c>
      <c r="C89" s="133">
        <v>53208059</v>
      </c>
      <c r="D89" s="133">
        <v>51770067.00000003</v>
      </c>
      <c r="E89" s="133">
        <v>37598320.99999997</v>
      </c>
      <c r="F89" s="133">
        <v>33746447.999999993</v>
      </c>
      <c r="G89" s="133">
        <v>28391753.999999981</v>
      </c>
      <c r="H89" s="134">
        <f t="shared" si="30"/>
        <v>-37.787488572526286</v>
      </c>
      <c r="I89" s="134">
        <f t="shared" si="31"/>
        <v>-46.640124572106679</v>
      </c>
      <c r="J89" s="134">
        <f t="shared" si="32"/>
        <v>-45.157973235769688</v>
      </c>
      <c r="K89" s="134">
        <f t="shared" si="33"/>
        <v>-24.486643964766401</v>
      </c>
      <c r="L89" s="134">
        <f t="shared" si="34"/>
        <v>-15.867429958850821</v>
      </c>
    </row>
    <row r="90" spans="1:12" x14ac:dyDescent="0.3">
      <c r="A90" s="4" t="s">
        <v>126</v>
      </c>
      <c r="B90" s="133">
        <v>213337091.00000006</v>
      </c>
      <c r="C90" s="133">
        <v>223636178</v>
      </c>
      <c r="D90" s="133">
        <v>221830195.00000012</v>
      </c>
      <c r="E90" s="133">
        <v>226330782.99999979</v>
      </c>
      <c r="F90" s="133">
        <v>216458707</v>
      </c>
      <c r="G90" s="133">
        <v>187024418.99999976</v>
      </c>
      <c r="H90" s="134">
        <f t="shared" si="30"/>
        <v>-12.333847750834991</v>
      </c>
      <c r="I90" s="134">
        <f t="shared" si="31"/>
        <v>-16.3711253373326</v>
      </c>
      <c r="J90" s="134">
        <f t="shared" si="32"/>
        <v>-15.690278773816317</v>
      </c>
      <c r="K90" s="134">
        <f t="shared" si="33"/>
        <v>-17.366777721968134</v>
      </c>
      <c r="L90" s="134">
        <f t="shared" si="34"/>
        <v>-13.598107652005993</v>
      </c>
    </row>
    <row r="91" spans="1:12" x14ac:dyDescent="0.3">
      <c r="A91" s="4" t="s">
        <v>127</v>
      </c>
      <c r="B91" s="133">
        <v>474947914.99999988</v>
      </c>
      <c r="C91" s="133">
        <v>193081445</v>
      </c>
      <c r="D91" s="133">
        <v>92479753.999999851</v>
      </c>
      <c r="E91" s="133">
        <v>93447085.00000003</v>
      </c>
      <c r="F91" s="133">
        <v>61567834.999999993</v>
      </c>
      <c r="G91" s="133">
        <v>40687736.000000007</v>
      </c>
      <c r="H91" s="134">
        <f t="shared" si="30"/>
        <v>-91.433221472295543</v>
      </c>
      <c r="I91" s="134">
        <f t="shared" si="31"/>
        <v>-78.927164130142074</v>
      </c>
      <c r="J91" s="134">
        <f t="shared" si="32"/>
        <v>-56.003628642870225</v>
      </c>
      <c r="K91" s="134">
        <f t="shared" si="33"/>
        <v>-56.459063436810261</v>
      </c>
      <c r="L91" s="134">
        <f t="shared" si="34"/>
        <v>-33.913973099752468</v>
      </c>
    </row>
    <row r="92" spans="1:12" x14ac:dyDescent="0.3">
      <c r="A92" s="4" t="s">
        <v>128</v>
      </c>
      <c r="B92" s="133">
        <v>366295361.00000012</v>
      </c>
      <c r="C92" s="133">
        <v>385077494</v>
      </c>
      <c r="D92" s="133">
        <v>443841947.00000024</v>
      </c>
      <c r="E92" s="133">
        <v>543824550.99999964</v>
      </c>
      <c r="F92" s="133">
        <v>451229247.99999982</v>
      </c>
      <c r="G92" s="133">
        <v>418577665.9999997</v>
      </c>
      <c r="H92" s="134">
        <f t="shared" si="30"/>
        <v>14.273264301591723</v>
      </c>
      <c r="I92" s="134">
        <f t="shared" si="31"/>
        <v>8.6995922955704259</v>
      </c>
      <c r="J92" s="134">
        <f t="shared" si="32"/>
        <v>-5.692179653312607</v>
      </c>
      <c r="K92" s="134">
        <f t="shared" si="33"/>
        <v>-23.030752247152591</v>
      </c>
      <c r="L92" s="134">
        <f t="shared" si="34"/>
        <v>-7.2361404196919779</v>
      </c>
    </row>
    <row r="93" spans="1:12" x14ac:dyDescent="0.3">
      <c r="A93" s="4" t="s">
        <v>323</v>
      </c>
      <c r="B93" s="133">
        <v>569036047.00000083</v>
      </c>
      <c r="C93" s="133">
        <v>530227466</v>
      </c>
      <c r="D93" s="133">
        <v>604250665.00000024</v>
      </c>
      <c r="E93" s="133">
        <v>473299295.99999994</v>
      </c>
      <c r="F93" s="133">
        <v>425530804.99999982</v>
      </c>
      <c r="G93" s="133">
        <v>386437306.99999982</v>
      </c>
      <c r="H93" s="134">
        <f t="shared" si="30"/>
        <v>-32.089134064999001</v>
      </c>
      <c r="I93" s="134">
        <f t="shared" si="31"/>
        <v>-27.118579896425089</v>
      </c>
      <c r="J93" s="134">
        <f t="shared" si="32"/>
        <v>-36.046854495393951</v>
      </c>
      <c r="K93" s="134">
        <f t="shared" si="33"/>
        <v>-18.352444158294318</v>
      </c>
      <c r="L93" s="134">
        <f t="shared" si="34"/>
        <v>-9.1869959919823003</v>
      </c>
    </row>
    <row r="94" spans="1:12" x14ac:dyDescent="0.3">
      <c r="A94" s="4" t="s">
        <v>129</v>
      </c>
      <c r="B94" s="133">
        <v>221450901</v>
      </c>
      <c r="C94" s="133">
        <v>213305788</v>
      </c>
      <c r="D94" s="133">
        <v>235018942.99999961</v>
      </c>
      <c r="E94" s="133">
        <v>223411783.00000003</v>
      </c>
      <c r="F94" s="133">
        <v>204898358</v>
      </c>
      <c r="G94" s="133">
        <v>171212742</v>
      </c>
      <c r="H94" s="134">
        <f t="shared" si="30"/>
        <v>-22.685913118050493</v>
      </c>
      <c r="I94" s="134">
        <f t="shared" si="31"/>
        <v>-19.733663298438017</v>
      </c>
      <c r="J94" s="134">
        <f t="shared" si="32"/>
        <v>-27.149386422012682</v>
      </c>
      <c r="K94" s="134">
        <f t="shared" si="33"/>
        <v>-23.364497744507958</v>
      </c>
      <c r="L94" s="134">
        <f t="shared" si="34"/>
        <v>-16.440159076335789</v>
      </c>
    </row>
    <row r="95" spans="1:12" x14ac:dyDescent="0.3">
      <c r="A95" s="4" t="s">
        <v>130</v>
      </c>
      <c r="B95" s="133">
        <v>1066557874.9999964</v>
      </c>
      <c r="C95" s="133">
        <v>1071861293</v>
      </c>
      <c r="D95" s="133">
        <v>1118580938.9999979</v>
      </c>
      <c r="E95" s="133">
        <v>1230933016.9999969</v>
      </c>
      <c r="F95" s="133">
        <v>1223230600.9999993</v>
      </c>
      <c r="G95" s="133">
        <v>1266623451.9999962</v>
      </c>
      <c r="H95" s="134">
        <f t="shared" si="30"/>
        <v>18.758061019426677</v>
      </c>
      <c r="I95" s="134">
        <f t="shared" si="31"/>
        <v>18.170462938808285</v>
      </c>
      <c r="J95" s="134">
        <f t="shared" si="32"/>
        <v>13.234850321367645</v>
      </c>
      <c r="K95" s="134">
        <f t="shared" si="33"/>
        <v>2.899461994039541</v>
      </c>
      <c r="L95" s="134">
        <f t="shared" si="34"/>
        <v>3.5473974379420383</v>
      </c>
    </row>
    <row r="96" spans="1:12" x14ac:dyDescent="0.3">
      <c r="A96" s="4" t="s">
        <v>133</v>
      </c>
      <c r="B96" s="133">
        <v>124764955.99999997</v>
      </c>
      <c r="C96" s="133">
        <v>97734241</v>
      </c>
      <c r="D96" s="133">
        <v>91540927.000000015</v>
      </c>
      <c r="E96" s="133">
        <v>82927714.999999985</v>
      </c>
      <c r="F96" s="133">
        <v>61416441.000000007</v>
      </c>
      <c r="G96" s="133">
        <v>43444535.000000015</v>
      </c>
      <c r="H96" s="134">
        <f t="shared" si="30"/>
        <v>-65.178896067578449</v>
      </c>
      <c r="I96" s="134">
        <f t="shared" si="31"/>
        <v>-55.548296527928201</v>
      </c>
      <c r="J96" s="134">
        <f t="shared" si="32"/>
        <v>-52.540861859526494</v>
      </c>
      <c r="K96" s="134">
        <f t="shared" si="33"/>
        <v>-47.611561466513308</v>
      </c>
      <c r="L96" s="134">
        <f t="shared" si="34"/>
        <v>-29.262369664175097</v>
      </c>
    </row>
    <row r="97" spans="1:12" x14ac:dyDescent="0.3">
      <c r="A97" s="4" t="s">
        <v>132</v>
      </c>
      <c r="B97" s="133">
        <v>134597</v>
      </c>
      <c r="C97" s="133">
        <v>138774</v>
      </c>
      <c r="D97" s="133">
        <v>557898</v>
      </c>
      <c r="E97" s="133">
        <v>860584.99999999988</v>
      </c>
      <c r="F97" s="133">
        <v>851394</v>
      </c>
      <c r="G97" s="133">
        <v>1112804.0000000002</v>
      </c>
      <c r="H97" s="134">
        <f t="shared" si="30"/>
        <v>726.76731279300452</v>
      </c>
      <c r="I97" s="134">
        <f t="shared" si="31"/>
        <v>701.88219695331998</v>
      </c>
      <c r="J97" s="134">
        <f t="shared" si="32"/>
        <v>99.463701250049326</v>
      </c>
      <c r="K97" s="134">
        <f t="shared" si="33"/>
        <v>29.307854540806602</v>
      </c>
      <c r="L97" s="134">
        <f t="shared" si="34"/>
        <v>30.703763474959914</v>
      </c>
    </row>
    <row r="98" spans="1:12" x14ac:dyDescent="0.3">
      <c r="A98" s="145" t="s">
        <v>131</v>
      </c>
      <c r="B98" s="9">
        <f t="shared" ref="B98:G98" si="35">SUM(B86:B97)</f>
        <v>8910113861.9999981</v>
      </c>
      <c r="C98" s="9">
        <f t="shared" si="35"/>
        <v>8571909300</v>
      </c>
      <c r="D98" s="9">
        <f t="shared" si="35"/>
        <v>9285640373.0000019</v>
      </c>
      <c r="E98" s="9">
        <f t="shared" si="35"/>
        <v>9417255235.999918</v>
      </c>
      <c r="F98" s="9">
        <f t="shared" si="35"/>
        <v>8850645697.0000038</v>
      </c>
      <c r="G98" s="9">
        <f t="shared" si="35"/>
        <v>8064698918.9999847</v>
      </c>
      <c r="H98" s="170">
        <f t="shared" si="30"/>
        <v>-9.488261946971889</v>
      </c>
      <c r="I98" s="170">
        <f t="shared" si="31"/>
        <v>-5.9171225831801024</v>
      </c>
      <c r="J98" s="170">
        <f t="shared" si="32"/>
        <v>-13.148704935312466</v>
      </c>
      <c r="K98" s="170">
        <f t="shared" si="33"/>
        <v>-14.362532214582373</v>
      </c>
      <c r="L98" s="171">
        <f t="shared" si="34"/>
        <v>-8.8801066600872076</v>
      </c>
    </row>
    <row r="99" spans="1:12" x14ac:dyDescent="0.3">
      <c r="F99" s="123"/>
      <c r="G99" s="123"/>
      <c r="H99" s="124"/>
      <c r="I99" s="123"/>
      <c r="J99" s="124"/>
      <c r="K99" s="123"/>
    </row>
    <row r="100" spans="1:12" x14ac:dyDescent="0.3">
      <c r="A100" s="148" t="s">
        <v>7</v>
      </c>
      <c r="B100" s="131"/>
      <c r="C100" s="131"/>
      <c r="D100" s="131"/>
      <c r="E100" s="131"/>
      <c r="F100" s="131"/>
      <c r="G100" s="131"/>
      <c r="H100" s="131"/>
      <c r="I100" s="131"/>
      <c r="J100" s="144"/>
      <c r="K100" s="123"/>
    </row>
    <row r="101" spans="1:12" ht="30" x14ac:dyDescent="0.3">
      <c r="A101" s="140" t="s">
        <v>115</v>
      </c>
      <c r="B101" s="132">
        <v>2015</v>
      </c>
      <c r="C101" s="132">
        <v>2016</v>
      </c>
      <c r="D101" s="132">
        <v>2017</v>
      </c>
      <c r="E101" s="12">
        <v>2018</v>
      </c>
      <c r="F101" s="12">
        <v>2019</v>
      </c>
      <c r="G101" s="12">
        <v>2020</v>
      </c>
      <c r="H101" s="3" t="s">
        <v>592</v>
      </c>
      <c r="I101" s="3" t="s">
        <v>593</v>
      </c>
      <c r="J101" s="150" t="s">
        <v>594</v>
      </c>
      <c r="K101" s="3" t="s">
        <v>595</v>
      </c>
      <c r="L101" s="3" t="s">
        <v>598</v>
      </c>
    </row>
    <row r="102" spans="1:12" x14ac:dyDescent="0.3">
      <c r="A102" s="4" t="s">
        <v>324</v>
      </c>
      <c r="B102" s="133">
        <v>8372941897.0000134</v>
      </c>
      <c r="C102" s="133">
        <v>9227321126</v>
      </c>
      <c r="D102" s="133">
        <v>10084586775.999947</v>
      </c>
      <c r="E102" s="133">
        <v>10758703118.000084</v>
      </c>
      <c r="F102" s="133">
        <v>11334535691.000004</v>
      </c>
      <c r="G102" s="133">
        <v>9196420087.0000687</v>
      </c>
      <c r="H102" s="134">
        <f>IFERROR(G102/B102*100-100," ")</f>
        <v>9.8349922898079996</v>
      </c>
      <c r="I102" s="134">
        <f>IFERROR(G102/C102*100-100," ")</f>
        <v>-0.33488635084847829</v>
      </c>
      <c r="J102" s="134">
        <f>IFERROR(G102/D102*100-100," ")</f>
        <v>-8.8071698794203712</v>
      </c>
      <c r="K102" s="134">
        <f>IFERROR(G102/E102*100-100," ")</f>
        <v>-14.521109225387988</v>
      </c>
      <c r="L102" s="134">
        <f>IFERROR(G102/F102*100-100," ")</f>
        <v>-18.86372465788493</v>
      </c>
    </row>
    <row r="103" spans="1:12" x14ac:dyDescent="0.3">
      <c r="A103" s="4" t="s">
        <v>325</v>
      </c>
      <c r="B103" s="133">
        <v>1439353052.0000017</v>
      </c>
      <c r="C103" s="133">
        <v>1597282038</v>
      </c>
      <c r="D103" s="133">
        <v>1740199594.0000086</v>
      </c>
      <c r="E103" s="133">
        <v>1796934126.0000122</v>
      </c>
      <c r="F103" s="133">
        <v>1779325876.000001</v>
      </c>
      <c r="G103" s="133">
        <v>1834237534.9999974</v>
      </c>
      <c r="H103" s="134">
        <f>IFERROR(G103/B103*100-100," ")</f>
        <v>27.43485918561106</v>
      </c>
      <c r="I103" s="134">
        <f>IFERROR(G103/C103*100-100," ")</f>
        <v>14.8349190288708</v>
      </c>
      <c r="J103" s="134">
        <f>IFERROR(G103/D103*100-100," ")</f>
        <v>5.4038594954406278</v>
      </c>
      <c r="K103" s="134">
        <f>IFERROR(G103/E103*100-100," ")</f>
        <v>2.075947496362744</v>
      </c>
      <c r="L103" s="134">
        <f>IFERROR(G103/F103*100-100," ")</f>
        <v>3.0860934323868889</v>
      </c>
    </row>
    <row r="104" spans="1:12" x14ac:dyDescent="0.3">
      <c r="A104" s="4" t="s">
        <v>124</v>
      </c>
      <c r="B104" s="133">
        <v>813330796</v>
      </c>
      <c r="C104" s="133">
        <v>824094596</v>
      </c>
      <c r="D104" s="133">
        <v>981664070.00000298</v>
      </c>
      <c r="E104" s="133">
        <v>1005350588.0000032</v>
      </c>
      <c r="F104" s="133">
        <v>990830527.00000024</v>
      </c>
      <c r="G104" s="133">
        <v>824509630.00000048</v>
      </c>
      <c r="H104" s="134">
        <f t="shared" ref="H104:H114" si="36">IFERROR(G104/B104*100-100," ")</f>
        <v>1.3744510911155174</v>
      </c>
      <c r="I104" s="134">
        <f t="shared" ref="I104:I114" si="37">IFERROR(G104/C104*100-100," ")</f>
        <v>5.0362422228573678E-2</v>
      </c>
      <c r="J104" s="134">
        <f t="shared" ref="J104:J114" si="38">IFERROR(G104/D104*100-100," ")</f>
        <v>-16.008983602710657</v>
      </c>
      <c r="K104" s="134">
        <f t="shared" ref="K104:K114" si="39">IFERROR(G104/E104*100-100," ")</f>
        <v>-17.98785022444352</v>
      </c>
      <c r="L104" s="134">
        <f t="shared" ref="L104:L114" si="40">IFERROR(G104/F104*100-100," ")</f>
        <v>-16.786008552197117</v>
      </c>
    </row>
    <row r="105" spans="1:12" x14ac:dyDescent="0.3">
      <c r="A105" s="4" t="s">
        <v>125</v>
      </c>
      <c r="B105" s="133">
        <v>23478715</v>
      </c>
      <c r="C105" s="133">
        <v>23579284</v>
      </c>
      <c r="D105" s="133">
        <v>24494973.000000015</v>
      </c>
      <c r="E105" s="133">
        <v>17796999.999999993</v>
      </c>
      <c r="F105" s="133">
        <v>11979192.000000002</v>
      </c>
      <c r="G105" s="133">
        <v>10533074</v>
      </c>
      <c r="H105" s="134">
        <f t="shared" si="36"/>
        <v>-55.137774788782096</v>
      </c>
      <c r="I105" s="134">
        <f t="shared" si="37"/>
        <v>-55.329118560173413</v>
      </c>
      <c r="J105" s="134">
        <f t="shared" si="38"/>
        <v>-56.999038129170451</v>
      </c>
      <c r="K105" s="134">
        <f t="shared" si="39"/>
        <v>-40.815452042479052</v>
      </c>
      <c r="L105" s="134">
        <f t="shared" si="40"/>
        <v>-12.071916035739321</v>
      </c>
    </row>
    <row r="106" spans="1:12" x14ac:dyDescent="0.3">
      <c r="A106" s="4" t="s">
        <v>126</v>
      </c>
      <c r="B106" s="133">
        <v>79052286.999999985</v>
      </c>
      <c r="C106" s="133">
        <v>96610131</v>
      </c>
      <c r="D106" s="133">
        <v>86043186.00000003</v>
      </c>
      <c r="E106" s="133">
        <v>89277530.00000003</v>
      </c>
      <c r="F106" s="133">
        <v>89560212</v>
      </c>
      <c r="G106" s="133">
        <v>92169151.000000045</v>
      </c>
      <c r="H106" s="134">
        <f t="shared" si="36"/>
        <v>16.592643296961242</v>
      </c>
      <c r="I106" s="134">
        <f t="shared" si="37"/>
        <v>-4.5968056911132322</v>
      </c>
      <c r="J106" s="134">
        <f t="shared" si="38"/>
        <v>7.1196398980391251</v>
      </c>
      <c r="K106" s="134">
        <f t="shared" si="39"/>
        <v>3.2389124116673145</v>
      </c>
      <c r="L106" s="134">
        <f t="shared" si="40"/>
        <v>2.9130558556516633</v>
      </c>
    </row>
    <row r="107" spans="1:12" x14ac:dyDescent="0.3">
      <c r="A107" s="4" t="s">
        <v>127</v>
      </c>
      <c r="B107" s="133">
        <v>60106756.000000007</v>
      </c>
      <c r="C107" s="133">
        <v>50576093</v>
      </c>
      <c r="D107" s="133">
        <v>47410390.99999997</v>
      </c>
      <c r="E107" s="133">
        <v>49296506.999999978</v>
      </c>
      <c r="F107" s="133">
        <v>65983549</v>
      </c>
      <c r="G107" s="133">
        <v>63159151.000000037</v>
      </c>
      <c r="H107" s="134">
        <f t="shared" si="36"/>
        <v>5.0782893690020927</v>
      </c>
      <c r="I107" s="134">
        <f t="shared" si="37"/>
        <v>24.879458363855903</v>
      </c>
      <c r="J107" s="134">
        <f t="shared" si="38"/>
        <v>33.217950048123583</v>
      </c>
      <c r="K107" s="134">
        <f t="shared" si="39"/>
        <v>28.120945770052344</v>
      </c>
      <c r="L107" s="134">
        <f t="shared" si="40"/>
        <v>-4.2804578456365903</v>
      </c>
    </row>
    <row r="108" spans="1:12" x14ac:dyDescent="0.3">
      <c r="A108" s="4" t="s">
        <v>128</v>
      </c>
      <c r="B108" s="133">
        <v>96662922.99999997</v>
      </c>
      <c r="C108" s="133">
        <v>65532008</v>
      </c>
      <c r="D108" s="133">
        <v>62250313.999999903</v>
      </c>
      <c r="E108" s="133">
        <v>86817975.000000104</v>
      </c>
      <c r="F108" s="133">
        <v>91382866.999999925</v>
      </c>
      <c r="G108" s="133">
        <v>78600342.000000045</v>
      </c>
      <c r="H108" s="134">
        <f t="shared" si="36"/>
        <v>-18.68615229026328</v>
      </c>
      <c r="I108" s="134">
        <f t="shared" si="37"/>
        <v>19.941909913702077</v>
      </c>
      <c r="J108" s="134">
        <f t="shared" si="38"/>
        <v>26.264972735720121</v>
      </c>
      <c r="K108" s="134">
        <f t="shared" si="39"/>
        <v>-9.4653589881588971</v>
      </c>
      <c r="L108" s="134">
        <f t="shared" si="40"/>
        <v>-13.987879150256788</v>
      </c>
    </row>
    <row r="109" spans="1:12" x14ac:dyDescent="0.3">
      <c r="A109" s="4" t="s">
        <v>323</v>
      </c>
      <c r="B109" s="133">
        <v>199860189.00000012</v>
      </c>
      <c r="C109" s="133">
        <v>193207665</v>
      </c>
      <c r="D109" s="133">
        <v>189531174.00000024</v>
      </c>
      <c r="E109" s="133">
        <v>230550791.99999994</v>
      </c>
      <c r="F109" s="133">
        <v>196360150</v>
      </c>
      <c r="G109" s="133">
        <v>140079287.00000024</v>
      </c>
      <c r="H109" s="134">
        <f t="shared" si="36"/>
        <v>-29.91136068624445</v>
      </c>
      <c r="I109" s="134">
        <f t="shared" si="37"/>
        <v>-27.49806949946823</v>
      </c>
      <c r="J109" s="134">
        <f t="shared" si="38"/>
        <v>-26.091690330583788</v>
      </c>
      <c r="K109" s="134">
        <f t="shared" si="39"/>
        <v>-39.241463546999967</v>
      </c>
      <c r="L109" s="134">
        <f t="shared" si="40"/>
        <v>-28.662059486102336</v>
      </c>
    </row>
    <row r="110" spans="1:12" x14ac:dyDescent="0.3">
      <c r="A110" s="4" t="s">
        <v>129</v>
      </c>
      <c r="B110" s="133">
        <v>391153358.00000054</v>
      </c>
      <c r="C110" s="133">
        <v>353692386</v>
      </c>
      <c r="D110" s="133">
        <v>406640038.99999976</v>
      </c>
      <c r="E110" s="133">
        <v>428223519</v>
      </c>
      <c r="F110" s="133">
        <v>376894131.00000006</v>
      </c>
      <c r="G110" s="133">
        <v>374914086.0000003</v>
      </c>
      <c r="H110" s="134">
        <f t="shared" si="36"/>
        <v>-4.1516381408644918</v>
      </c>
      <c r="I110" s="134">
        <f t="shared" si="37"/>
        <v>6.0000443436179438</v>
      </c>
      <c r="J110" s="134">
        <f t="shared" si="38"/>
        <v>-7.8019747091356777</v>
      </c>
      <c r="K110" s="134">
        <f t="shared" si="39"/>
        <v>-12.448973639862061</v>
      </c>
      <c r="L110" s="134">
        <f t="shared" si="40"/>
        <v>-0.52535840628405595</v>
      </c>
    </row>
    <row r="111" spans="1:12" x14ac:dyDescent="0.3">
      <c r="A111" s="4" t="s">
        <v>130</v>
      </c>
      <c r="B111" s="133">
        <v>938434804.00000322</v>
      </c>
      <c r="C111" s="133">
        <v>943704459</v>
      </c>
      <c r="D111" s="133">
        <v>1051917016.9999955</v>
      </c>
      <c r="E111" s="133">
        <v>1124687011.0000038</v>
      </c>
      <c r="F111" s="133">
        <v>1174774601.9999995</v>
      </c>
      <c r="G111" s="133">
        <v>1164867131.9999983</v>
      </c>
      <c r="H111" s="134">
        <f t="shared" si="36"/>
        <v>24.128722318784995</v>
      </c>
      <c r="I111" s="134">
        <f t="shared" si="37"/>
        <v>23.435586309971896</v>
      </c>
      <c r="J111" s="134">
        <f t="shared" si="38"/>
        <v>10.737549937363866</v>
      </c>
      <c r="K111" s="134">
        <f t="shared" si="39"/>
        <v>3.5725602418284126</v>
      </c>
      <c r="L111" s="134">
        <f t="shared" si="40"/>
        <v>-0.84335071452295551</v>
      </c>
    </row>
    <row r="112" spans="1:12" x14ac:dyDescent="0.3">
      <c r="A112" s="4" t="s">
        <v>133</v>
      </c>
      <c r="B112" s="133">
        <v>5408206.0000000009</v>
      </c>
      <c r="C112" s="133">
        <v>5718502</v>
      </c>
      <c r="D112" s="133">
        <v>7303595.0000000009</v>
      </c>
      <c r="E112" s="133">
        <v>4991505.0000000009</v>
      </c>
      <c r="F112" s="133">
        <v>3892462.0000000005</v>
      </c>
      <c r="G112" s="133">
        <v>3617800</v>
      </c>
      <c r="H112" s="134">
        <f t="shared" si="36"/>
        <v>-33.105358782561183</v>
      </c>
      <c r="I112" s="134">
        <f t="shared" si="37"/>
        <v>-36.735179947475757</v>
      </c>
      <c r="J112" s="134">
        <f t="shared" si="38"/>
        <v>-50.465489940228068</v>
      </c>
      <c r="K112" s="134">
        <f t="shared" si="39"/>
        <v>-27.520857937636052</v>
      </c>
      <c r="L112" s="134">
        <f t="shared" si="40"/>
        <v>-7.0562538568135125</v>
      </c>
    </row>
    <row r="113" spans="1:12" x14ac:dyDescent="0.3">
      <c r="A113" s="4" t="s">
        <v>132</v>
      </c>
      <c r="B113" s="133">
        <v>0</v>
      </c>
      <c r="C113" s="133">
        <v>0</v>
      </c>
      <c r="D113" s="133">
        <v>173092</v>
      </c>
      <c r="E113" s="133"/>
      <c r="F113" s="133">
        <v>0</v>
      </c>
      <c r="G113" s="133"/>
      <c r="H113" s="134" t="str">
        <f t="shared" si="36"/>
        <v xml:space="preserve"> </v>
      </c>
      <c r="I113" s="134" t="str">
        <f t="shared" si="37"/>
        <v xml:space="preserve"> </v>
      </c>
      <c r="J113" s="134">
        <f t="shared" si="38"/>
        <v>-100</v>
      </c>
      <c r="K113" s="134" t="str">
        <f t="shared" si="39"/>
        <v xml:space="preserve"> </v>
      </c>
      <c r="L113" s="134" t="str">
        <f t="shared" si="40"/>
        <v xml:space="preserve"> </v>
      </c>
    </row>
    <row r="114" spans="1:12" x14ac:dyDescent="0.3">
      <c r="A114" s="145" t="s">
        <v>131</v>
      </c>
      <c r="B114" s="9">
        <f t="shared" ref="B114:G114" si="41">SUM(B102:B113)</f>
        <v>12419782983.000019</v>
      </c>
      <c r="C114" s="9">
        <f t="shared" si="41"/>
        <v>13381318288</v>
      </c>
      <c r="D114" s="9">
        <f t="shared" si="41"/>
        <v>14682214220.999954</v>
      </c>
      <c r="E114" s="9">
        <f t="shared" si="41"/>
        <v>15592629671.000103</v>
      </c>
      <c r="F114" s="9">
        <f t="shared" si="41"/>
        <v>16115519259.000004</v>
      </c>
      <c r="G114" s="9">
        <f t="shared" si="41"/>
        <v>13783107275.000065</v>
      </c>
      <c r="H114" s="170">
        <f t="shared" si="36"/>
        <v>10.977037955221448</v>
      </c>
      <c r="I114" s="170">
        <f t="shared" si="37"/>
        <v>3.0026113896444571</v>
      </c>
      <c r="J114" s="170">
        <f t="shared" si="38"/>
        <v>-6.1237830511551721</v>
      </c>
      <c r="K114" s="170">
        <f t="shared" si="39"/>
        <v>-11.604985394897639</v>
      </c>
      <c r="L114" s="171">
        <f t="shared" si="40"/>
        <v>-14.473079933166673</v>
      </c>
    </row>
    <row r="115" spans="1:12" x14ac:dyDescent="0.3">
      <c r="F115" s="123"/>
      <c r="G115" s="123"/>
      <c r="H115" s="124"/>
      <c r="I115" s="123"/>
      <c r="J115" s="124"/>
      <c r="K115" s="123"/>
    </row>
    <row r="116" spans="1:12" x14ac:dyDescent="0.3">
      <c r="F116" s="123"/>
      <c r="G116" s="123"/>
      <c r="H116" s="124"/>
      <c r="I116" s="123"/>
      <c r="J116" s="124"/>
      <c r="K116" s="123"/>
    </row>
  </sheetData>
  <phoneticPr fontId="23" type="noConversion"/>
  <hyperlinks>
    <hyperlink ref="T1" location="'Indice tavole'!A1" display="torna all'indice 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AB116"/>
  <sheetViews>
    <sheetView workbookViewId="0">
      <selection activeCell="A2" sqref="A2"/>
    </sheetView>
  </sheetViews>
  <sheetFormatPr defaultRowHeight="15" x14ac:dyDescent="0.3"/>
  <cols>
    <col min="1" max="1" width="26.85546875" style="41" customWidth="1"/>
    <col min="2" max="2" width="15.85546875" style="123" bestFit="1" customWidth="1"/>
    <col min="3" max="3" width="15.85546875" style="124" bestFit="1" customWidth="1"/>
    <col min="4" max="5" width="15.85546875" style="123" bestFit="1" customWidth="1"/>
    <col min="6" max="6" width="15.85546875" style="124" bestFit="1" customWidth="1"/>
    <col min="7" max="7" width="15.85546875" style="124" customWidth="1"/>
    <col min="8" max="8" width="9.7109375" style="123" customWidth="1"/>
    <col min="9" max="9" width="9.7109375" style="124" customWidth="1"/>
    <col min="10" max="10" width="9.7109375" style="123" customWidth="1"/>
    <col min="11" max="12" width="9.7109375" style="124" customWidth="1"/>
    <col min="13" max="13" width="6.28515625" style="123" bestFit="1" customWidth="1"/>
    <col min="14" max="14" width="5.7109375" style="124" customWidth="1"/>
    <col min="15" max="15" width="14.7109375" style="123" bestFit="1" customWidth="1"/>
    <col min="16" max="16" width="14.7109375" style="124" bestFit="1" customWidth="1"/>
    <col min="17" max="17" width="14.7109375" style="123" bestFit="1" customWidth="1"/>
    <col min="18" max="18" width="14.7109375" style="123" customWidth="1"/>
    <col min="19" max="19" width="6.28515625" style="124" bestFit="1" customWidth="1"/>
    <col min="20" max="20" width="10.7109375" style="123" customWidth="1"/>
    <col min="21" max="21" width="15.85546875" style="124" bestFit="1" customWidth="1"/>
    <col min="22" max="22" width="15.85546875" style="123" bestFit="1" customWidth="1"/>
    <col min="23" max="23" width="15.85546875" style="124" bestFit="1" customWidth="1"/>
    <col min="24" max="24" width="15.85546875" style="124" customWidth="1"/>
    <col min="25" max="25" width="6.28515625" style="123" bestFit="1" customWidth="1"/>
    <col min="26" max="26" width="5.7109375" style="124" customWidth="1"/>
    <col min="27" max="27" width="14.7109375" style="123" bestFit="1" customWidth="1"/>
    <col min="28" max="28" width="14.7109375" style="124" bestFit="1" customWidth="1"/>
    <col min="29" max="29" width="14.7109375" style="41" bestFit="1" customWidth="1"/>
    <col min="30" max="30" width="14.7109375" style="41" customWidth="1"/>
    <col min="31" max="31" width="6.28515625" style="41" bestFit="1" customWidth="1"/>
    <col min="32" max="32" width="9.140625" style="41"/>
    <col min="33" max="35" width="15.85546875" style="41" bestFit="1" customWidth="1"/>
    <col min="36" max="36" width="15.85546875" style="41" customWidth="1"/>
    <col min="37" max="37" width="6.28515625" style="41" bestFit="1" customWidth="1"/>
    <col min="38" max="38" width="9.140625" style="41"/>
    <col min="39" max="41" width="15.85546875" style="41" bestFit="1" customWidth="1"/>
    <col min="42" max="42" width="15.85546875" style="41" customWidth="1"/>
    <col min="43" max="43" width="6.28515625" style="41" bestFit="1" customWidth="1"/>
    <col min="44" max="16384" width="9.140625" style="41"/>
  </cols>
  <sheetData>
    <row r="1" spans="1:28" s="22" customFormat="1" ht="15" customHeight="1" x14ac:dyDescent="0.25">
      <c r="A1" s="19" t="str">
        <f>'Indice tavole'!C12</f>
        <v>Esportazioni per provincia e area geografica di destinazione delle merci. Anni 2015-2020. Valori in milioni di euro e variazioni percentuali</v>
      </c>
      <c r="B1" s="20"/>
      <c r="C1" s="21"/>
      <c r="D1" s="20"/>
      <c r="E1" s="20"/>
      <c r="F1" s="21"/>
      <c r="G1" s="21"/>
      <c r="H1" s="20"/>
      <c r="I1" s="21"/>
      <c r="J1" s="20"/>
      <c r="K1" s="21"/>
      <c r="L1" s="21"/>
      <c r="M1" s="20"/>
      <c r="N1" s="21"/>
      <c r="O1" s="20"/>
      <c r="Q1" s="20"/>
      <c r="R1" s="20"/>
      <c r="S1" s="21"/>
      <c r="T1" s="62" t="s">
        <v>111</v>
      </c>
      <c r="U1" s="21"/>
      <c r="V1" s="20"/>
      <c r="W1" s="21"/>
      <c r="X1" s="21"/>
      <c r="Y1" s="20"/>
      <c r="Z1" s="21"/>
      <c r="AA1" s="20"/>
      <c r="AB1" s="21"/>
    </row>
    <row r="2" spans="1:28" s="22" customFormat="1" ht="15" customHeight="1" x14ac:dyDescent="0.25">
      <c r="A2" s="19"/>
      <c r="B2" s="20"/>
      <c r="C2" s="21"/>
      <c r="D2" s="20"/>
      <c r="E2" s="20"/>
      <c r="F2" s="21"/>
      <c r="G2" s="21"/>
      <c r="H2" s="20"/>
      <c r="I2" s="21"/>
      <c r="J2" s="20"/>
      <c r="K2" s="21"/>
      <c r="L2" s="21"/>
      <c r="M2" s="20"/>
      <c r="N2" s="21"/>
      <c r="O2" s="20"/>
      <c r="Q2" s="20"/>
      <c r="R2" s="20"/>
      <c r="S2" s="21"/>
      <c r="T2" s="62"/>
      <c r="U2" s="21"/>
      <c r="V2" s="20"/>
      <c r="W2" s="21"/>
      <c r="X2" s="21"/>
      <c r="Y2" s="20"/>
      <c r="Z2" s="21"/>
      <c r="AA2" s="20"/>
      <c r="AB2" s="21"/>
    </row>
    <row r="3" spans="1:28" s="22" customFormat="1" ht="15" customHeight="1" x14ac:dyDescent="0.25">
      <c r="A3" s="143" t="s">
        <v>9</v>
      </c>
      <c r="B3" s="20"/>
      <c r="C3" s="21"/>
      <c r="D3" s="20"/>
      <c r="E3" s="20"/>
      <c r="F3" s="20"/>
      <c r="G3" s="20"/>
      <c r="H3" s="21"/>
      <c r="I3" s="20"/>
      <c r="J3" s="21"/>
      <c r="K3" s="20"/>
      <c r="L3" s="21"/>
      <c r="M3" s="20"/>
      <c r="N3" s="21"/>
      <c r="O3" s="20"/>
      <c r="Q3" s="20"/>
      <c r="R3" s="20"/>
      <c r="S3" s="21"/>
      <c r="T3" s="62"/>
      <c r="U3" s="21"/>
      <c r="V3" s="20"/>
      <c r="W3" s="21"/>
      <c r="X3" s="21"/>
      <c r="Y3" s="20"/>
      <c r="Z3" s="21"/>
      <c r="AA3" s="20"/>
      <c r="AB3" s="21"/>
    </row>
    <row r="4" spans="1:28" s="31" customFormat="1" ht="30" customHeight="1" x14ac:dyDescent="0.25">
      <c r="A4" s="140" t="s">
        <v>115</v>
      </c>
      <c r="B4" s="132">
        <v>2015</v>
      </c>
      <c r="C4" s="132">
        <v>2016</v>
      </c>
      <c r="D4" s="132">
        <v>2017</v>
      </c>
      <c r="E4" s="132">
        <v>2018</v>
      </c>
      <c r="F4" s="12">
        <v>2019</v>
      </c>
      <c r="G4" s="12">
        <v>2020</v>
      </c>
      <c r="H4" s="3" t="s">
        <v>592</v>
      </c>
      <c r="I4" s="3" t="s">
        <v>593</v>
      </c>
      <c r="J4" s="150" t="s">
        <v>594</v>
      </c>
      <c r="K4" s="3" t="s">
        <v>595</v>
      </c>
      <c r="L4" s="3" t="s">
        <v>598</v>
      </c>
    </row>
    <row r="5" spans="1:28" x14ac:dyDescent="0.3">
      <c r="A5" s="4" t="s">
        <v>324</v>
      </c>
      <c r="B5" s="133">
        <v>1253450758.0000012</v>
      </c>
      <c r="C5" s="133">
        <v>1291953237</v>
      </c>
      <c r="D5" s="133">
        <v>1397746312.0000017</v>
      </c>
      <c r="E5" s="133">
        <v>1424476583.9999936</v>
      </c>
      <c r="F5" s="133">
        <v>1464648620.0000005</v>
      </c>
      <c r="G5" s="133">
        <v>1184159924.0000014</v>
      </c>
      <c r="H5" s="134">
        <f>IFERROR(G5/B5*100-100," ")</f>
        <v>-5.5280060710609575</v>
      </c>
      <c r="I5" s="134">
        <f>IFERROR(G5/C5*100-100," ")</f>
        <v>-8.3434376657704519</v>
      </c>
      <c r="J5" s="134">
        <f>IFERROR(G5/D5*100-100," ")</f>
        <v>-15.280769204419116</v>
      </c>
      <c r="K5" s="134">
        <f>IFERROR(G5/E5*100-100," ")</f>
        <v>-16.870523720732024</v>
      </c>
      <c r="L5" s="134">
        <f>IFERROR(G5/F5*100-100," ")</f>
        <v>-19.150579338271527</v>
      </c>
    </row>
    <row r="6" spans="1:28" x14ac:dyDescent="0.3">
      <c r="A6" s="4" t="s">
        <v>325</v>
      </c>
      <c r="B6" s="133">
        <v>473284258.99999982</v>
      </c>
      <c r="C6" s="133">
        <v>501503690</v>
      </c>
      <c r="D6" s="133">
        <v>531776354.99999756</v>
      </c>
      <c r="E6" s="133">
        <v>559569168.00000012</v>
      </c>
      <c r="F6" s="133">
        <v>580732200.99999976</v>
      </c>
      <c r="G6" s="133">
        <v>495058231.00000143</v>
      </c>
      <c r="H6" s="134">
        <f>IFERROR(G6/B6*100-100," ")</f>
        <v>4.6006119125972447</v>
      </c>
      <c r="I6" s="134">
        <f>IFERROR(G6/C6*100-100," ")</f>
        <v>-1.2852266351217878</v>
      </c>
      <c r="J6" s="134">
        <f>IFERROR(G6/D6*100-100," ")</f>
        <v>-6.90480568659288</v>
      </c>
      <c r="K6" s="134">
        <f>IFERROR(G6/E6*100-100," ")</f>
        <v>-11.528679685939863</v>
      </c>
      <c r="L6" s="134">
        <f>IFERROR(G6/F6*100-100," ")</f>
        <v>-14.752750037361608</v>
      </c>
    </row>
    <row r="7" spans="1:28" x14ac:dyDescent="0.3">
      <c r="A7" s="4" t="s">
        <v>124</v>
      </c>
      <c r="B7" s="133">
        <v>242982386.00000012</v>
      </c>
      <c r="C7" s="133">
        <v>238162104</v>
      </c>
      <c r="D7" s="133">
        <v>230079586.00000018</v>
      </c>
      <c r="E7" s="133">
        <v>221604954.99999994</v>
      </c>
      <c r="F7" s="133">
        <v>227740895</v>
      </c>
      <c r="G7" s="133">
        <v>188073855.00000012</v>
      </c>
      <c r="H7" s="134">
        <f t="shared" ref="H7:H17" si="0">IFERROR(G7/B7*100-100," ")</f>
        <v>-22.597741302943646</v>
      </c>
      <c r="I7" s="134">
        <f t="shared" ref="I7:I17" si="1">IFERROR(G7/C7*100-100," ")</f>
        <v>-21.031158256814805</v>
      </c>
      <c r="J7" s="134">
        <f t="shared" ref="J7:J17" si="2">IFERROR(G7/D7*100-100," ")</f>
        <v>-18.257043890890884</v>
      </c>
      <c r="K7" s="134">
        <f t="shared" ref="K7:K17" si="3">IFERROR(G7/E7*100-100," ")</f>
        <v>-15.131024484538187</v>
      </c>
      <c r="L7" s="134">
        <f t="shared" ref="L7:L17" si="4">IFERROR(G7/F7*100-100," ")</f>
        <v>-17.417618386017097</v>
      </c>
    </row>
    <row r="8" spans="1:28" x14ac:dyDescent="0.3">
      <c r="A8" s="4" t="s">
        <v>125</v>
      </c>
      <c r="B8" s="133">
        <v>188032699.00000006</v>
      </c>
      <c r="C8" s="133">
        <v>194332433</v>
      </c>
      <c r="D8" s="133">
        <v>174269737.99999991</v>
      </c>
      <c r="E8" s="133">
        <v>145623429.00000015</v>
      </c>
      <c r="F8" s="133">
        <v>149655716</v>
      </c>
      <c r="G8" s="133">
        <v>99457066.000000045</v>
      </c>
      <c r="H8" s="134">
        <f t="shared" si="0"/>
        <v>-47.106505129727459</v>
      </c>
      <c r="I8" s="134">
        <f t="shared" si="1"/>
        <v>-48.821169752966533</v>
      </c>
      <c r="J8" s="134">
        <f t="shared" si="2"/>
        <v>-42.9292388102402</v>
      </c>
      <c r="K8" s="134">
        <f t="shared" si="3"/>
        <v>-31.702565526045987</v>
      </c>
      <c r="L8" s="134">
        <f t="shared" si="4"/>
        <v>-33.542754892168603</v>
      </c>
    </row>
    <row r="9" spans="1:28" x14ac:dyDescent="0.3">
      <c r="A9" s="4" t="s">
        <v>126</v>
      </c>
      <c r="B9" s="133">
        <v>38733427.000000007</v>
      </c>
      <c r="C9" s="133">
        <v>41061604</v>
      </c>
      <c r="D9" s="133">
        <v>37378626.000000045</v>
      </c>
      <c r="E9" s="133">
        <v>29020503.000000011</v>
      </c>
      <c r="F9" s="133">
        <v>30148860</v>
      </c>
      <c r="G9" s="133">
        <v>20268288.000000007</v>
      </c>
      <c r="H9" s="134">
        <f t="shared" si="0"/>
        <v>-47.67236062019505</v>
      </c>
      <c r="I9" s="134">
        <f t="shared" si="1"/>
        <v>-50.6393174509208</v>
      </c>
      <c r="J9" s="134">
        <f t="shared" si="2"/>
        <v>-45.775727550820136</v>
      </c>
      <c r="K9" s="134">
        <f t="shared" si="3"/>
        <v>-30.158729502379757</v>
      </c>
      <c r="L9" s="134">
        <f t="shared" si="4"/>
        <v>-32.772622248403394</v>
      </c>
    </row>
    <row r="10" spans="1:28" x14ac:dyDescent="0.3">
      <c r="A10" s="4" t="s">
        <v>127</v>
      </c>
      <c r="B10" s="133">
        <v>39150486.000000007</v>
      </c>
      <c r="C10" s="133">
        <v>39443022</v>
      </c>
      <c r="D10" s="133">
        <v>40556234.999999978</v>
      </c>
      <c r="E10" s="133">
        <v>35581576.999999993</v>
      </c>
      <c r="F10" s="133">
        <v>35889818</v>
      </c>
      <c r="G10" s="133">
        <v>22718402.999999993</v>
      </c>
      <c r="H10" s="134">
        <f t="shared" si="0"/>
        <v>-41.971593915845673</v>
      </c>
      <c r="I10" s="134">
        <f t="shared" si="1"/>
        <v>-42.401971633917924</v>
      </c>
      <c r="J10" s="134">
        <f t="shared" si="2"/>
        <v>-43.982958477284676</v>
      </c>
      <c r="K10" s="134">
        <f t="shared" si="3"/>
        <v>-36.151219492042195</v>
      </c>
      <c r="L10" s="134">
        <f t="shared" si="4"/>
        <v>-36.699587052795891</v>
      </c>
    </row>
    <row r="11" spans="1:28" x14ac:dyDescent="0.3">
      <c r="A11" s="4" t="s">
        <v>128</v>
      </c>
      <c r="B11" s="133">
        <v>835512683</v>
      </c>
      <c r="C11" s="133">
        <v>867164873</v>
      </c>
      <c r="D11" s="133">
        <v>837590379.00000048</v>
      </c>
      <c r="E11" s="133">
        <v>842231134.99999976</v>
      </c>
      <c r="F11" s="133">
        <v>917582058</v>
      </c>
      <c r="G11" s="133">
        <v>732375384.99999905</v>
      </c>
      <c r="H11" s="134">
        <f t="shared" si="0"/>
        <v>-12.344192984560706</v>
      </c>
      <c r="I11" s="134">
        <f t="shared" si="1"/>
        <v>-15.543697882236629</v>
      </c>
      <c r="J11" s="134">
        <f t="shared" si="2"/>
        <v>-12.561628767228399</v>
      </c>
      <c r="K11" s="134">
        <f t="shared" si="3"/>
        <v>-13.043420675727063</v>
      </c>
      <c r="L11" s="134">
        <f t="shared" si="4"/>
        <v>-20.184208200810417</v>
      </c>
    </row>
    <row r="12" spans="1:28" x14ac:dyDescent="0.3">
      <c r="A12" s="4" t="s">
        <v>323</v>
      </c>
      <c r="B12" s="133">
        <v>176521016.00000006</v>
      </c>
      <c r="C12" s="133">
        <v>180226458</v>
      </c>
      <c r="D12" s="133">
        <v>205833030.00000012</v>
      </c>
      <c r="E12" s="133">
        <v>208575402.99999994</v>
      </c>
      <c r="F12" s="133">
        <v>227675777</v>
      </c>
      <c r="G12" s="133">
        <v>125803257.00000006</v>
      </c>
      <c r="H12" s="134">
        <f t="shared" si="0"/>
        <v>-28.731853095610987</v>
      </c>
      <c r="I12" s="134">
        <f t="shared" si="1"/>
        <v>-30.197120669152781</v>
      </c>
      <c r="J12" s="134">
        <f t="shared" si="2"/>
        <v>-38.880918674714174</v>
      </c>
      <c r="K12" s="134">
        <f t="shared" si="3"/>
        <v>-39.68451927191046</v>
      </c>
      <c r="L12" s="134">
        <f t="shared" si="4"/>
        <v>-44.744557959716523</v>
      </c>
    </row>
    <row r="13" spans="1:28" x14ac:dyDescent="0.3">
      <c r="A13" s="4" t="s">
        <v>129</v>
      </c>
      <c r="B13" s="133">
        <v>32884227</v>
      </c>
      <c r="C13" s="133">
        <v>34799659</v>
      </c>
      <c r="D13" s="133">
        <v>27551889.999999981</v>
      </c>
      <c r="E13" s="133">
        <v>31354856.999999989</v>
      </c>
      <c r="F13" s="133">
        <v>32233294</v>
      </c>
      <c r="G13" s="133">
        <v>18953467.000000004</v>
      </c>
      <c r="H13" s="134">
        <f t="shared" si="0"/>
        <v>-42.363045359101783</v>
      </c>
      <c r="I13" s="134">
        <f t="shared" si="1"/>
        <v>-45.535480678129623</v>
      </c>
      <c r="J13" s="134">
        <f t="shared" si="2"/>
        <v>-31.208105868599162</v>
      </c>
      <c r="K13" s="134">
        <f t="shared" si="3"/>
        <v>-39.551735158607137</v>
      </c>
      <c r="L13" s="134">
        <f t="shared" si="4"/>
        <v>-41.199099912035045</v>
      </c>
    </row>
    <row r="14" spans="1:28" x14ac:dyDescent="0.3">
      <c r="A14" s="4" t="s">
        <v>130</v>
      </c>
      <c r="B14" s="133">
        <v>457020559.99999994</v>
      </c>
      <c r="C14" s="133">
        <v>435763179</v>
      </c>
      <c r="D14" s="133">
        <v>382415567.99999952</v>
      </c>
      <c r="E14" s="133">
        <v>369275166.00000048</v>
      </c>
      <c r="F14" s="133">
        <v>358975108</v>
      </c>
      <c r="G14" s="133">
        <v>253283746.99999991</v>
      </c>
      <c r="H14" s="134">
        <f t="shared" si="0"/>
        <v>-44.579353935411582</v>
      </c>
      <c r="I14" s="134">
        <f t="shared" si="1"/>
        <v>-41.87582631895571</v>
      </c>
      <c r="J14" s="134">
        <f t="shared" si="2"/>
        <v>-33.767406927324615</v>
      </c>
      <c r="K14" s="134">
        <f t="shared" si="3"/>
        <v>-31.410565800138428</v>
      </c>
      <c r="L14" s="134">
        <f t="shared" si="4"/>
        <v>-29.442531987482568</v>
      </c>
    </row>
    <row r="15" spans="1:28" x14ac:dyDescent="0.3">
      <c r="A15" s="4" t="s">
        <v>133</v>
      </c>
      <c r="B15" s="133">
        <v>43910433</v>
      </c>
      <c r="C15" s="133">
        <v>32228207</v>
      </c>
      <c r="D15" s="133">
        <v>23421855.000000004</v>
      </c>
      <c r="E15" s="133">
        <v>26427402.999999993</v>
      </c>
      <c r="F15" s="133">
        <v>22970341</v>
      </c>
      <c r="G15" s="133">
        <v>21085455.000000011</v>
      </c>
      <c r="H15" s="134">
        <f t="shared" si="0"/>
        <v>-51.9807627494814</v>
      </c>
      <c r="I15" s="134">
        <f t="shared" si="1"/>
        <v>-34.574532799792394</v>
      </c>
      <c r="J15" s="134">
        <f t="shared" si="2"/>
        <v>-9.9752987113957943</v>
      </c>
      <c r="K15" s="134">
        <f t="shared" si="3"/>
        <v>-20.213669878950952</v>
      </c>
      <c r="L15" s="134">
        <f t="shared" si="4"/>
        <v>-8.2057379992747599</v>
      </c>
    </row>
    <row r="16" spans="1:28" s="31" customFormat="1" ht="15" customHeight="1" x14ac:dyDescent="0.25">
      <c r="A16" s="4" t="s">
        <v>132</v>
      </c>
      <c r="B16" s="133">
        <v>189599</v>
      </c>
      <c r="C16" s="133">
        <v>242497</v>
      </c>
      <c r="D16" s="133">
        <v>251029.00000000003</v>
      </c>
      <c r="E16" s="133">
        <v>173946</v>
      </c>
      <c r="F16" s="133">
        <v>298953</v>
      </c>
      <c r="G16" s="133">
        <v>78631.999999999985</v>
      </c>
      <c r="H16" s="134">
        <f t="shared" si="0"/>
        <v>-58.52720742198008</v>
      </c>
      <c r="I16" s="134">
        <f t="shared" si="1"/>
        <v>-67.574031843692921</v>
      </c>
      <c r="J16" s="134">
        <f t="shared" si="2"/>
        <v>-68.676129052818609</v>
      </c>
      <c r="K16" s="134">
        <f t="shared" si="3"/>
        <v>-54.795166315983131</v>
      </c>
      <c r="L16" s="134">
        <f t="shared" si="4"/>
        <v>-73.697537740046101</v>
      </c>
    </row>
    <row r="17" spans="1:12" x14ac:dyDescent="0.3">
      <c r="A17" s="145" t="s">
        <v>131</v>
      </c>
      <c r="B17" s="9">
        <f t="shared" ref="B17:G17" si="5">SUM(B5:B16)</f>
        <v>3781672533.000001</v>
      </c>
      <c r="C17" s="9">
        <f t="shared" si="5"/>
        <v>3856880963</v>
      </c>
      <c r="D17" s="9">
        <f t="shared" si="5"/>
        <v>3888870602.9999995</v>
      </c>
      <c r="E17" s="9">
        <f t="shared" si="5"/>
        <v>3893914125.9999938</v>
      </c>
      <c r="F17" s="9">
        <f t="shared" si="5"/>
        <v>4048551641</v>
      </c>
      <c r="G17" s="9">
        <f t="shared" si="5"/>
        <v>3161315710.0000019</v>
      </c>
      <c r="H17" s="170">
        <f t="shared" si="0"/>
        <v>-16.404297770009975</v>
      </c>
      <c r="I17" s="170">
        <f t="shared" si="1"/>
        <v>-18.034397734146452</v>
      </c>
      <c r="J17" s="170">
        <f t="shared" si="2"/>
        <v>-18.708642361068499</v>
      </c>
      <c r="K17" s="170">
        <f t="shared" si="3"/>
        <v>-18.813933545898465</v>
      </c>
      <c r="L17" s="171">
        <f t="shared" si="4"/>
        <v>-21.914897219412737</v>
      </c>
    </row>
    <row r="18" spans="1:12" x14ac:dyDescent="0.3">
      <c r="A18" s="31"/>
      <c r="F18" s="123"/>
      <c r="G18" s="123"/>
      <c r="H18" s="124"/>
      <c r="I18" s="123"/>
      <c r="J18" s="124"/>
      <c r="K18" s="123"/>
    </row>
    <row r="19" spans="1:12" x14ac:dyDescent="0.3">
      <c r="A19" s="41" t="s">
        <v>12</v>
      </c>
      <c r="F19" s="123"/>
      <c r="G19" s="123"/>
      <c r="H19" s="124"/>
      <c r="I19" s="123"/>
      <c r="J19" s="124"/>
      <c r="K19" s="123"/>
    </row>
    <row r="20" spans="1:12" ht="30" x14ac:dyDescent="0.3">
      <c r="A20" s="140" t="s">
        <v>115</v>
      </c>
      <c r="B20" s="132">
        <v>2015</v>
      </c>
      <c r="C20" s="132">
        <v>2016</v>
      </c>
      <c r="D20" s="132">
        <v>2017</v>
      </c>
      <c r="E20" s="132">
        <v>2018</v>
      </c>
      <c r="F20" s="12">
        <v>2019</v>
      </c>
      <c r="G20" s="12">
        <v>2020</v>
      </c>
      <c r="H20" s="3" t="s">
        <v>592</v>
      </c>
      <c r="I20" s="3" t="s">
        <v>593</v>
      </c>
      <c r="J20" s="150" t="s">
        <v>594</v>
      </c>
      <c r="K20" s="3" t="s">
        <v>595</v>
      </c>
      <c r="L20" s="3" t="s">
        <v>598</v>
      </c>
    </row>
    <row r="21" spans="1:12" x14ac:dyDescent="0.3">
      <c r="A21" s="4" t="s">
        <v>324</v>
      </c>
      <c r="B21" s="133">
        <v>3711936580.9999938</v>
      </c>
      <c r="C21" s="133">
        <v>3851120982</v>
      </c>
      <c r="D21" s="133">
        <v>3976426791.9999819</v>
      </c>
      <c r="E21" s="133">
        <v>4213500053.9999933</v>
      </c>
      <c r="F21" s="133">
        <v>4510817889.9999943</v>
      </c>
      <c r="G21" s="133">
        <v>3970667293.0000396</v>
      </c>
      <c r="H21" s="134">
        <f>IFERROR(G21/B21*100-100," ")</f>
        <v>6.9702352492871427</v>
      </c>
      <c r="I21" s="134">
        <f>IFERROR(G21/C21*100-100," ")</f>
        <v>3.1041951566516559</v>
      </c>
      <c r="J21" s="134">
        <f>IFERROR(G21/D21*100-100," ")</f>
        <v>-0.14484106714927236</v>
      </c>
      <c r="K21" s="134">
        <f>IFERROR(G21/E21*100-100," ")</f>
        <v>-5.763207734373367</v>
      </c>
      <c r="L21" s="134">
        <f>IFERROR(G21/F21*100-100," ")</f>
        <v>-11.974560050349439</v>
      </c>
    </row>
    <row r="22" spans="1:12" x14ac:dyDescent="0.3">
      <c r="A22" s="4" t="s">
        <v>325</v>
      </c>
      <c r="B22" s="133">
        <v>1635485234.0000026</v>
      </c>
      <c r="C22" s="133">
        <v>1619374059</v>
      </c>
      <c r="D22" s="133">
        <v>1751957616.9999871</v>
      </c>
      <c r="E22" s="133">
        <v>1822118359.9999812</v>
      </c>
      <c r="F22" s="133">
        <v>1978203605.0000031</v>
      </c>
      <c r="G22" s="133">
        <v>1672020187.0000005</v>
      </c>
      <c r="H22" s="134">
        <f>IFERROR(G22/B22*100-100," ")</f>
        <v>2.2338907279916072</v>
      </c>
      <c r="I22" s="134">
        <f>IFERROR(G22/C22*100-100," ")</f>
        <v>3.2510171264884065</v>
      </c>
      <c r="J22" s="134">
        <f>IFERROR(G22/D22*100-100," ")</f>
        <v>-4.5627490770507251</v>
      </c>
      <c r="K22" s="134">
        <f>IFERROR(G22/E22*100-100," ")</f>
        <v>-8.2375643808332057</v>
      </c>
      <c r="L22" s="134">
        <f>IFERROR(G22/F22*100-100," ")</f>
        <v>-15.477851583432027</v>
      </c>
    </row>
    <row r="23" spans="1:12" x14ac:dyDescent="0.3">
      <c r="A23" s="4" t="s">
        <v>124</v>
      </c>
      <c r="B23" s="133">
        <v>828145152.00000036</v>
      </c>
      <c r="C23" s="133">
        <v>912257266</v>
      </c>
      <c r="D23" s="133">
        <v>997994101.00000155</v>
      </c>
      <c r="E23" s="133">
        <v>1025846459.0000004</v>
      </c>
      <c r="F23" s="133">
        <v>974204597.99999976</v>
      </c>
      <c r="G23" s="133">
        <v>940217370.00000381</v>
      </c>
      <c r="H23" s="134">
        <f t="shared" ref="H23:H33" si="6">IFERROR(G23/B23*100-100," ")</f>
        <v>13.532919649332612</v>
      </c>
      <c r="I23" s="134">
        <f t="shared" ref="I23:I33" si="7">IFERROR(G23/C23*100-100," ")</f>
        <v>3.064936289584324</v>
      </c>
      <c r="J23" s="134">
        <f t="shared" ref="J23:J33" si="8">IFERROR(G23/D23*100-100," ")</f>
        <v>-5.789285822642114</v>
      </c>
      <c r="K23" s="134">
        <f t="shared" ref="K23:K33" si="9">IFERROR(G23/E23*100-100," ")</f>
        <v>-8.3471642611573742</v>
      </c>
      <c r="L23" s="134">
        <f t="shared" ref="L23:L33" si="10">IFERROR(G23/F23*100-100," ")</f>
        <v>-3.4887156219309787</v>
      </c>
    </row>
    <row r="24" spans="1:12" x14ac:dyDescent="0.3">
      <c r="A24" s="4" t="s">
        <v>125</v>
      </c>
      <c r="B24" s="133">
        <v>424900304.00000048</v>
      </c>
      <c r="C24" s="133">
        <v>421120981</v>
      </c>
      <c r="D24" s="133">
        <v>453980607.00000018</v>
      </c>
      <c r="E24" s="133">
        <v>424614222.00000143</v>
      </c>
      <c r="F24" s="133">
        <v>432207796.9999994</v>
      </c>
      <c r="G24" s="133">
        <v>402824402.00000006</v>
      </c>
      <c r="H24" s="134">
        <f t="shared" si="6"/>
        <v>-5.1955486480424753</v>
      </c>
      <c r="I24" s="134">
        <f t="shared" si="7"/>
        <v>-4.3447322326597515</v>
      </c>
      <c r="J24" s="134">
        <f t="shared" si="8"/>
        <v>-11.26836790189148</v>
      </c>
      <c r="K24" s="134">
        <f t="shared" si="9"/>
        <v>-5.1316745579947423</v>
      </c>
      <c r="L24" s="134">
        <f t="shared" si="10"/>
        <v>-6.7984416764233799</v>
      </c>
    </row>
    <row r="25" spans="1:12" x14ac:dyDescent="0.3">
      <c r="A25" s="4" t="s">
        <v>126</v>
      </c>
      <c r="B25" s="133">
        <v>251863684.00000009</v>
      </c>
      <c r="C25" s="133">
        <v>212971775</v>
      </c>
      <c r="D25" s="133">
        <v>256274653.00000027</v>
      </c>
      <c r="E25" s="133">
        <v>231070796.99999991</v>
      </c>
      <c r="F25" s="133">
        <v>221535321.99999991</v>
      </c>
      <c r="G25" s="133">
        <v>200169637.00000012</v>
      </c>
      <c r="H25" s="134">
        <f t="shared" si="6"/>
        <v>-20.524613226891404</v>
      </c>
      <c r="I25" s="134">
        <f t="shared" si="7"/>
        <v>-6.0111899804562796</v>
      </c>
      <c r="J25" s="134">
        <f t="shared" si="8"/>
        <v>-21.892534178945937</v>
      </c>
      <c r="K25" s="134">
        <f t="shared" si="9"/>
        <v>-13.37302696887302</v>
      </c>
      <c r="L25" s="134">
        <f t="shared" si="10"/>
        <v>-9.6443694879500157</v>
      </c>
    </row>
    <row r="26" spans="1:12" x14ac:dyDescent="0.3">
      <c r="A26" s="4" t="s">
        <v>127</v>
      </c>
      <c r="B26" s="133">
        <v>208673435.00000009</v>
      </c>
      <c r="C26" s="133">
        <v>188698706</v>
      </c>
      <c r="D26" s="133">
        <v>184709563.99999991</v>
      </c>
      <c r="E26" s="133">
        <v>201478429.00000033</v>
      </c>
      <c r="F26" s="133">
        <v>156812247.99999997</v>
      </c>
      <c r="G26" s="133">
        <v>118514968.99999984</v>
      </c>
      <c r="H26" s="134">
        <f t="shared" si="6"/>
        <v>-43.205531168833353</v>
      </c>
      <c r="I26" s="134">
        <f t="shared" si="7"/>
        <v>-37.193544400882196</v>
      </c>
      <c r="J26" s="134">
        <f t="shared" si="8"/>
        <v>-35.837123734426712</v>
      </c>
      <c r="K26" s="134">
        <f t="shared" si="9"/>
        <v>-41.177341123699328</v>
      </c>
      <c r="L26" s="134">
        <f t="shared" si="10"/>
        <v>-24.422377389807039</v>
      </c>
    </row>
    <row r="27" spans="1:12" x14ac:dyDescent="0.3">
      <c r="A27" s="4" t="s">
        <v>128</v>
      </c>
      <c r="B27" s="133">
        <v>672534640.99999857</v>
      </c>
      <c r="C27" s="133">
        <v>762507216</v>
      </c>
      <c r="D27" s="133">
        <v>691569927</v>
      </c>
      <c r="E27" s="133">
        <v>771160087.99999976</v>
      </c>
      <c r="F27" s="133">
        <v>885082591.9999994</v>
      </c>
      <c r="G27" s="133">
        <v>810797756.99999964</v>
      </c>
      <c r="H27" s="134">
        <f t="shared" si="6"/>
        <v>20.558512167405425</v>
      </c>
      <c r="I27" s="134">
        <f t="shared" si="7"/>
        <v>6.3331257707074116</v>
      </c>
      <c r="J27" s="134">
        <f t="shared" si="8"/>
        <v>17.240169843301985</v>
      </c>
      <c r="K27" s="134">
        <f t="shared" si="9"/>
        <v>5.1400052488193495</v>
      </c>
      <c r="L27" s="134">
        <f t="shared" si="10"/>
        <v>-8.3929833974183339</v>
      </c>
    </row>
    <row r="28" spans="1:12" x14ac:dyDescent="0.3">
      <c r="A28" s="4" t="s">
        <v>323</v>
      </c>
      <c r="B28" s="133">
        <v>320402300</v>
      </c>
      <c r="C28" s="133">
        <v>323267599</v>
      </c>
      <c r="D28" s="133">
        <v>340983708.99999982</v>
      </c>
      <c r="E28" s="133">
        <v>350441864.99999958</v>
      </c>
      <c r="F28" s="133">
        <v>328145666.00000018</v>
      </c>
      <c r="G28" s="133">
        <v>288762520.00000024</v>
      </c>
      <c r="H28" s="134">
        <f t="shared" si="6"/>
        <v>-9.8750165026904426</v>
      </c>
      <c r="I28" s="134">
        <f t="shared" si="7"/>
        <v>-10.673843932004999</v>
      </c>
      <c r="J28" s="134">
        <f t="shared" si="8"/>
        <v>-15.314863326798871</v>
      </c>
      <c r="K28" s="134">
        <f t="shared" si="9"/>
        <v>-17.600449934827111</v>
      </c>
      <c r="L28" s="134">
        <f t="shared" si="10"/>
        <v>-12.001726696582338</v>
      </c>
    </row>
    <row r="29" spans="1:12" x14ac:dyDescent="0.3">
      <c r="A29" s="4" t="s">
        <v>129</v>
      </c>
      <c r="B29" s="133">
        <v>130163967.99999999</v>
      </c>
      <c r="C29" s="133">
        <v>181449717</v>
      </c>
      <c r="D29" s="133">
        <v>166404362.00000015</v>
      </c>
      <c r="E29" s="133">
        <v>170517564.9999997</v>
      </c>
      <c r="F29" s="133">
        <v>178600984.99999988</v>
      </c>
      <c r="G29" s="133">
        <v>116122622.99999979</v>
      </c>
      <c r="H29" s="134">
        <f t="shared" si="6"/>
        <v>-10.787428514779293</v>
      </c>
      <c r="I29" s="134">
        <f t="shared" si="7"/>
        <v>-36.002863537119879</v>
      </c>
      <c r="J29" s="134">
        <f t="shared" si="8"/>
        <v>-30.216599129775403</v>
      </c>
      <c r="K29" s="134">
        <f t="shared" si="9"/>
        <v>-31.89990544375884</v>
      </c>
      <c r="L29" s="134">
        <f t="shared" si="10"/>
        <v>-34.982092623957328</v>
      </c>
    </row>
    <row r="30" spans="1:12" x14ac:dyDescent="0.3">
      <c r="A30" s="4" t="s">
        <v>130</v>
      </c>
      <c r="B30" s="133">
        <v>464081381.99999988</v>
      </c>
      <c r="C30" s="133">
        <v>534966810</v>
      </c>
      <c r="D30" s="133">
        <v>613481189.0000006</v>
      </c>
      <c r="E30" s="133">
        <v>658990781.00000167</v>
      </c>
      <c r="F30" s="133">
        <v>647615834.00000048</v>
      </c>
      <c r="G30" s="133">
        <v>533177310.00000179</v>
      </c>
      <c r="H30" s="134">
        <f t="shared" si="6"/>
        <v>14.888752421445318</v>
      </c>
      <c r="I30" s="134">
        <f t="shared" si="7"/>
        <v>-0.33450673323046942</v>
      </c>
      <c r="J30" s="134">
        <f t="shared" si="8"/>
        <v>-13.089868188280946</v>
      </c>
      <c r="K30" s="134">
        <f t="shared" si="9"/>
        <v>-19.091840831078272</v>
      </c>
      <c r="L30" s="134">
        <f t="shared" si="10"/>
        <v>-17.670742127036789</v>
      </c>
    </row>
    <row r="31" spans="1:12" x14ac:dyDescent="0.3">
      <c r="A31" s="4" t="s">
        <v>133</v>
      </c>
      <c r="B31" s="133">
        <v>89118962.999999896</v>
      </c>
      <c r="C31" s="133">
        <v>111413892</v>
      </c>
      <c r="D31" s="133">
        <v>115447564.00000007</v>
      </c>
      <c r="E31" s="133">
        <v>114951118.99999988</v>
      </c>
      <c r="F31" s="133">
        <v>127172646.99999997</v>
      </c>
      <c r="G31" s="133">
        <v>118538815.99999985</v>
      </c>
      <c r="H31" s="134">
        <f t="shared" si="6"/>
        <v>33.011888838966854</v>
      </c>
      <c r="I31" s="134">
        <f t="shared" si="7"/>
        <v>6.3950050322268908</v>
      </c>
      <c r="J31" s="134">
        <f t="shared" si="8"/>
        <v>2.6776242762469877</v>
      </c>
      <c r="K31" s="134">
        <f t="shared" si="9"/>
        <v>3.1210631364101573</v>
      </c>
      <c r="L31" s="134">
        <f t="shared" si="10"/>
        <v>-6.789062902811267</v>
      </c>
    </row>
    <row r="32" spans="1:12" x14ac:dyDescent="0.3">
      <c r="A32" s="4" t="s">
        <v>132</v>
      </c>
      <c r="B32" s="133">
        <v>5508168.9999999981</v>
      </c>
      <c r="C32" s="133">
        <v>5545544</v>
      </c>
      <c r="D32" s="133">
        <v>5491954</v>
      </c>
      <c r="E32" s="133">
        <v>2649699</v>
      </c>
      <c r="F32" s="133">
        <v>1567689</v>
      </c>
      <c r="G32" s="133">
        <v>339055</v>
      </c>
      <c r="H32" s="134">
        <f t="shared" si="6"/>
        <v>-93.844506223392926</v>
      </c>
      <c r="I32" s="134">
        <f t="shared" si="7"/>
        <v>-93.885992068586958</v>
      </c>
      <c r="J32" s="134">
        <f t="shared" si="8"/>
        <v>-93.826332121499931</v>
      </c>
      <c r="K32" s="134">
        <f t="shared" si="9"/>
        <v>-87.204018267735322</v>
      </c>
      <c r="L32" s="134">
        <f t="shared" si="10"/>
        <v>-78.372304710947134</v>
      </c>
    </row>
    <row r="33" spans="1:12" x14ac:dyDescent="0.3">
      <c r="A33" s="145" t="s">
        <v>131</v>
      </c>
      <c r="B33" s="9">
        <f t="shared" ref="B33:G33" si="11">SUM(B21:B32)</f>
        <v>8742813812.9999943</v>
      </c>
      <c r="C33" s="9">
        <f t="shared" si="11"/>
        <v>9124694547</v>
      </c>
      <c r="D33" s="9">
        <f t="shared" si="11"/>
        <v>9554722038.9999714</v>
      </c>
      <c r="E33" s="9">
        <f t="shared" si="11"/>
        <v>9987339437.9999771</v>
      </c>
      <c r="F33" s="9">
        <f t="shared" si="11"/>
        <v>10441966872.999996</v>
      </c>
      <c r="G33" s="9">
        <f t="shared" si="11"/>
        <v>9172151939.0000458</v>
      </c>
      <c r="H33" s="170">
        <f t="shared" si="6"/>
        <v>4.9107545371909254</v>
      </c>
      <c r="I33" s="170">
        <f t="shared" si="7"/>
        <v>0.52009841815086588</v>
      </c>
      <c r="J33" s="170">
        <f t="shared" si="8"/>
        <v>-4.0039898433295207</v>
      </c>
      <c r="K33" s="170">
        <f t="shared" si="9"/>
        <v>-8.1622088050626758</v>
      </c>
      <c r="L33" s="171">
        <f t="shared" si="10"/>
        <v>-12.160687248331897</v>
      </c>
    </row>
    <row r="34" spans="1:12" x14ac:dyDescent="0.3">
      <c r="F34" s="123"/>
      <c r="G34" s="123"/>
      <c r="H34" s="124"/>
      <c r="I34" s="123"/>
      <c r="J34" s="124"/>
      <c r="K34" s="123"/>
    </row>
    <row r="35" spans="1:12" x14ac:dyDescent="0.3">
      <c r="A35" s="41" t="s">
        <v>13</v>
      </c>
      <c r="F35" s="123"/>
      <c r="G35" s="123"/>
      <c r="H35" s="124"/>
      <c r="I35" s="123"/>
      <c r="J35" s="124"/>
      <c r="K35" s="123"/>
    </row>
    <row r="36" spans="1:12" ht="30" x14ac:dyDescent="0.3">
      <c r="A36" s="140" t="s">
        <v>115</v>
      </c>
      <c r="B36" s="132">
        <v>2015</v>
      </c>
      <c r="C36" s="132">
        <v>2016</v>
      </c>
      <c r="D36" s="132">
        <v>2017</v>
      </c>
      <c r="E36" s="12">
        <v>2018</v>
      </c>
      <c r="F36" s="12">
        <v>2019</v>
      </c>
      <c r="G36" s="12">
        <v>2020</v>
      </c>
      <c r="H36" s="3" t="s">
        <v>592</v>
      </c>
      <c r="I36" s="3" t="s">
        <v>593</v>
      </c>
      <c r="J36" s="150" t="s">
        <v>594</v>
      </c>
      <c r="K36" s="3" t="s">
        <v>595</v>
      </c>
      <c r="L36" s="3" t="s">
        <v>598</v>
      </c>
    </row>
    <row r="37" spans="1:12" x14ac:dyDescent="0.3">
      <c r="A37" s="4" t="s">
        <v>324</v>
      </c>
      <c r="B37" s="147">
        <v>747668062.99999905</v>
      </c>
      <c r="C37" s="133">
        <v>698765550</v>
      </c>
      <c r="D37" s="147">
        <v>760662118.99999917</v>
      </c>
      <c r="E37" s="147">
        <v>756054690.99999392</v>
      </c>
      <c r="F37" s="133">
        <v>794334907.00000143</v>
      </c>
      <c r="G37" s="133">
        <v>799149021.00000024</v>
      </c>
      <c r="H37" s="134">
        <f>IFERROR(G37/B37*100-100," ")</f>
        <v>6.8855365833649671</v>
      </c>
      <c r="I37" s="134">
        <f>IFERROR(G37/C37*100-100," ")</f>
        <v>14.365829998344964</v>
      </c>
      <c r="J37" s="134">
        <f>IFERROR(G37/D37*100-100," ")</f>
        <v>5.059658031952182</v>
      </c>
      <c r="K37" s="134">
        <f>IFERROR(G37/E37*100-100," ")</f>
        <v>5.6998958558153561</v>
      </c>
      <c r="L37" s="134">
        <f>IFERROR(G37/F37*100-100," ")</f>
        <v>0.60605595417939639</v>
      </c>
    </row>
    <row r="38" spans="1:12" x14ac:dyDescent="0.3">
      <c r="A38" s="4" t="s">
        <v>325</v>
      </c>
      <c r="B38" s="147">
        <v>240551683.99999949</v>
      </c>
      <c r="C38" s="133">
        <v>232211272</v>
      </c>
      <c r="D38" s="147">
        <v>237892382.00000054</v>
      </c>
      <c r="E38" s="147">
        <v>254047482.99999976</v>
      </c>
      <c r="F38" s="133">
        <v>254384754.00000042</v>
      </c>
      <c r="G38" s="133">
        <v>225322584.99999925</v>
      </c>
      <c r="H38" s="134">
        <f>IFERROR(G38/B38*100-100," ")</f>
        <v>-6.3309051704665222</v>
      </c>
      <c r="I38" s="134">
        <f>IFERROR(G38/C38*100-100," ")</f>
        <v>-2.9665601246096003</v>
      </c>
      <c r="J38" s="134">
        <f>IFERROR(G38/D38*100-100," ")</f>
        <v>-5.2838165284339595</v>
      </c>
      <c r="K38" s="134">
        <f>IFERROR(G38/E38*100-100," ")</f>
        <v>-11.306901237829052</v>
      </c>
      <c r="L38" s="134">
        <f>IFERROR(G38/F38*100-100," ")</f>
        <v>-11.424493230439865</v>
      </c>
    </row>
    <row r="39" spans="1:12" x14ac:dyDescent="0.3">
      <c r="A39" s="4" t="s">
        <v>124</v>
      </c>
      <c r="B39" s="147">
        <v>124930445.00000018</v>
      </c>
      <c r="C39" s="133">
        <v>132114089</v>
      </c>
      <c r="D39" s="147">
        <v>135968525.99999994</v>
      </c>
      <c r="E39" s="147">
        <v>143738718.00000012</v>
      </c>
      <c r="F39" s="133">
        <v>129406235.99999997</v>
      </c>
      <c r="G39" s="133">
        <v>101900975.99999996</v>
      </c>
      <c r="H39" s="134">
        <f t="shared" ref="H39:H49" si="12">IFERROR(G39/B39*100-100," ")</f>
        <v>-18.433832521768565</v>
      </c>
      <c r="I39" s="134">
        <f t="shared" ref="I39:I49" si="13">IFERROR(G39/C39*100-100," ")</f>
        <v>-22.868956088400267</v>
      </c>
      <c r="J39" s="134">
        <f t="shared" ref="J39:J49" si="14">IFERROR(G39/D39*100-100," ")</f>
        <v>-25.055467616086389</v>
      </c>
      <c r="K39" s="134">
        <f t="shared" ref="K39:K49" si="15">IFERROR(G39/E39*100-100," ")</f>
        <v>-29.106800576863463</v>
      </c>
      <c r="L39" s="134">
        <f t="shared" ref="L39:L49" si="16">IFERROR(G39/F39*100-100," ")</f>
        <v>-21.254972596529285</v>
      </c>
    </row>
    <row r="40" spans="1:12" x14ac:dyDescent="0.3">
      <c r="A40" s="4" t="s">
        <v>125</v>
      </c>
      <c r="B40" s="147">
        <v>100125756.00000001</v>
      </c>
      <c r="C40" s="133">
        <v>78607254</v>
      </c>
      <c r="D40" s="147">
        <v>63802843.999999993</v>
      </c>
      <c r="E40" s="147">
        <v>60750532.00000003</v>
      </c>
      <c r="F40" s="133">
        <v>45066041</v>
      </c>
      <c r="G40" s="133">
        <v>49366943.999999948</v>
      </c>
      <c r="H40" s="134">
        <f t="shared" si="12"/>
        <v>-50.695059920446504</v>
      </c>
      <c r="I40" s="134">
        <f t="shared" si="13"/>
        <v>-37.197979209399747</v>
      </c>
      <c r="J40" s="134">
        <f t="shared" si="14"/>
        <v>-22.625793922289802</v>
      </c>
      <c r="K40" s="134">
        <f t="shared" si="15"/>
        <v>-18.738252366251004</v>
      </c>
      <c r="L40" s="134">
        <f t="shared" si="16"/>
        <v>9.5435563110590351</v>
      </c>
    </row>
    <row r="41" spans="1:12" x14ac:dyDescent="0.3">
      <c r="A41" s="4" t="s">
        <v>126</v>
      </c>
      <c r="B41" s="147">
        <v>21342358.999999993</v>
      </c>
      <c r="C41" s="133">
        <v>19587221</v>
      </c>
      <c r="D41" s="147">
        <v>21416668</v>
      </c>
      <c r="E41" s="147">
        <v>26266311.000000004</v>
      </c>
      <c r="F41" s="133">
        <v>18433601</v>
      </c>
      <c r="G41" s="133">
        <v>18537331.000000015</v>
      </c>
      <c r="H41" s="134">
        <f t="shared" si="12"/>
        <v>-13.143008230720781</v>
      </c>
      <c r="I41" s="134">
        <f t="shared" si="13"/>
        <v>-5.3600763477370492</v>
      </c>
      <c r="J41" s="134">
        <f t="shared" si="14"/>
        <v>-13.444374260272355</v>
      </c>
      <c r="K41" s="134">
        <f t="shared" si="15"/>
        <v>-29.42544919992757</v>
      </c>
      <c r="L41" s="134">
        <f t="shared" si="16"/>
        <v>0.56272238940191244</v>
      </c>
    </row>
    <row r="42" spans="1:12" x14ac:dyDescent="0.3">
      <c r="A42" s="4" t="s">
        <v>127</v>
      </c>
      <c r="B42" s="147">
        <v>16890271.999999996</v>
      </c>
      <c r="C42" s="133">
        <v>12207674</v>
      </c>
      <c r="D42" s="147">
        <v>9616434</v>
      </c>
      <c r="E42" s="147">
        <v>11904218</v>
      </c>
      <c r="F42" s="133">
        <v>11724604</v>
      </c>
      <c r="G42" s="133">
        <v>8634527.0000000037</v>
      </c>
      <c r="H42" s="134">
        <f t="shared" si="12"/>
        <v>-48.878697749805298</v>
      </c>
      <c r="I42" s="134">
        <f t="shared" si="13"/>
        <v>-29.269679055977377</v>
      </c>
      <c r="J42" s="134">
        <f t="shared" si="14"/>
        <v>-10.210718443031965</v>
      </c>
      <c r="K42" s="134">
        <f t="shared" si="15"/>
        <v>-27.466659296729929</v>
      </c>
      <c r="L42" s="134">
        <f t="shared" si="16"/>
        <v>-26.355491409347351</v>
      </c>
    </row>
    <row r="43" spans="1:12" x14ac:dyDescent="0.3">
      <c r="A43" s="4" t="s">
        <v>128</v>
      </c>
      <c r="B43" s="147">
        <v>34373447.999999993</v>
      </c>
      <c r="C43" s="133">
        <v>47661307</v>
      </c>
      <c r="D43" s="147">
        <v>105727102</v>
      </c>
      <c r="E43" s="147">
        <v>69924313.000000045</v>
      </c>
      <c r="F43" s="133">
        <v>185283496</v>
      </c>
      <c r="G43" s="133">
        <v>639972439.99999964</v>
      </c>
      <c r="H43" s="134">
        <f t="shared" si="12"/>
        <v>1761.8220668464794</v>
      </c>
      <c r="I43" s="134">
        <f t="shared" si="13"/>
        <v>1242.7505040933929</v>
      </c>
      <c r="J43" s="134">
        <f t="shared" si="14"/>
        <v>505.30595078639305</v>
      </c>
      <c r="K43" s="134">
        <f t="shared" si="15"/>
        <v>815.23593517464974</v>
      </c>
      <c r="L43" s="134">
        <f t="shared" si="16"/>
        <v>245.40175127092789</v>
      </c>
    </row>
    <row r="44" spans="1:12" x14ac:dyDescent="0.3">
      <c r="A44" s="4" t="s">
        <v>323</v>
      </c>
      <c r="B44" s="147">
        <v>25038757</v>
      </c>
      <c r="C44" s="133">
        <v>39084755</v>
      </c>
      <c r="D44" s="147">
        <v>33599003.999999978</v>
      </c>
      <c r="E44" s="147">
        <v>58497738.000000075</v>
      </c>
      <c r="F44" s="133">
        <v>120592195</v>
      </c>
      <c r="G44" s="133">
        <v>194352066.99999994</v>
      </c>
      <c r="H44" s="134">
        <f t="shared" si="12"/>
        <v>676.20493301644296</v>
      </c>
      <c r="I44" s="134">
        <f t="shared" si="13"/>
        <v>397.25798972003258</v>
      </c>
      <c r="J44" s="134">
        <f t="shared" si="14"/>
        <v>478.44591762303446</v>
      </c>
      <c r="K44" s="134">
        <f t="shared" si="15"/>
        <v>232.23860211483679</v>
      </c>
      <c r="L44" s="134">
        <f t="shared" si="16"/>
        <v>61.164714681576157</v>
      </c>
    </row>
    <row r="45" spans="1:12" x14ac:dyDescent="0.3">
      <c r="A45" s="4" t="s">
        <v>129</v>
      </c>
      <c r="B45" s="147">
        <v>32843909.999999989</v>
      </c>
      <c r="C45" s="133">
        <v>22387778</v>
      </c>
      <c r="D45" s="147">
        <v>21607112</v>
      </c>
      <c r="E45" s="147">
        <v>16303448.000000007</v>
      </c>
      <c r="F45" s="133">
        <v>19777884</v>
      </c>
      <c r="G45" s="133">
        <v>17639466.999999996</v>
      </c>
      <c r="H45" s="134">
        <f t="shared" si="12"/>
        <v>-46.293035756096025</v>
      </c>
      <c r="I45" s="134">
        <f t="shared" si="13"/>
        <v>-21.209389337342927</v>
      </c>
      <c r="J45" s="134">
        <f t="shared" si="14"/>
        <v>-18.362680769183797</v>
      </c>
      <c r="K45" s="134">
        <f t="shared" si="15"/>
        <v>8.1947021268138371</v>
      </c>
      <c r="L45" s="134">
        <f t="shared" si="16"/>
        <v>-10.812162716699135</v>
      </c>
    </row>
    <row r="46" spans="1:12" x14ac:dyDescent="0.3">
      <c r="A46" s="4" t="s">
        <v>130</v>
      </c>
      <c r="B46" s="147">
        <v>83516094.00000003</v>
      </c>
      <c r="C46" s="133">
        <v>64049453</v>
      </c>
      <c r="D46" s="147">
        <v>64728810.999999866</v>
      </c>
      <c r="E46" s="147">
        <v>52915720.999999963</v>
      </c>
      <c r="F46" s="133">
        <v>67847474</v>
      </c>
      <c r="G46" s="133">
        <v>66651236.000000045</v>
      </c>
      <c r="H46" s="134">
        <f t="shared" si="12"/>
        <v>-20.193542576356577</v>
      </c>
      <c r="I46" s="134">
        <f t="shared" si="13"/>
        <v>4.0621471037387948</v>
      </c>
      <c r="J46" s="134">
        <f t="shared" si="14"/>
        <v>2.9699680409704712</v>
      </c>
      <c r="K46" s="134">
        <f t="shared" si="15"/>
        <v>25.957342620353003</v>
      </c>
      <c r="L46" s="134">
        <f t="shared" si="16"/>
        <v>-1.7631282779959605</v>
      </c>
    </row>
    <row r="47" spans="1:12" x14ac:dyDescent="0.3">
      <c r="A47" s="4" t="s">
        <v>133</v>
      </c>
      <c r="B47" s="147">
        <v>7663098.0000000037</v>
      </c>
      <c r="C47" s="133">
        <v>9800772</v>
      </c>
      <c r="D47" s="147">
        <v>13511771.000000007</v>
      </c>
      <c r="E47" s="147">
        <v>8011289.9999999944</v>
      </c>
      <c r="F47" s="133">
        <v>11266543</v>
      </c>
      <c r="G47" s="133">
        <v>14850995.000000009</v>
      </c>
      <c r="H47" s="134">
        <f t="shared" si="12"/>
        <v>93.798839581589618</v>
      </c>
      <c r="I47" s="134">
        <f t="shared" si="13"/>
        <v>51.528828545343259</v>
      </c>
      <c r="J47" s="134">
        <f t="shared" si="14"/>
        <v>9.9115356528762959</v>
      </c>
      <c r="K47" s="134">
        <f t="shared" si="15"/>
        <v>85.375825865747203</v>
      </c>
      <c r="L47" s="134">
        <f t="shared" si="16"/>
        <v>31.815011934006833</v>
      </c>
    </row>
    <row r="48" spans="1:12" x14ac:dyDescent="0.3">
      <c r="A48" s="4" t="s">
        <v>132</v>
      </c>
      <c r="B48" s="147">
        <v>88132</v>
      </c>
      <c r="C48" s="133">
        <v>200512</v>
      </c>
      <c r="D48" s="147">
        <v>72001</v>
      </c>
      <c r="E48" s="147">
        <v>167995</v>
      </c>
      <c r="F48" s="133">
        <v>120065</v>
      </c>
      <c r="G48" s="133">
        <v>113920</v>
      </c>
      <c r="H48" s="134">
        <f t="shared" si="12"/>
        <v>29.260654472836194</v>
      </c>
      <c r="I48" s="134">
        <f t="shared" si="13"/>
        <v>-43.18544526013406</v>
      </c>
      <c r="J48" s="134">
        <f t="shared" si="14"/>
        <v>58.220024721878872</v>
      </c>
      <c r="K48" s="134">
        <f t="shared" si="15"/>
        <v>-32.188457989821131</v>
      </c>
      <c r="L48" s="134">
        <f t="shared" si="16"/>
        <v>-5.1180610502644441</v>
      </c>
    </row>
    <row r="49" spans="1:12" x14ac:dyDescent="0.3">
      <c r="A49" s="145" t="s">
        <v>131</v>
      </c>
      <c r="B49" s="9">
        <f t="shared" ref="B49:G49" si="17">SUM(B37:B48)</f>
        <v>1435032017.9999988</v>
      </c>
      <c r="C49" s="9">
        <f t="shared" si="17"/>
        <v>1356677637</v>
      </c>
      <c r="D49" s="9">
        <f t="shared" si="17"/>
        <v>1468604773.9999995</v>
      </c>
      <c r="E49" s="9">
        <f t="shared" si="17"/>
        <v>1458582457.9999938</v>
      </c>
      <c r="F49" s="9">
        <f t="shared" si="17"/>
        <v>1658237800.0000019</v>
      </c>
      <c r="G49" s="9">
        <f t="shared" si="17"/>
        <v>2136491508.999999</v>
      </c>
      <c r="H49" s="170">
        <f t="shared" si="12"/>
        <v>48.881103850046685</v>
      </c>
      <c r="I49" s="170">
        <f t="shared" si="13"/>
        <v>57.479673190780176</v>
      </c>
      <c r="J49" s="170">
        <f t="shared" si="14"/>
        <v>45.477636109059773</v>
      </c>
      <c r="K49" s="170">
        <f t="shared" si="15"/>
        <v>46.477252436557706</v>
      </c>
      <c r="L49" s="171">
        <f t="shared" si="16"/>
        <v>28.84108111635112</v>
      </c>
    </row>
    <row r="50" spans="1:12" x14ac:dyDescent="0.3">
      <c r="F50" s="123"/>
      <c r="G50" s="123"/>
      <c r="H50" s="124"/>
      <c r="I50" s="123"/>
      <c r="J50" s="124"/>
      <c r="K50" s="123"/>
    </row>
    <row r="51" spans="1:12" x14ac:dyDescent="0.3">
      <c r="A51" s="41" t="s">
        <v>10</v>
      </c>
      <c r="F51" s="123"/>
      <c r="G51" s="123"/>
      <c r="H51" s="124"/>
      <c r="I51" s="123"/>
      <c r="J51" s="124"/>
      <c r="K51" s="123"/>
    </row>
    <row r="52" spans="1:12" ht="30" x14ac:dyDescent="0.3">
      <c r="A52" s="140" t="s">
        <v>115</v>
      </c>
      <c r="B52" s="132">
        <v>2015</v>
      </c>
      <c r="C52" s="132">
        <v>2016</v>
      </c>
      <c r="D52" s="132">
        <v>2017</v>
      </c>
      <c r="E52" s="12">
        <v>2018</v>
      </c>
      <c r="F52" s="12">
        <v>2019</v>
      </c>
      <c r="G52" s="12">
        <v>2020</v>
      </c>
      <c r="H52" s="3" t="s">
        <v>592</v>
      </c>
      <c r="I52" s="3" t="s">
        <v>593</v>
      </c>
      <c r="J52" s="150" t="s">
        <v>594</v>
      </c>
      <c r="K52" s="3" t="s">
        <v>595</v>
      </c>
      <c r="L52" s="3" t="s">
        <v>598</v>
      </c>
    </row>
    <row r="53" spans="1:12" x14ac:dyDescent="0.3">
      <c r="A53" s="4" t="s">
        <v>324</v>
      </c>
      <c r="B53" s="147">
        <v>5215678200.9999943</v>
      </c>
      <c r="C53" s="147">
        <v>5367511912</v>
      </c>
      <c r="D53" s="133">
        <v>5702680061.9999638</v>
      </c>
      <c r="E53" s="133">
        <v>5938633272.0000515</v>
      </c>
      <c r="F53" s="133">
        <v>6065611779.0000076</v>
      </c>
      <c r="G53" s="133">
        <v>5730034967.9999619</v>
      </c>
      <c r="H53" s="134">
        <f>IFERROR(G53/B53*100-100," ")</f>
        <v>9.8617427528667463</v>
      </c>
      <c r="I53" s="134">
        <f>IFERROR(G53/C53*100-100," ")</f>
        <v>6.7540242470534508</v>
      </c>
      <c r="J53" s="134">
        <f>IFERROR(G53/D53*100-100," ")</f>
        <v>0.47968509021360717</v>
      </c>
      <c r="K53" s="134">
        <f>IFERROR(G53/E53*100-100," ")</f>
        <v>-3.5125641615825316</v>
      </c>
      <c r="L53" s="134">
        <f>IFERROR(G53/F53*100-100," ")</f>
        <v>-5.5324478919316817</v>
      </c>
    </row>
    <row r="54" spans="1:12" x14ac:dyDescent="0.3">
      <c r="A54" s="4" t="s">
        <v>325</v>
      </c>
      <c r="B54" s="147">
        <v>2524676082.999989</v>
      </c>
      <c r="C54" s="147">
        <v>2629484577</v>
      </c>
      <c r="D54" s="133">
        <v>2813253537.9999857</v>
      </c>
      <c r="E54" s="133">
        <v>2945865462.999979</v>
      </c>
      <c r="F54" s="133">
        <v>3037348775.9999976</v>
      </c>
      <c r="G54" s="133">
        <v>2813951809.9999895</v>
      </c>
      <c r="H54" s="134">
        <f>IFERROR(G54/B54*100-100," ")</f>
        <v>11.457934304834211</v>
      </c>
      <c r="I54" s="134">
        <f>IFERROR(G54/C54*100-100," ")</f>
        <v>7.0153380861601988</v>
      </c>
      <c r="J54" s="134">
        <f>IFERROR(G54/D54*100-100," ")</f>
        <v>2.4820798785896159E-2</v>
      </c>
      <c r="K54" s="134">
        <f>IFERROR(G54/E54*100-100," ")</f>
        <v>-4.4779252364652251</v>
      </c>
      <c r="L54" s="134">
        <f>IFERROR(G54/F54*100-100," ")</f>
        <v>-7.3549987991240187</v>
      </c>
    </row>
    <row r="55" spans="1:12" x14ac:dyDescent="0.3">
      <c r="A55" s="4" t="s">
        <v>124</v>
      </c>
      <c r="B55" s="147">
        <v>1041134069.9999982</v>
      </c>
      <c r="C55" s="147">
        <v>1029222183</v>
      </c>
      <c r="D55" s="133">
        <v>1108750754.9999971</v>
      </c>
      <c r="E55" s="133">
        <v>1142310144.0000029</v>
      </c>
      <c r="F55" s="133">
        <v>1113524720.9999988</v>
      </c>
      <c r="G55" s="133">
        <v>989210328.00000095</v>
      </c>
      <c r="H55" s="134">
        <f t="shared" ref="H55:H65" si="18">IFERROR(G55/B55*100-100," ")</f>
        <v>-4.9872291663644575</v>
      </c>
      <c r="I55" s="134">
        <f t="shared" ref="I55:I65" si="19">IFERROR(G55/C55*100-100," ")</f>
        <v>-3.887581871134131</v>
      </c>
      <c r="J55" s="134">
        <f t="shared" ref="J55:J65" si="20">IFERROR(G55/D55*100-100," ")</f>
        <v>-10.781541880437899</v>
      </c>
      <c r="K55" s="134">
        <f t="shared" ref="K55:K65" si="21">IFERROR(G55/E55*100-100," ")</f>
        <v>-13.402648729345572</v>
      </c>
      <c r="L55" s="134">
        <f t="shared" ref="L55:L65" si="22">IFERROR(G55/F55*100-100," ")</f>
        <v>-11.164044287077672</v>
      </c>
    </row>
    <row r="56" spans="1:12" x14ac:dyDescent="0.3">
      <c r="A56" s="4" t="s">
        <v>125</v>
      </c>
      <c r="B56" s="147">
        <v>492606505.99999827</v>
      </c>
      <c r="C56" s="147">
        <v>502617130</v>
      </c>
      <c r="D56" s="133">
        <v>508803105.00000179</v>
      </c>
      <c r="E56" s="133">
        <v>482751971.99999839</v>
      </c>
      <c r="F56" s="133">
        <v>475121097.99999928</v>
      </c>
      <c r="G56" s="133">
        <v>420075107.00000048</v>
      </c>
      <c r="H56" s="134">
        <f t="shared" si="18"/>
        <v>-14.724003462511732</v>
      </c>
      <c r="I56" s="134">
        <f t="shared" si="19"/>
        <v>-16.422445251716653</v>
      </c>
      <c r="J56" s="134">
        <f t="shared" si="20"/>
        <v>-17.438572431668035</v>
      </c>
      <c r="K56" s="134">
        <f t="shared" si="21"/>
        <v>-12.983243701798514</v>
      </c>
      <c r="L56" s="134">
        <f t="shared" si="22"/>
        <v>-11.585675995385685</v>
      </c>
    </row>
    <row r="57" spans="1:12" x14ac:dyDescent="0.3">
      <c r="A57" s="4" t="s">
        <v>126</v>
      </c>
      <c r="B57" s="147">
        <v>287552340.00000042</v>
      </c>
      <c r="C57" s="147">
        <v>229441683</v>
      </c>
      <c r="D57" s="133">
        <v>239908362.99999955</v>
      </c>
      <c r="E57" s="133">
        <v>235847645.00000036</v>
      </c>
      <c r="F57" s="133">
        <v>214932073.99999997</v>
      </c>
      <c r="G57" s="133">
        <v>156112296.00000039</v>
      </c>
      <c r="H57" s="134">
        <f t="shared" si="18"/>
        <v>-45.709954577312715</v>
      </c>
      <c r="I57" s="134">
        <f t="shared" si="19"/>
        <v>-31.959923777232575</v>
      </c>
      <c r="J57" s="134">
        <f t="shared" si="20"/>
        <v>-34.928364293828025</v>
      </c>
      <c r="K57" s="134">
        <f t="shared" si="21"/>
        <v>-33.807990323583624</v>
      </c>
      <c r="L57" s="134">
        <f t="shared" si="22"/>
        <v>-27.366682368681552</v>
      </c>
    </row>
    <row r="58" spans="1:12" x14ac:dyDescent="0.3">
      <c r="A58" s="4" t="s">
        <v>127</v>
      </c>
      <c r="B58" s="147">
        <v>142370465.00000012</v>
      </c>
      <c r="C58" s="147">
        <v>137243927</v>
      </c>
      <c r="D58" s="133">
        <v>136052845.99999994</v>
      </c>
      <c r="E58" s="133">
        <v>137148208.00000036</v>
      </c>
      <c r="F58" s="133">
        <v>135198819.00000009</v>
      </c>
      <c r="G58" s="133">
        <v>138602231.99999988</v>
      </c>
      <c r="H58" s="134">
        <f t="shared" si="18"/>
        <v>-2.6467800045467555</v>
      </c>
      <c r="I58" s="134">
        <f t="shared" si="19"/>
        <v>0.98970135122982583</v>
      </c>
      <c r="J58" s="134">
        <f t="shared" si="20"/>
        <v>1.8738204124005904</v>
      </c>
      <c r="K58" s="134">
        <f t="shared" si="21"/>
        <v>1.060184468468961</v>
      </c>
      <c r="L58" s="134">
        <f t="shared" si="22"/>
        <v>2.5173392971722564</v>
      </c>
    </row>
    <row r="59" spans="1:12" x14ac:dyDescent="0.3">
      <c r="A59" s="4" t="s">
        <v>128</v>
      </c>
      <c r="B59" s="147">
        <v>864460382.00000012</v>
      </c>
      <c r="C59" s="147">
        <v>897347485</v>
      </c>
      <c r="D59" s="133">
        <v>975573187.00000143</v>
      </c>
      <c r="E59" s="133">
        <v>1117498117.999999</v>
      </c>
      <c r="F59" s="133">
        <v>1172699162.9999998</v>
      </c>
      <c r="G59" s="133">
        <v>1154839963.0000012</v>
      </c>
      <c r="H59" s="134">
        <f t="shared" si="18"/>
        <v>33.590848932623601</v>
      </c>
      <c r="I59" s="134">
        <f t="shared" si="19"/>
        <v>28.694845899077905</v>
      </c>
      <c r="J59" s="134">
        <f t="shared" si="20"/>
        <v>18.375533316087285</v>
      </c>
      <c r="K59" s="134">
        <f t="shared" si="21"/>
        <v>3.3415577528518128</v>
      </c>
      <c r="L59" s="134">
        <f t="shared" si="22"/>
        <v>-1.5229140229205171</v>
      </c>
    </row>
    <row r="60" spans="1:12" x14ac:dyDescent="0.3">
      <c r="A60" s="4" t="s">
        <v>323</v>
      </c>
      <c r="B60" s="147">
        <v>263000801.0000003</v>
      </c>
      <c r="C60" s="147">
        <v>286030253</v>
      </c>
      <c r="D60" s="133">
        <v>287490876.00000042</v>
      </c>
      <c r="E60" s="133">
        <v>306868180.99999887</v>
      </c>
      <c r="F60" s="133">
        <v>307947913.99999988</v>
      </c>
      <c r="G60" s="133">
        <v>228084873.00000003</v>
      </c>
      <c r="H60" s="134">
        <f t="shared" si="18"/>
        <v>-13.275977817269165</v>
      </c>
      <c r="I60" s="134">
        <f t="shared" si="19"/>
        <v>-20.258479441333762</v>
      </c>
      <c r="J60" s="134">
        <f t="shared" si="20"/>
        <v>-20.663613338463065</v>
      </c>
      <c r="K60" s="134">
        <f t="shared" si="21"/>
        <v>-25.673338872497538</v>
      </c>
      <c r="L60" s="134">
        <f t="shared" si="22"/>
        <v>-25.933944465686452</v>
      </c>
    </row>
    <row r="61" spans="1:12" x14ac:dyDescent="0.3">
      <c r="A61" s="4" t="s">
        <v>129</v>
      </c>
      <c r="B61" s="147">
        <v>100612597.00000003</v>
      </c>
      <c r="C61" s="147">
        <v>120682463</v>
      </c>
      <c r="D61" s="133">
        <v>119295198.00000028</v>
      </c>
      <c r="E61" s="133">
        <v>120579400.00000004</v>
      </c>
      <c r="F61" s="133">
        <v>166102205.00000009</v>
      </c>
      <c r="G61" s="133">
        <v>109006944.99999993</v>
      </c>
      <c r="H61" s="134">
        <f t="shared" si="18"/>
        <v>8.3432375769009184</v>
      </c>
      <c r="I61" s="134">
        <f t="shared" si="19"/>
        <v>-9.6745771587376908</v>
      </c>
      <c r="J61" s="134">
        <f t="shared" si="20"/>
        <v>-8.6241970946729367</v>
      </c>
      <c r="K61" s="134">
        <f t="shared" si="21"/>
        <v>-9.597373183147468</v>
      </c>
      <c r="L61" s="134">
        <f t="shared" si="22"/>
        <v>-34.37357138034389</v>
      </c>
    </row>
    <row r="62" spans="1:12" x14ac:dyDescent="0.3">
      <c r="A62" s="4" t="s">
        <v>130</v>
      </c>
      <c r="B62" s="147">
        <v>845383430.00000274</v>
      </c>
      <c r="C62" s="147">
        <v>841403292</v>
      </c>
      <c r="D62" s="133">
        <v>901655472.99999857</v>
      </c>
      <c r="E62" s="133">
        <v>935232675.99999797</v>
      </c>
      <c r="F62" s="133">
        <v>832553922.99999964</v>
      </c>
      <c r="G62" s="133">
        <v>759289138.99999785</v>
      </c>
      <c r="H62" s="134">
        <f t="shared" si="18"/>
        <v>-10.184052341788217</v>
      </c>
      <c r="I62" s="134">
        <f t="shared" si="19"/>
        <v>-9.7591908399619314</v>
      </c>
      <c r="J62" s="134">
        <f t="shared" si="20"/>
        <v>-15.789438234796918</v>
      </c>
      <c r="K62" s="134">
        <f t="shared" si="21"/>
        <v>-18.812808995565987</v>
      </c>
      <c r="L62" s="134">
        <f t="shared" si="22"/>
        <v>-8.8000046574763218</v>
      </c>
    </row>
    <row r="63" spans="1:12" x14ac:dyDescent="0.3">
      <c r="A63" s="4" t="s">
        <v>133</v>
      </c>
      <c r="B63" s="147">
        <v>138877661.00000027</v>
      </c>
      <c r="C63" s="147">
        <v>136377967</v>
      </c>
      <c r="D63" s="133">
        <v>158247573.00000012</v>
      </c>
      <c r="E63" s="133">
        <v>185479079.00000012</v>
      </c>
      <c r="F63" s="133">
        <v>159203007.00000003</v>
      </c>
      <c r="G63" s="133">
        <v>154096614.99999976</v>
      </c>
      <c r="H63" s="134">
        <f t="shared" si="18"/>
        <v>10.958532776556098</v>
      </c>
      <c r="I63" s="134">
        <f t="shared" si="19"/>
        <v>12.992309820837676</v>
      </c>
      <c r="J63" s="134">
        <f t="shared" si="20"/>
        <v>-2.6230784594720831</v>
      </c>
      <c r="K63" s="134">
        <f t="shared" si="21"/>
        <v>-16.919678580030222</v>
      </c>
      <c r="L63" s="134">
        <f t="shared" si="22"/>
        <v>-3.2074720799716232</v>
      </c>
    </row>
    <row r="64" spans="1:12" x14ac:dyDescent="0.3">
      <c r="A64" s="4" t="s">
        <v>132</v>
      </c>
      <c r="B64" s="147">
        <v>3141809.0000000005</v>
      </c>
      <c r="C64" s="147">
        <v>6321617</v>
      </c>
      <c r="D64" s="133">
        <v>3749185.9999999995</v>
      </c>
      <c r="E64" s="133">
        <v>3147642.9999999995</v>
      </c>
      <c r="F64" s="133">
        <v>4292671</v>
      </c>
      <c r="G64" s="133">
        <v>1679587.9999999998</v>
      </c>
      <c r="H64" s="134">
        <f t="shared" si="18"/>
        <v>-46.540734971476638</v>
      </c>
      <c r="I64" s="134">
        <f t="shared" si="19"/>
        <v>-73.431038292892467</v>
      </c>
      <c r="J64" s="134">
        <f t="shared" si="20"/>
        <v>-55.201262354014979</v>
      </c>
      <c r="K64" s="134">
        <f t="shared" si="21"/>
        <v>-46.639819064614372</v>
      </c>
      <c r="L64" s="134">
        <f t="shared" si="22"/>
        <v>-60.873125380444954</v>
      </c>
    </row>
    <row r="65" spans="1:12" x14ac:dyDescent="0.3">
      <c r="A65" s="145" t="s">
        <v>131</v>
      </c>
      <c r="B65" s="9">
        <f t="shared" ref="B65:G65" si="23">SUM(B53:B64)</f>
        <v>11919494344.999981</v>
      </c>
      <c r="C65" s="9">
        <f t="shared" si="23"/>
        <v>12183684489</v>
      </c>
      <c r="D65" s="9">
        <f t="shared" si="23"/>
        <v>12955460161.999949</v>
      </c>
      <c r="E65" s="9">
        <f t="shared" si="23"/>
        <v>13551361801.000027</v>
      </c>
      <c r="F65" s="9">
        <f t="shared" si="23"/>
        <v>13684536150.000004</v>
      </c>
      <c r="G65" s="9">
        <f t="shared" si="23"/>
        <v>12654983863.999952</v>
      </c>
      <c r="H65" s="170">
        <f t="shared" si="18"/>
        <v>6.1704758416072991</v>
      </c>
      <c r="I65" s="170">
        <f t="shared" si="19"/>
        <v>3.868282828773701</v>
      </c>
      <c r="J65" s="170">
        <f t="shared" si="20"/>
        <v>-2.3193023963852113</v>
      </c>
      <c r="K65" s="170">
        <f t="shared" si="21"/>
        <v>-6.6146705413320603</v>
      </c>
      <c r="L65" s="171">
        <f t="shared" si="22"/>
        <v>-7.523472295405881</v>
      </c>
    </row>
    <row r="66" spans="1:12" x14ac:dyDescent="0.3">
      <c r="F66" s="123"/>
      <c r="G66" s="123"/>
      <c r="H66" s="124"/>
      <c r="I66" s="123"/>
      <c r="J66" s="124"/>
      <c r="K66" s="123"/>
    </row>
    <row r="67" spans="1:12" x14ac:dyDescent="0.3">
      <c r="A67" s="41" t="s">
        <v>11</v>
      </c>
      <c r="F67" s="123"/>
      <c r="G67" s="123"/>
      <c r="H67" s="124"/>
      <c r="I67" s="123"/>
      <c r="J67" s="124"/>
      <c r="K67" s="123"/>
    </row>
    <row r="68" spans="1:12" ht="30" x14ac:dyDescent="0.3">
      <c r="A68" s="140" t="s">
        <v>115</v>
      </c>
      <c r="B68" s="132">
        <v>2015</v>
      </c>
      <c r="C68" s="132">
        <v>2016</v>
      </c>
      <c r="D68" s="132">
        <v>2017</v>
      </c>
      <c r="E68" s="132">
        <v>2018</v>
      </c>
      <c r="F68" s="12">
        <v>2019</v>
      </c>
      <c r="G68" s="12">
        <v>2020</v>
      </c>
      <c r="H68" s="3" t="s">
        <v>592</v>
      </c>
      <c r="I68" s="3" t="s">
        <v>593</v>
      </c>
      <c r="J68" s="150" t="s">
        <v>594</v>
      </c>
      <c r="K68" s="3" t="s">
        <v>595</v>
      </c>
      <c r="L68" s="3" t="s">
        <v>598</v>
      </c>
    </row>
    <row r="69" spans="1:12" x14ac:dyDescent="0.3">
      <c r="A69" s="4" t="s">
        <v>324</v>
      </c>
      <c r="B69" s="147">
        <v>1846043774.0000076</v>
      </c>
      <c r="C69" s="133">
        <v>2074959278</v>
      </c>
      <c r="D69" s="147">
        <v>2232817626.0000091</v>
      </c>
      <c r="E69" s="147">
        <v>2322048734.0000091</v>
      </c>
      <c r="F69" s="133">
        <v>2382039108.9999957</v>
      </c>
      <c r="G69" s="133">
        <v>2182486739.9999785</v>
      </c>
      <c r="H69" s="134">
        <f>IFERROR(G69/B69*100-100," ")</f>
        <v>18.225080615015216</v>
      </c>
      <c r="I69" s="134">
        <f>IFERROR(G69/C69*100-100," ")</f>
        <v>5.182148061412633</v>
      </c>
      <c r="J69" s="134">
        <f>IFERROR(G69/D69*100-100," ")</f>
        <v>-2.2541422735987595</v>
      </c>
      <c r="K69" s="134">
        <f>IFERROR(G69/E69*100-100," ")</f>
        <v>-6.0102956478272631</v>
      </c>
      <c r="L69" s="134">
        <f>IFERROR(G69/F69*100-100," ")</f>
        <v>-8.3773758476951059</v>
      </c>
    </row>
    <row r="70" spans="1:12" x14ac:dyDescent="0.3">
      <c r="A70" s="4" t="s">
        <v>325</v>
      </c>
      <c r="B70" s="147">
        <v>611032233.99999893</v>
      </c>
      <c r="C70" s="133">
        <v>640956456</v>
      </c>
      <c r="D70" s="147">
        <v>682667896.00000036</v>
      </c>
      <c r="E70" s="147">
        <v>808792444.99999976</v>
      </c>
      <c r="F70" s="133">
        <v>819268329.00000072</v>
      </c>
      <c r="G70" s="133">
        <v>692559323.99999833</v>
      </c>
      <c r="H70" s="134">
        <f>IFERROR(G70/B70*100-100," ")</f>
        <v>13.342518686174515</v>
      </c>
      <c r="I70" s="134">
        <f>IFERROR(G70/C70*100-100," ")</f>
        <v>8.0509163324502566</v>
      </c>
      <c r="J70" s="134">
        <f>IFERROR(G70/D70*100-100," ")</f>
        <v>1.4489370392185492</v>
      </c>
      <c r="K70" s="134">
        <f>IFERROR(G70/E70*100-100," ")</f>
        <v>-14.371192722998487</v>
      </c>
      <c r="L70" s="134">
        <f>IFERROR(G70/F70*100-100," ")</f>
        <v>-15.466117816938379</v>
      </c>
    </row>
    <row r="71" spans="1:12" x14ac:dyDescent="0.3">
      <c r="A71" s="4" t="s">
        <v>124</v>
      </c>
      <c r="B71" s="147">
        <v>370455740.00000066</v>
      </c>
      <c r="C71" s="133">
        <v>437689477</v>
      </c>
      <c r="D71" s="147">
        <v>394455954.00000107</v>
      </c>
      <c r="E71" s="147">
        <v>414868011.99999791</v>
      </c>
      <c r="F71" s="133">
        <v>398636254.00000036</v>
      </c>
      <c r="G71" s="133">
        <v>361246700.99999976</v>
      </c>
      <c r="H71" s="134">
        <f t="shared" ref="H71:H81" si="24">IFERROR(G71/B71*100-100," ")</f>
        <v>-2.4858675425034278</v>
      </c>
      <c r="I71" s="134">
        <f t="shared" ref="I71:I81" si="25">IFERROR(G71/C71*100-100," ")</f>
        <v>-17.465070561886094</v>
      </c>
      <c r="J71" s="134">
        <f t="shared" ref="J71:J81" si="26">IFERROR(G71/D71*100-100," ")</f>
        <v>-8.4190015800854781</v>
      </c>
      <c r="K71" s="134">
        <f t="shared" ref="K71:K81" si="27">IFERROR(G71/E71*100-100," ")</f>
        <v>-12.924908512830442</v>
      </c>
      <c r="L71" s="134">
        <f t="shared" ref="L71:L81" si="28">IFERROR(G71/F71*100-100," ")</f>
        <v>-9.3793659319306641</v>
      </c>
    </row>
    <row r="72" spans="1:12" x14ac:dyDescent="0.3">
      <c r="A72" s="4" t="s">
        <v>125</v>
      </c>
      <c r="B72" s="147">
        <v>206917445.99999994</v>
      </c>
      <c r="C72" s="133">
        <v>210027285</v>
      </c>
      <c r="D72" s="147">
        <v>221939700.00000042</v>
      </c>
      <c r="E72" s="147">
        <v>171057746.00000012</v>
      </c>
      <c r="F72" s="133">
        <v>154661368.00000003</v>
      </c>
      <c r="G72" s="133">
        <v>168761173.00000009</v>
      </c>
      <c r="H72" s="134">
        <f t="shared" si="24"/>
        <v>-18.440336345539393</v>
      </c>
      <c r="I72" s="134">
        <f t="shared" si="25"/>
        <v>-19.64797669026666</v>
      </c>
      <c r="J72" s="134">
        <f t="shared" si="26"/>
        <v>-23.960799712714859</v>
      </c>
      <c r="K72" s="134">
        <f t="shared" si="27"/>
        <v>-1.3425717652096409</v>
      </c>
      <c r="L72" s="134">
        <f t="shared" si="28"/>
        <v>9.1165655537199513</v>
      </c>
    </row>
    <row r="73" spans="1:12" x14ac:dyDescent="0.3">
      <c r="A73" s="4" t="s">
        <v>126</v>
      </c>
      <c r="B73" s="147">
        <v>72224640.000000015</v>
      </c>
      <c r="C73" s="133">
        <v>65219541</v>
      </c>
      <c r="D73" s="147">
        <v>48480975.000000052</v>
      </c>
      <c r="E73" s="147">
        <v>50261137.000000015</v>
      </c>
      <c r="F73" s="133">
        <v>37020298.999999993</v>
      </c>
      <c r="G73" s="133">
        <v>35482798.000000022</v>
      </c>
      <c r="H73" s="134">
        <f t="shared" si="24"/>
        <v>-50.871616667109706</v>
      </c>
      <c r="I73" s="134">
        <f t="shared" si="25"/>
        <v>-45.594836369670212</v>
      </c>
      <c r="J73" s="134">
        <f t="shared" si="26"/>
        <v>-26.810882000619856</v>
      </c>
      <c r="K73" s="134">
        <f t="shared" si="27"/>
        <v>-29.403113184646003</v>
      </c>
      <c r="L73" s="134">
        <f t="shared" si="28"/>
        <v>-4.1531296114058165</v>
      </c>
    </row>
    <row r="74" spans="1:12" x14ac:dyDescent="0.3">
      <c r="A74" s="4" t="s">
        <v>127</v>
      </c>
      <c r="B74" s="147">
        <v>42167578.999999948</v>
      </c>
      <c r="C74" s="133">
        <v>44952233</v>
      </c>
      <c r="D74" s="147">
        <v>38629623.999999993</v>
      </c>
      <c r="E74" s="147">
        <v>55216596.999999948</v>
      </c>
      <c r="F74" s="133">
        <v>40392136.999999985</v>
      </c>
      <c r="G74" s="133">
        <v>38470844.000000045</v>
      </c>
      <c r="H74" s="134">
        <f t="shared" si="24"/>
        <v>-8.766770793267284</v>
      </c>
      <c r="I74" s="134">
        <f t="shared" si="25"/>
        <v>-14.418391629176583</v>
      </c>
      <c r="J74" s="134">
        <f t="shared" si="26"/>
        <v>-0.41103169940237194</v>
      </c>
      <c r="K74" s="134">
        <f t="shared" si="27"/>
        <v>-30.327390512674882</v>
      </c>
      <c r="L74" s="134">
        <f t="shared" si="28"/>
        <v>-4.7566015138043838</v>
      </c>
    </row>
    <row r="75" spans="1:12" x14ac:dyDescent="0.3">
      <c r="A75" s="4" t="s">
        <v>128</v>
      </c>
      <c r="B75" s="147">
        <v>443185322.00000042</v>
      </c>
      <c r="C75" s="133">
        <v>446283802</v>
      </c>
      <c r="D75" s="147">
        <v>436756448.99999917</v>
      </c>
      <c r="E75" s="147">
        <v>480625373.9999994</v>
      </c>
      <c r="F75" s="133">
        <v>487999486.9999997</v>
      </c>
      <c r="G75" s="133">
        <v>463682699.00000072</v>
      </c>
      <c r="H75" s="134">
        <f t="shared" si="24"/>
        <v>4.6250126036440093</v>
      </c>
      <c r="I75" s="134">
        <f t="shared" si="25"/>
        <v>3.8986171853041469</v>
      </c>
      <c r="J75" s="134">
        <f t="shared" si="26"/>
        <v>6.1650492080087389</v>
      </c>
      <c r="K75" s="134">
        <f t="shared" si="27"/>
        <v>-3.5251311970887969</v>
      </c>
      <c r="L75" s="134">
        <f t="shared" si="28"/>
        <v>-4.9829535988833982</v>
      </c>
    </row>
    <row r="76" spans="1:12" x14ac:dyDescent="0.3">
      <c r="A76" s="4" t="s">
        <v>323</v>
      </c>
      <c r="B76" s="147">
        <v>248007840.00000021</v>
      </c>
      <c r="C76" s="133">
        <v>170121758</v>
      </c>
      <c r="D76" s="147">
        <v>98054849.999999881</v>
      </c>
      <c r="E76" s="147">
        <v>90917628.000000045</v>
      </c>
      <c r="F76" s="133">
        <v>86480684.00000003</v>
      </c>
      <c r="G76" s="133">
        <v>70219807.00000003</v>
      </c>
      <c r="H76" s="134">
        <f t="shared" si="24"/>
        <v>-71.686456766850611</v>
      </c>
      <c r="I76" s="134">
        <f t="shared" si="25"/>
        <v>-58.723794166293516</v>
      </c>
      <c r="J76" s="134">
        <f t="shared" si="26"/>
        <v>-28.38721695051278</v>
      </c>
      <c r="K76" s="134">
        <f t="shared" si="27"/>
        <v>-22.76546524069019</v>
      </c>
      <c r="L76" s="134">
        <f t="shared" si="28"/>
        <v>-18.802900541350937</v>
      </c>
    </row>
    <row r="77" spans="1:12" x14ac:dyDescent="0.3">
      <c r="A77" s="4" t="s">
        <v>129</v>
      </c>
      <c r="B77" s="147">
        <v>72458683.000000164</v>
      </c>
      <c r="C77" s="133">
        <v>44625152</v>
      </c>
      <c r="D77" s="147">
        <v>74999863.000000134</v>
      </c>
      <c r="E77" s="147">
        <v>132896862.99999993</v>
      </c>
      <c r="F77" s="133">
        <v>68433210</v>
      </c>
      <c r="G77" s="133">
        <v>55979112.000000075</v>
      </c>
      <c r="H77" s="134">
        <f t="shared" si="24"/>
        <v>-22.743403989277652</v>
      </c>
      <c r="I77" s="134">
        <f t="shared" si="25"/>
        <v>25.442960956189182</v>
      </c>
      <c r="J77" s="134">
        <f t="shared" si="26"/>
        <v>-25.361047659513758</v>
      </c>
      <c r="K77" s="134">
        <f t="shared" si="27"/>
        <v>-57.877777747093923</v>
      </c>
      <c r="L77" s="134">
        <f t="shared" si="28"/>
        <v>-18.198909564522722</v>
      </c>
    </row>
    <row r="78" spans="1:12" x14ac:dyDescent="0.3">
      <c r="A78" s="4" t="s">
        <v>130</v>
      </c>
      <c r="B78" s="147">
        <v>391367915.00000143</v>
      </c>
      <c r="C78" s="133">
        <v>388690597</v>
      </c>
      <c r="D78" s="147">
        <v>409174791.00000149</v>
      </c>
      <c r="E78" s="147">
        <v>429487511.99999923</v>
      </c>
      <c r="F78" s="133">
        <v>400174445.99999994</v>
      </c>
      <c r="G78" s="133">
        <v>364753504.00000006</v>
      </c>
      <c r="H78" s="134">
        <f t="shared" si="24"/>
        <v>-6.8003558748553274</v>
      </c>
      <c r="I78" s="134">
        <f t="shared" si="25"/>
        <v>-6.1583926096364934</v>
      </c>
      <c r="J78" s="134">
        <f t="shared" si="26"/>
        <v>-10.856310793594631</v>
      </c>
      <c r="K78" s="134">
        <f t="shared" si="27"/>
        <v>-15.072384223362306</v>
      </c>
      <c r="L78" s="134">
        <f t="shared" si="28"/>
        <v>-8.851375282468652</v>
      </c>
    </row>
    <row r="79" spans="1:12" x14ac:dyDescent="0.3">
      <c r="A79" s="4" t="s">
        <v>133</v>
      </c>
      <c r="B79" s="147">
        <v>48932481.000000015</v>
      </c>
      <c r="C79" s="133">
        <v>48066191</v>
      </c>
      <c r="D79" s="147">
        <v>58129243.000000045</v>
      </c>
      <c r="E79" s="147">
        <v>65565788.999999985</v>
      </c>
      <c r="F79" s="133">
        <v>64803402.000000015</v>
      </c>
      <c r="G79" s="133">
        <v>53090343.999999985</v>
      </c>
      <c r="H79" s="134">
        <f t="shared" si="24"/>
        <v>8.4971432370248436</v>
      </c>
      <c r="I79" s="134">
        <f t="shared" si="25"/>
        <v>10.452571538277255</v>
      </c>
      <c r="J79" s="134">
        <f t="shared" si="26"/>
        <v>-8.668440770852726</v>
      </c>
      <c r="K79" s="134">
        <f t="shared" si="27"/>
        <v>-19.027369593615362</v>
      </c>
      <c r="L79" s="134">
        <f t="shared" si="28"/>
        <v>-18.07475786533557</v>
      </c>
    </row>
    <row r="80" spans="1:12" x14ac:dyDescent="0.3">
      <c r="A80" s="4" t="s">
        <v>132</v>
      </c>
      <c r="B80" s="147">
        <v>33342639.000000007</v>
      </c>
      <c r="C80" s="133">
        <v>23758119</v>
      </c>
      <c r="D80" s="147">
        <v>21699756</v>
      </c>
      <c r="E80" s="147">
        <v>17663661.999999996</v>
      </c>
      <c r="F80" s="133">
        <v>26307447</v>
      </c>
      <c r="G80" s="133">
        <v>10381112.000000002</v>
      </c>
      <c r="H80" s="134">
        <f t="shared" si="24"/>
        <v>-68.865355858604957</v>
      </c>
      <c r="I80" s="134">
        <f t="shared" si="25"/>
        <v>-56.30499199031707</v>
      </c>
      <c r="J80" s="134">
        <f t="shared" si="26"/>
        <v>-52.160236271781116</v>
      </c>
      <c r="K80" s="134">
        <f t="shared" si="27"/>
        <v>-41.22899317253691</v>
      </c>
      <c r="L80" s="134">
        <f t="shared" si="28"/>
        <v>-60.539264794489554</v>
      </c>
    </row>
    <row r="81" spans="1:12" x14ac:dyDescent="0.3">
      <c r="A81" s="145" t="s">
        <v>131</v>
      </c>
      <c r="B81" s="9">
        <f t="shared" ref="B81:G81" si="29">SUM(B69:B80)</f>
        <v>4386136293.0000095</v>
      </c>
      <c r="C81" s="9">
        <f t="shared" si="29"/>
        <v>4595349889</v>
      </c>
      <c r="D81" s="9">
        <f t="shared" si="29"/>
        <v>4717806727.0000114</v>
      </c>
      <c r="E81" s="9">
        <f t="shared" si="29"/>
        <v>5039401499.0000048</v>
      </c>
      <c r="F81" s="9">
        <f t="shared" si="29"/>
        <v>4966216171.9999962</v>
      </c>
      <c r="G81" s="9">
        <f t="shared" si="29"/>
        <v>4497114157.9999781</v>
      </c>
      <c r="H81" s="170">
        <f t="shared" si="24"/>
        <v>2.5301964550687046</v>
      </c>
      <c r="I81" s="170">
        <f t="shared" si="25"/>
        <v>-2.1377203776184928</v>
      </c>
      <c r="J81" s="170">
        <f t="shared" si="26"/>
        <v>-4.677863714446147</v>
      </c>
      <c r="K81" s="170">
        <f t="shared" si="27"/>
        <v>-10.760947328916643</v>
      </c>
      <c r="L81" s="171">
        <f t="shared" si="28"/>
        <v>-9.4458637673659922</v>
      </c>
    </row>
    <row r="82" spans="1:12" x14ac:dyDescent="0.3">
      <c r="F82" s="123"/>
      <c r="G82" s="123"/>
      <c r="H82" s="124"/>
      <c r="I82" s="123"/>
      <c r="J82" s="124"/>
      <c r="K82" s="123"/>
    </row>
    <row r="83" spans="1:12" x14ac:dyDescent="0.3">
      <c r="A83" s="41" t="s">
        <v>8</v>
      </c>
      <c r="F83" s="123"/>
      <c r="G83" s="123"/>
      <c r="H83" s="124"/>
      <c r="I83" s="123"/>
      <c r="J83" s="124"/>
      <c r="K83" s="123"/>
    </row>
    <row r="84" spans="1:12" ht="30" x14ac:dyDescent="0.3">
      <c r="A84" s="140" t="s">
        <v>115</v>
      </c>
      <c r="B84" s="132">
        <v>2015</v>
      </c>
      <c r="C84" s="132">
        <v>2016</v>
      </c>
      <c r="D84" s="132">
        <v>2017</v>
      </c>
      <c r="E84" s="132">
        <v>2018</v>
      </c>
      <c r="F84" s="12">
        <v>2019</v>
      </c>
      <c r="G84" s="12">
        <v>2020</v>
      </c>
      <c r="H84" s="3" t="s">
        <v>592</v>
      </c>
      <c r="I84" s="3" t="s">
        <v>593</v>
      </c>
      <c r="J84" s="150" t="s">
        <v>594</v>
      </c>
      <c r="K84" s="3" t="s">
        <v>595</v>
      </c>
      <c r="L84" s="3" t="s">
        <v>598</v>
      </c>
    </row>
    <row r="85" spans="1:12" x14ac:dyDescent="0.3">
      <c r="A85" s="4" t="s">
        <v>324</v>
      </c>
      <c r="B85" s="133">
        <v>5992578663.9999628</v>
      </c>
      <c r="C85" s="147">
        <v>6120802616</v>
      </c>
      <c r="D85" s="147">
        <v>6466293982.999999</v>
      </c>
      <c r="E85" s="147">
        <v>6768316564.0000629</v>
      </c>
      <c r="F85" s="133">
        <v>6913682802.9999905</v>
      </c>
      <c r="G85" s="133">
        <v>6336535143.9998856</v>
      </c>
      <c r="H85" s="134">
        <f>IFERROR(G85/B85*100-100," ")</f>
        <v>5.7397073828370395</v>
      </c>
      <c r="I85" s="134">
        <f>IFERROR(G85/C85*100-100," ")</f>
        <v>3.524579071312516</v>
      </c>
      <c r="J85" s="134">
        <f>IFERROR(G85/D85*100-100," ")</f>
        <v>-2.0066956334068919</v>
      </c>
      <c r="K85" s="134">
        <f>IFERROR(G85/E85*100-100," ")</f>
        <v>-6.3794507233419893</v>
      </c>
      <c r="L85" s="134">
        <f>IFERROR(G85/F85*100-100," ")</f>
        <v>-8.3479048062440597</v>
      </c>
    </row>
    <row r="86" spans="1:12" x14ac:dyDescent="0.3">
      <c r="A86" s="4" t="s">
        <v>325</v>
      </c>
      <c r="B86" s="133">
        <v>2803136661.9999933</v>
      </c>
      <c r="C86" s="147">
        <v>2843424602</v>
      </c>
      <c r="D86" s="147">
        <v>3061763953.9999981</v>
      </c>
      <c r="E86" s="147">
        <v>3169603798.0000281</v>
      </c>
      <c r="F86" s="133">
        <v>3232332697.9999976</v>
      </c>
      <c r="G86" s="133">
        <v>2837273913.9999781</v>
      </c>
      <c r="H86" s="134">
        <f>IFERROR(G86/B86*100-100," ")</f>
        <v>1.2178233213798535</v>
      </c>
      <c r="I86" s="134">
        <f>IFERROR(G86/C86*100-100," ")</f>
        <v>-0.21631268139466897</v>
      </c>
      <c r="J86" s="134">
        <f>IFERROR(G86/D86*100-100," ")</f>
        <v>-7.3320492164896649</v>
      </c>
      <c r="K86" s="134">
        <f>IFERROR(G86/E86*100-100," ")</f>
        <v>-10.48490300932076</v>
      </c>
      <c r="L86" s="134">
        <f>IFERROR(G86/F86*100-100," ")</f>
        <v>-12.222095338281918</v>
      </c>
    </row>
    <row r="87" spans="1:12" x14ac:dyDescent="0.3">
      <c r="A87" s="4" t="s">
        <v>124</v>
      </c>
      <c r="B87" s="133">
        <v>2076251558.0000038</v>
      </c>
      <c r="C87" s="147">
        <v>1694021078</v>
      </c>
      <c r="D87" s="147">
        <v>1866105098.0000226</v>
      </c>
      <c r="E87" s="147">
        <v>1873142174.0000024</v>
      </c>
      <c r="F87" s="133">
        <v>2207048609.9999957</v>
      </c>
      <c r="G87" s="133">
        <v>2358096516.9999919</v>
      </c>
      <c r="H87" s="134">
        <f t="shared" ref="H87:H97" si="30">IFERROR(G87/B87*100-100," ")</f>
        <v>13.574701866640936</v>
      </c>
      <c r="I87" s="134">
        <f t="shared" ref="I87:I97" si="31">IFERROR(G87/C87*100-100," ")</f>
        <v>39.201132006221229</v>
      </c>
      <c r="J87" s="134">
        <f t="shared" ref="J87:J97" si="32">IFERROR(G87/D87*100-100," ")</f>
        <v>26.36461470081484</v>
      </c>
      <c r="K87" s="134">
        <f t="shared" ref="K87:K97" si="33">IFERROR(G87/E87*100-100," ")</f>
        <v>25.889884373506661</v>
      </c>
      <c r="L87" s="134">
        <f t="shared" ref="L87:L97" si="34">IFERROR(G87/F87*100-100," ")</f>
        <v>6.8438867325172623</v>
      </c>
    </row>
    <row r="88" spans="1:12" x14ac:dyDescent="0.3">
      <c r="A88" s="4" t="s">
        <v>125</v>
      </c>
      <c r="B88" s="133">
        <v>964560579.00000191</v>
      </c>
      <c r="C88" s="147">
        <v>953461744</v>
      </c>
      <c r="D88" s="147">
        <v>875259120.00000703</v>
      </c>
      <c r="E88" s="147">
        <v>749738547.99999702</v>
      </c>
      <c r="F88" s="133">
        <v>742403122.00000036</v>
      </c>
      <c r="G88" s="133">
        <v>554552891.99999976</v>
      </c>
      <c r="H88" s="134">
        <f t="shared" si="30"/>
        <v>-42.507199229007817</v>
      </c>
      <c r="I88" s="134">
        <f t="shared" si="31"/>
        <v>-41.837950448487028</v>
      </c>
      <c r="J88" s="134">
        <f t="shared" si="32"/>
        <v>-36.641289496075714</v>
      </c>
      <c r="K88" s="134">
        <f t="shared" si="33"/>
        <v>-26.033829595753701</v>
      </c>
      <c r="L88" s="134">
        <f t="shared" si="34"/>
        <v>-25.302995695107072</v>
      </c>
    </row>
    <row r="89" spans="1:12" x14ac:dyDescent="0.3">
      <c r="A89" s="4" t="s">
        <v>126</v>
      </c>
      <c r="B89" s="133">
        <v>445605845.99999923</v>
      </c>
      <c r="C89" s="147">
        <v>447983657</v>
      </c>
      <c r="D89" s="147">
        <v>422347156.99999803</v>
      </c>
      <c r="E89" s="147">
        <v>460074110.00000167</v>
      </c>
      <c r="F89" s="133">
        <v>450578657.00000006</v>
      </c>
      <c r="G89" s="133">
        <v>365011292.00000089</v>
      </c>
      <c r="H89" s="134">
        <f t="shared" si="30"/>
        <v>-18.086511818338764</v>
      </c>
      <c r="I89" s="134">
        <f t="shared" si="31"/>
        <v>-18.521292842609014</v>
      </c>
      <c r="J89" s="134">
        <f t="shared" si="32"/>
        <v>-13.575529999364349</v>
      </c>
      <c r="K89" s="134">
        <f t="shared" si="33"/>
        <v>-20.662501091400344</v>
      </c>
      <c r="L89" s="134">
        <f t="shared" si="34"/>
        <v>-18.990549967394301</v>
      </c>
    </row>
    <row r="90" spans="1:12" x14ac:dyDescent="0.3">
      <c r="A90" s="4" t="s">
        <v>127</v>
      </c>
      <c r="B90" s="133">
        <v>221145674.99999976</v>
      </c>
      <c r="C90" s="147">
        <v>205015102</v>
      </c>
      <c r="D90" s="147">
        <v>223707103.99999949</v>
      </c>
      <c r="E90" s="147">
        <v>209652944.99999982</v>
      </c>
      <c r="F90" s="133">
        <v>227474445.00000015</v>
      </c>
      <c r="G90" s="133">
        <v>218610830.99999997</v>
      </c>
      <c r="H90" s="134">
        <f t="shared" si="30"/>
        <v>-1.1462326812404626</v>
      </c>
      <c r="I90" s="134">
        <f t="shared" si="31"/>
        <v>6.6315743900661346</v>
      </c>
      <c r="J90" s="134">
        <f t="shared" si="32"/>
        <v>-2.2781006543267921</v>
      </c>
      <c r="K90" s="134">
        <f t="shared" si="33"/>
        <v>4.2727212823078418</v>
      </c>
      <c r="L90" s="134">
        <f t="shared" si="34"/>
        <v>-3.8965317620624091</v>
      </c>
    </row>
    <row r="91" spans="1:12" x14ac:dyDescent="0.3">
      <c r="A91" s="4" t="s">
        <v>128</v>
      </c>
      <c r="B91" s="133">
        <v>1603282353.9999995</v>
      </c>
      <c r="C91" s="147">
        <v>1566643800</v>
      </c>
      <c r="D91" s="147">
        <v>1729992248.0000057</v>
      </c>
      <c r="E91" s="147">
        <v>1740585394.9999986</v>
      </c>
      <c r="F91" s="133">
        <v>1772508826.9999995</v>
      </c>
      <c r="G91" s="133">
        <v>1645753256.9999976</v>
      </c>
      <c r="H91" s="134">
        <f t="shared" si="30"/>
        <v>2.6489970961158633</v>
      </c>
      <c r="I91" s="134">
        <f t="shared" si="31"/>
        <v>5.0496135113800307</v>
      </c>
      <c r="J91" s="134">
        <f t="shared" si="32"/>
        <v>-4.8693276572420672</v>
      </c>
      <c r="K91" s="134">
        <f t="shared" si="33"/>
        <v>-5.4482898841054066</v>
      </c>
      <c r="L91" s="134">
        <f t="shared" si="34"/>
        <v>-7.1511954168678358</v>
      </c>
    </row>
    <row r="92" spans="1:12" x14ac:dyDescent="0.3">
      <c r="A92" s="4" t="s">
        <v>323</v>
      </c>
      <c r="B92" s="133">
        <v>582493443.99999881</v>
      </c>
      <c r="C92" s="147">
        <v>532030659</v>
      </c>
      <c r="D92" s="147">
        <v>576102511.00000036</v>
      </c>
      <c r="E92" s="147">
        <v>608565044.00000143</v>
      </c>
      <c r="F92" s="133">
        <v>642246172.00000012</v>
      </c>
      <c r="G92" s="133">
        <v>521670313.00000048</v>
      </c>
      <c r="H92" s="134">
        <f t="shared" si="30"/>
        <v>-10.441856749893049</v>
      </c>
      <c r="I92" s="134">
        <f t="shared" si="31"/>
        <v>-1.9473212351094134</v>
      </c>
      <c r="J92" s="134">
        <f t="shared" si="32"/>
        <v>-9.4483528470508276</v>
      </c>
      <c r="K92" s="134">
        <f t="shared" si="33"/>
        <v>-14.278626723095314</v>
      </c>
      <c r="L92" s="134">
        <f t="shared" si="34"/>
        <v>-18.774087609509266</v>
      </c>
    </row>
    <row r="93" spans="1:12" x14ac:dyDescent="0.3">
      <c r="A93" s="4" t="s">
        <v>129</v>
      </c>
      <c r="B93" s="133">
        <v>301362528.0000003</v>
      </c>
      <c r="C93" s="147">
        <v>312625708</v>
      </c>
      <c r="D93" s="147">
        <v>329020375.00000143</v>
      </c>
      <c r="E93" s="147">
        <v>332175444.99999887</v>
      </c>
      <c r="F93" s="133">
        <v>353301014.99999982</v>
      </c>
      <c r="G93" s="133">
        <v>296149069.00000018</v>
      </c>
      <c r="H93" s="134">
        <f t="shared" si="30"/>
        <v>-1.7299625917659256</v>
      </c>
      <c r="I93" s="134">
        <f t="shared" si="31"/>
        <v>-5.2704043776207357</v>
      </c>
      <c r="J93" s="134">
        <f t="shared" si="32"/>
        <v>-9.9906596969871941</v>
      </c>
      <c r="K93" s="134">
        <f t="shared" si="33"/>
        <v>-10.845586735045629</v>
      </c>
      <c r="L93" s="134">
        <f t="shared" si="34"/>
        <v>-16.176558677591018</v>
      </c>
    </row>
    <row r="94" spans="1:12" x14ac:dyDescent="0.3">
      <c r="A94" s="4" t="s">
        <v>130</v>
      </c>
      <c r="B94" s="133">
        <v>1957482305.0000038</v>
      </c>
      <c r="C94" s="147">
        <v>1912070872</v>
      </c>
      <c r="D94" s="147">
        <v>1972960927.0000048</v>
      </c>
      <c r="E94" s="147">
        <v>1872386097</v>
      </c>
      <c r="F94" s="133">
        <v>1808185251.0000007</v>
      </c>
      <c r="G94" s="133">
        <v>1507333890.000001</v>
      </c>
      <c r="H94" s="134">
        <f t="shared" si="30"/>
        <v>-22.996295488862771</v>
      </c>
      <c r="I94" s="134">
        <f t="shared" si="31"/>
        <v>-21.167467583283127</v>
      </c>
      <c r="J94" s="134">
        <f t="shared" si="32"/>
        <v>-23.600418570276261</v>
      </c>
      <c r="K94" s="134">
        <f t="shared" si="33"/>
        <v>-19.496630934447651</v>
      </c>
      <c r="L94" s="134">
        <f t="shared" si="34"/>
        <v>-16.638304113675105</v>
      </c>
    </row>
    <row r="95" spans="1:12" x14ac:dyDescent="0.3">
      <c r="A95" s="4" t="s">
        <v>133</v>
      </c>
      <c r="B95" s="133">
        <v>158183121.99999952</v>
      </c>
      <c r="C95" s="147">
        <v>172515516</v>
      </c>
      <c r="D95" s="147">
        <v>172503488.00000042</v>
      </c>
      <c r="E95" s="147">
        <v>171154645.99999994</v>
      </c>
      <c r="F95" s="133">
        <v>191445667.99999994</v>
      </c>
      <c r="G95" s="133">
        <v>191436720.00000015</v>
      </c>
      <c r="H95" s="134">
        <f t="shared" si="30"/>
        <v>21.022216264008705</v>
      </c>
      <c r="I95" s="134">
        <f t="shared" si="31"/>
        <v>10.967827380813759</v>
      </c>
      <c r="J95" s="134">
        <f t="shared" si="32"/>
        <v>10.97556473756616</v>
      </c>
      <c r="K95" s="134">
        <f t="shared" si="33"/>
        <v>11.850145160535249</v>
      </c>
      <c r="L95" s="134">
        <f t="shared" si="34"/>
        <v>-4.6739109290143688E-3</v>
      </c>
    </row>
    <row r="96" spans="1:12" x14ac:dyDescent="0.3">
      <c r="A96" s="4" t="s">
        <v>132</v>
      </c>
      <c r="B96" s="133">
        <v>4164804</v>
      </c>
      <c r="C96" s="147">
        <v>5382830</v>
      </c>
      <c r="D96" s="147">
        <v>7635026.0000000037</v>
      </c>
      <c r="E96" s="147">
        <v>3238429.0000000014</v>
      </c>
      <c r="F96" s="133">
        <v>3867044</v>
      </c>
      <c r="G96" s="133">
        <v>1765696.0000000005</v>
      </c>
      <c r="H96" s="134">
        <f t="shared" si="30"/>
        <v>-57.604343445693949</v>
      </c>
      <c r="I96" s="134">
        <f t="shared" si="31"/>
        <v>-67.197626527309978</v>
      </c>
      <c r="J96" s="134">
        <f t="shared" si="32"/>
        <v>-76.873739526230821</v>
      </c>
      <c r="K96" s="134">
        <f t="shared" si="33"/>
        <v>-45.476772842634503</v>
      </c>
      <c r="L96" s="134">
        <f t="shared" si="34"/>
        <v>-54.339904071430254</v>
      </c>
    </row>
    <row r="97" spans="1:12" x14ac:dyDescent="0.3">
      <c r="A97" s="145" t="s">
        <v>131</v>
      </c>
      <c r="B97" s="9">
        <f t="shared" ref="B97:G97" si="35">SUM(B85:B96)</f>
        <v>17110247540.999964</v>
      </c>
      <c r="C97" s="9">
        <f t="shared" si="35"/>
        <v>16765978184</v>
      </c>
      <c r="D97" s="9">
        <f t="shared" si="35"/>
        <v>17703690991.000038</v>
      </c>
      <c r="E97" s="9">
        <f t="shared" si="35"/>
        <v>17958633195.000092</v>
      </c>
      <c r="F97" s="9">
        <f t="shared" si="35"/>
        <v>18545074311.999985</v>
      </c>
      <c r="G97" s="9">
        <f t="shared" si="35"/>
        <v>16834189534.999855</v>
      </c>
      <c r="H97" s="170">
        <f t="shared" si="30"/>
        <v>-1.6134074351561054</v>
      </c>
      <c r="I97" s="170">
        <f t="shared" si="31"/>
        <v>0.40684384920022865</v>
      </c>
      <c r="J97" s="170">
        <f t="shared" si="32"/>
        <v>-4.9114134247045342</v>
      </c>
      <c r="K97" s="170">
        <f t="shared" si="33"/>
        <v>-6.2612986622684446</v>
      </c>
      <c r="L97" s="171">
        <f t="shared" si="34"/>
        <v>-9.2255482410931364</v>
      </c>
    </row>
    <row r="98" spans="1:12" x14ac:dyDescent="0.3">
      <c r="F98" s="123"/>
      <c r="G98" s="123"/>
      <c r="H98" s="124"/>
      <c r="I98" s="123"/>
      <c r="J98" s="124"/>
      <c r="K98" s="123"/>
    </row>
    <row r="99" spans="1:12" x14ac:dyDescent="0.3">
      <c r="A99" s="41" t="s">
        <v>7</v>
      </c>
      <c r="F99" s="123"/>
      <c r="G99" s="123"/>
      <c r="H99" s="124"/>
      <c r="I99" s="123"/>
      <c r="J99" s="124"/>
      <c r="K99" s="123"/>
    </row>
    <row r="100" spans="1:12" ht="30" x14ac:dyDescent="0.3">
      <c r="A100" s="140" t="s">
        <v>115</v>
      </c>
      <c r="B100" s="132">
        <v>2015</v>
      </c>
      <c r="C100" s="132">
        <v>2016</v>
      </c>
      <c r="D100" s="132">
        <v>2017</v>
      </c>
      <c r="E100" s="132">
        <v>2018</v>
      </c>
      <c r="F100" s="12">
        <v>2019</v>
      </c>
      <c r="G100" s="12">
        <v>2020</v>
      </c>
      <c r="H100" s="3" t="s">
        <v>592</v>
      </c>
      <c r="I100" s="3" t="s">
        <v>593</v>
      </c>
      <c r="J100" s="150" t="s">
        <v>594</v>
      </c>
      <c r="K100" s="3" t="s">
        <v>595</v>
      </c>
      <c r="L100" s="3" t="s">
        <v>598</v>
      </c>
    </row>
    <row r="101" spans="1:12" x14ac:dyDescent="0.3">
      <c r="A101" s="4" t="s">
        <v>324</v>
      </c>
      <c r="B101" s="147">
        <v>4462392752.999979</v>
      </c>
      <c r="C101" s="147">
        <v>4660695188</v>
      </c>
      <c r="D101" s="147">
        <v>5129822331.0000582</v>
      </c>
      <c r="E101" s="147">
        <v>5282502174.999999</v>
      </c>
      <c r="F101" s="133">
        <v>5608685846.9999943</v>
      </c>
      <c r="G101" s="133">
        <v>5449178113.0000887</v>
      </c>
      <c r="H101" s="134">
        <f>IFERROR(G101/B101*100-100," ")</f>
        <v>22.113368648170038</v>
      </c>
      <c r="I101" s="134">
        <f>IFERROR(G101/C101*100-100," ")</f>
        <v>16.917710624591237</v>
      </c>
      <c r="J101" s="134">
        <f>IFERROR(G101/D101*100-100," ")</f>
        <v>6.2254745173166981</v>
      </c>
      <c r="K101" s="134">
        <f>IFERROR(G101/E101*100-100," ")</f>
        <v>3.15524598908641</v>
      </c>
      <c r="L101" s="134">
        <f>IFERROR(G101/F101*100-100," ")</f>
        <v>-2.8439413144386378</v>
      </c>
    </row>
    <row r="102" spans="1:12" x14ac:dyDescent="0.3">
      <c r="A102" s="4" t="s">
        <v>325</v>
      </c>
      <c r="B102" s="147">
        <v>1941870013.0000021</v>
      </c>
      <c r="C102" s="147">
        <v>1995488853</v>
      </c>
      <c r="D102" s="147">
        <v>2162346400.0000029</v>
      </c>
      <c r="E102" s="147">
        <v>2184409308.0000005</v>
      </c>
      <c r="F102" s="133">
        <v>2265515351.0000038</v>
      </c>
      <c r="G102" s="133">
        <v>1968616738.0000052</v>
      </c>
      <c r="H102" s="134">
        <f>IFERROR(G102/B102*100-100," ")</f>
        <v>1.3773694851326326</v>
      </c>
      <c r="I102" s="134">
        <f>IFERROR(G102/C102*100-100," ")</f>
        <v>-1.3466432027217508</v>
      </c>
      <c r="J102" s="134">
        <f>IFERROR(G102/D102*100-100," ")</f>
        <v>-8.9592334512175</v>
      </c>
      <c r="K102" s="134">
        <f>IFERROR(G102/E102*100-100," ")</f>
        <v>-9.8787607803031392</v>
      </c>
      <c r="L102" s="134">
        <f>IFERROR(G102/F102*100-100," ")</f>
        <v>-13.105124750929036</v>
      </c>
    </row>
    <row r="103" spans="1:12" x14ac:dyDescent="0.3">
      <c r="A103" s="4" t="s">
        <v>124</v>
      </c>
      <c r="B103" s="147">
        <v>1062156974.9999956</v>
      </c>
      <c r="C103" s="147">
        <v>1089797672</v>
      </c>
      <c r="D103" s="147">
        <v>1203979615.0000021</v>
      </c>
      <c r="E103" s="147">
        <v>1170432464.9999912</v>
      </c>
      <c r="F103" s="133">
        <v>1143296207.9999993</v>
      </c>
      <c r="G103" s="133">
        <v>1454125560.0000012</v>
      </c>
      <c r="H103" s="134">
        <f t="shared" ref="H103:H113" si="36">IFERROR(G103/B103*100-100," ")</f>
        <v>36.903074990399347</v>
      </c>
      <c r="I103" s="134">
        <f t="shared" ref="I103:I113" si="37">IFERROR(G103/C103*100-100," ")</f>
        <v>33.430782370032574</v>
      </c>
      <c r="J103" s="134">
        <f t="shared" ref="J103:J113" si="38">IFERROR(G103/D103*100-100," ")</f>
        <v>20.776593048878041</v>
      </c>
      <c r="K103" s="134">
        <f t="shared" ref="K103:K113" si="39">IFERROR(G103/E103*100-100," ")</f>
        <v>24.238313912457315</v>
      </c>
      <c r="L103" s="134">
        <f t="shared" ref="L103:L113" si="40">IFERROR(G103/F103*100-100," ")</f>
        <v>27.187123496521039</v>
      </c>
    </row>
    <row r="104" spans="1:12" x14ac:dyDescent="0.3">
      <c r="A104" s="4" t="s">
        <v>125</v>
      </c>
      <c r="B104" s="147">
        <v>389837964.00000119</v>
      </c>
      <c r="C104" s="147">
        <v>372240541</v>
      </c>
      <c r="D104" s="147">
        <v>381465520.99999923</v>
      </c>
      <c r="E104" s="147">
        <v>343484944.00000036</v>
      </c>
      <c r="F104" s="133">
        <v>311088397.00000012</v>
      </c>
      <c r="G104" s="133">
        <v>273426650.00000042</v>
      </c>
      <c r="H104" s="134">
        <f t="shared" si="36"/>
        <v>-29.861461619987423</v>
      </c>
      <c r="I104" s="134">
        <f t="shared" si="37"/>
        <v>-26.545709055371162</v>
      </c>
      <c r="J104" s="134">
        <f t="shared" si="38"/>
        <v>-28.322054039583577</v>
      </c>
      <c r="K104" s="134">
        <f t="shared" si="39"/>
        <v>-20.396321650709638</v>
      </c>
      <c r="L104" s="134">
        <f t="shared" si="40"/>
        <v>-12.106445422970793</v>
      </c>
    </row>
    <row r="105" spans="1:12" x14ac:dyDescent="0.3">
      <c r="A105" s="4" t="s">
        <v>126</v>
      </c>
      <c r="B105" s="147">
        <v>248889077.00000012</v>
      </c>
      <c r="C105" s="147">
        <v>231405520</v>
      </c>
      <c r="D105" s="147">
        <v>217602216.00000009</v>
      </c>
      <c r="E105" s="147">
        <v>225548896.9999997</v>
      </c>
      <c r="F105" s="133">
        <v>223852863.99999988</v>
      </c>
      <c r="G105" s="133">
        <v>177065194.99999988</v>
      </c>
      <c r="H105" s="134">
        <f t="shared" si="36"/>
        <v>-28.857787921323762</v>
      </c>
      <c r="I105" s="134">
        <f t="shared" si="37"/>
        <v>-23.482726341186719</v>
      </c>
      <c r="J105" s="134">
        <f t="shared" si="38"/>
        <v>-18.628955966147061</v>
      </c>
      <c r="K105" s="134">
        <f t="shared" si="39"/>
        <v>-21.495871912865042</v>
      </c>
      <c r="L105" s="134">
        <f t="shared" si="40"/>
        <v>-20.901081256659751</v>
      </c>
    </row>
    <row r="106" spans="1:12" x14ac:dyDescent="0.3">
      <c r="A106" s="4" t="s">
        <v>127</v>
      </c>
      <c r="B106" s="147">
        <v>110536794.99999978</v>
      </c>
      <c r="C106" s="147">
        <v>128370708</v>
      </c>
      <c r="D106" s="147">
        <v>133682773.00000003</v>
      </c>
      <c r="E106" s="147">
        <v>126558407.99999996</v>
      </c>
      <c r="F106" s="133">
        <v>126583457.99999999</v>
      </c>
      <c r="G106" s="133">
        <v>124950986.00000009</v>
      </c>
      <c r="H106" s="134">
        <f t="shared" si="36"/>
        <v>13.040174540975542</v>
      </c>
      <c r="I106" s="134">
        <f t="shared" si="37"/>
        <v>-2.663942618435911</v>
      </c>
      <c r="J106" s="134">
        <f t="shared" si="38"/>
        <v>-6.5317219294964417</v>
      </c>
      <c r="K106" s="134">
        <f t="shared" si="39"/>
        <v>-1.270102891938933</v>
      </c>
      <c r="L106" s="134">
        <f t="shared" si="40"/>
        <v>-1.2896408628684242</v>
      </c>
    </row>
    <row r="107" spans="1:12" x14ac:dyDescent="0.3">
      <c r="A107" s="4" t="s">
        <v>128</v>
      </c>
      <c r="B107" s="147">
        <v>742575444.99999952</v>
      </c>
      <c r="C107" s="147">
        <v>803496297</v>
      </c>
      <c r="D107" s="147">
        <v>840196716.00000143</v>
      </c>
      <c r="E107" s="147">
        <v>848168962.00000215</v>
      </c>
      <c r="F107" s="133">
        <v>920737007.00000072</v>
      </c>
      <c r="G107" s="133">
        <v>835901251.00000179</v>
      </c>
      <c r="H107" s="134">
        <f t="shared" si="36"/>
        <v>12.567855108648573</v>
      </c>
      <c r="I107" s="134">
        <f t="shared" si="37"/>
        <v>4.0329935708467701</v>
      </c>
      <c r="J107" s="134">
        <f t="shared" si="38"/>
        <v>-0.51124515464063336</v>
      </c>
      <c r="K107" s="134">
        <f t="shared" si="39"/>
        <v>-1.4463758460428409</v>
      </c>
      <c r="L107" s="134">
        <f t="shared" si="40"/>
        <v>-9.2138966235772131</v>
      </c>
    </row>
    <row r="108" spans="1:12" x14ac:dyDescent="0.3">
      <c r="A108" s="4" t="s">
        <v>323</v>
      </c>
      <c r="B108" s="147">
        <v>328114898.0000003</v>
      </c>
      <c r="C108" s="147">
        <v>280163513</v>
      </c>
      <c r="D108" s="147">
        <v>304510424.99999976</v>
      </c>
      <c r="E108" s="147">
        <v>315888522.99999917</v>
      </c>
      <c r="F108" s="133">
        <v>288474885.99999976</v>
      </c>
      <c r="G108" s="133">
        <v>250249299.99999985</v>
      </c>
      <c r="H108" s="134">
        <f t="shared" si="36"/>
        <v>-23.731198575445475</v>
      </c>
      <c r="I108" s="134">
        <f t="shared" si="37"/>
        <v>-10.677412158234944</v>
      </c>
      <c r="J108" s="134">
        <f t="shared" si="38"/>
        <v>-17.81913542040472</v>
      </c>
      <c r="K108" s="134">
        <f t="shared" si="39"/>
        <v>-20.779236414359843</v>
      </c>
      <c r="L108" s="134">
        <f t="shared" si="40"/>
        <v>-13.250923340342339</v>
      </c>
    </row>
    <row r="109" spans="1:12" x14ac:dyDescent="0.3">
      <c r="A109" s="4" t="s">
        <v>129</v>
      </c>
      <c r="B109" s="147">
        <v>167477080.99999976</v>
      </c>
      <c r="C109" s="147">
        <v>196543017</v>
      </c>
      <c r="D109" s="147">
        <v>225291260.99999982</v>
      </c>
      <c r="E109" s="147">
        <v>222223938.99999997</v>
      </c>
      <c r="F109" s="133">
        <v>249000510.99999988</v>
      </c>
      <c r="G109" s="133">
        <v>190149134.99999982</v>
      </c>
      <c r="H109" s="134">
        <f t="shared" si="36"/>
        <v>13.537406948237958</v>
      </c>
      <c r="I109" s="134">
        <f t="shared" si="37"/>
        <v>-3.2531717980090633</v>
      </c>
      <c r="J109" s="134">
        <f t="shared" si="38"/>
        <v>-15.598530472959638</v>
      </c>
      <c r="K109" s="134">
        <f t="shared" si="39"/>
        <v>-14.433550293607283</v>
      </c>
      <c r="L109" s="134">
        <f t="shared" si="40"/>
        <v>-23.635042259009694</v>
      </c>
    </row>
    <row r="110" spans="1:12" x14ac:dyDescent="0.3">
      <c r="A110" s="4" t="s">
        <v>130</v>
      </c>
      <c r="B110" s="147">
        <v>587094637.00000262</v>
      </c>
      <c r="C110" s="147">
        <v>584796801</v>
      </c>
      <c r="D110" s="147">
        <v>590197545.99999762</v>
      </c>
      <c r="E110" s="147">
        <v>604174172.00000298</v>
      </c>
      <c r="F110" s="133">
        <v>556887128.99999988</v>
      </c>
      <c r="G110" s="133">
        <v>451272767.99999958</v>
      </c>
      <c r="H110" s="134">
        <f t="shared" si="36"/>
        <v>-23.13457838655107</v>
      </c>
      <c r="I110" s="134">
        <f t="shared" si="37"/>
        <v>-22.832551883265253</v>
      </c>
      <c r="J110" s="134">
        <f t="shared" si="38"/>
        <v>-23.538691230003622</v>
      </c>
      <c r="K110" s="134">
        <f t="shared" si="39"/>
        <v>-25.307504207578518</v>
      </c>
      <c r="L110" s="134">
        <f t="shared" si="40"/>
        <v>-18.965128748737939</v>
      </c>
    </row>
    <row r="111" spans="1:12" x14ac:dyDescent="0.3">
      <c r="A111" s="4" t="s">
        <v>133</v>
      </c>
      <c r="B111" s="147">
        <v>97931572.00000003</v>
      </c>
      <c r="C111" s="147">
        <v>92273731</v>
      </c>
      <c r="D111" s="147">
        <v>96798393.00000006</v>
      </c>
      <c r="E111" s="147">
        <v>96009207</v>
      </c>
      <c r="F111" s="133">
        <v>99187221.999999955</v>
      </c>
      <c r="G111" s="133">
        <v>104811036.99999996</v>
      </c>
      <c r="H111" s="134">
        <f t="shared" si="36"/>
        <v>7.0247672527914915</v>
      </c>
      <c r="I111" s="134">
        <f t="shared" si="37"/>
        <v>13.587080379355172</v>
      </c>
      <c r="J111" s="134">
        <f t="shared" si="38"/>
        <v>8.2776622128426141</v>
      </c>
      <c r="K111" s="134">
        <f t="shared" si="39"/>
        <v>9.167693677544861</v>
      </c>
      <c r="L111" s="134">
        <f t="shared" si="40"/>
        <v>5.6698986891678516</v>
      </c>
    </row>
    <row r="112" spans="1:12" x14ac:dyDescent="0.3">
      <c r="A112" s="4" t="s">
        <v>132</v>
      </c>
      <c r="B112" s="147">
        <v>2299997</v>
      </c>
      <c r="C112" s="147">
        <v>1994531</v>
      </c>
      <c r="D112" s="147">
        <v>5558380</v>
      </c>
      <c r="E112" s="147">
        <v>3703095.0000000005</v>
      </c>
      <c r="F112" s="133">
        <v>4225548</v>
      </c>
      <c r="G112" s="133">
        <v>2022737.9999999998</v>
      </c>
      <c r="H112" s="134">
        <f t="shared" si="36"/>
        <v>-12.054754854028076</v>
      </c>
      <c r="I112" s="134">
        <f t="shared" si="37"/>
        <v>1.4142171768701388</v>
      </c>
      <c r="J112" s="134">
        <f t="shared" si="38"/>
        <v>-63.609217074039563</v>
      </c>
      <c r="K112" s="134">
        <f t="shared" si="39"/>
        <v>-45.377096725846911</v>
      </c>
      <c r="L112" s="134">
        <f t="shared" si="40"/>
        <v>-52.130753218280809</v>
      </c>
    </row>
    <row r="113" spans="1:12" x14ac:dyDescent="0.3">
      <c r="A113" s="145" t="s">
        <v>131</v>
      </c>
      <c r="B113" s="9">
        <f t="shared" ref="B113:G113" si="41">SUM(B101:B112)</f>
        <v>10141177206.999979</v>
      </c>
      <c r="C113" s="9">
        <f t="shared" si="41"/>
        <v>10437266372</v>
      </c>
      <c r="D113" s="9">
        <f t="shared" si="41"/>
        <v>11291451577.000063</v>
      </c>
      <c r="E113" s="9">
        <f t="shared" si="41"/>
        <v>11423104094.999996</v>
      </c>
      <c r="F113" s="9">
        <f t="shared" si="41"/>
        <v>11797534427.999998</v>
      </c>
      <c r="G113" s="9">
        <f t="shared" si="41"/>
        <v>11281769471.000097</v>
      </c>
      <c r="H113" s="170">
        <f t="shared" si="36"/>
        <v>11.247138677478404</v>
      </c>
      <c r="I113" s="170">
        <f t="shared" si="37"/>
        <v>8.0912287652793964</v>
      </c>
      <c r="J113" s="170">
        <f t="shared" si="38"/>
        <v>-8.5747221550207087E-2</v>
      </c>
      <c r="K113" s="170">
        <f t="shared" si="39"/>
        <v>-1.2372698596151537</v>
      </c>
      <c r="L113" s="171">
        <f t="shared" si="40"/>
        <v>-4.3718029402465248</v>
      </c>
    </row>
    <row r="114" spans="1:12" x14ac:dyDescent="0.3">
      <c r="F114" s="123"/>
      <c r="G114" s="123"/>
      <c r="H114" s="124" t="str">
        <f>IFERROR(F114/B114*100-100,"")</f>
        <v/>
      </c>
      <c r="I114" s="123" t="str">
        <f>IFERROR(F114/C114*100-100,"")</f>
        <v/>
      </c>
      <c r="J114" s="124" t="str">
        <f>IFERROR(F114/D114*100-100,"")</f>
        <v/>
      </c>
      <c r="K114" s="123" t="str">
        <f>IFERROR(F114/E114*100-100,"")</f>
        <v/>
      </c>
    </row>
    <row r="115" spans="1:12" x14ac:dyDescent="0.3">
      <c r="F115" s="123"/>
      <c r="G115" s="123"/>
      <c r="H115" s="124"/>
      <c r="I115" s="123"/>
      <c r="J115" s="124"/>
      <c r="K115" s="123"/>
    </row>
    <row r="116" spans="1:12" x14ac:dyDescent="0.3">
      <c r="F116" s="123"/>
      <c r="G116" s="123"/>
      <c r="H116" s="124"/>
      <c r="I116" s="123"/>
      <c r="J116" s="124"/>
      <c r="K116" s="123"/>
    </row>
  </sheetData>
  <phoneticPr fontId="23" type="noConversion"/>
  <hyperlinks>
    <hyperlink ref="T1" location="'Indice tavole'!A1" display="torna all'indice 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II243"/>
  <sheetViews>
    <sheetView zoomScaleNormal="100" workbookViewId="0">
      <selection activeCell="A2" sqref="A2:B2"/>
    </sheetView>
  </sheetViews>
  <sheetFormatPr defaultRowHeight="15" x14ac:dyDescent="0.3"/>
  <cols>
    <col min="1" max="1" width="5.28515625" style="50" customWidth="1"/>
    <col min="2" max="2" width="18.7109375" style="41" customWidth="1"/>
    <col min="3" max="3" width="16.140625" style="41" bestFit="1" customWidth="1"/>
    <col min="4" max="5" width="16.140625" style="51" bestFit="1" customWidth="1"/>
    <col min="6" max="8" width="16.140625" style="51" customWidth="1"/>
    <col min="9" max="11" width="10.7109375" style="51" customWidth="1"/>
    <col min="12" max="13" width="10.7109375" style="52" customWidth="1"/>
    <col min="14" max="14" width="3.7109375" style="89" customWidth="1"/>
    <col min="15" max="15" width="5.28515625" style="50" bestFit="1" customWidth="1"/>
    <col min="16" max="16" width="18" style="41" customWidth="1"/>
    <col min="17" max="17" width="16.140625" style="41" bestFit="1" customWidth="1"/>
    <col min="18" max="19" width="16.140625" style="51" bestFit="1" customWidth="1"/>
    <col min="20" max="22" width="16.140625" style="51" customWidth="1"/>
    <col min="23" max="25" width="9.42578125" style="51" customWidth="1"/>
    <col min="26" max="26" width="9.140625" style="52" customWidth="1"/>
    <col min="27" max="16384" width="9.140625" style="41"/>
  </cols>
  <sheetData>
    <row r="1" spans="1:27" s="31" customFormat="1" ht="15" customHeight="1" x14ac:dyDescent="0.25">
      <c r="A1" s="25" t="str">
        <f>'Indice tavole'!C13</f>
        <v>Paesi per valore delle importazioni ed esportazioni per provincia. Anni 2015-2020. Valori in milioni di euro e variazioni percentuali</v>
      </c>
      <c r="B1" s="26"/>
      <c r="C1" s="26"/>
      <c r="D1" s="27"/>
      <c r="E1" s="28"/>
      <c r="F1" s="28"/>
      <c r="G1" s="28"/>
      <c r="H1" s="28"/>
      <c r="I1" s="28"/>
      <c r="J1" s="28"/>
      <c r="K1" s="28"/>
      <c r="L1" s="29"/>
      <c r="M1" s="29"/>
      <c r="N1" s="29"/>
      <c r="O1" s="30"/>
      <c r="R1" s="32"/>
      <c r="S1" s="32"/>
      <c r="T1" s="32"/>
      <c r="U1" s="32"/>
      <c r="V1" s="32"/>
      <c r="W1" s="32"/>
      <c r="X1" s="32"/>
      <c r="Y1" s="32"/>
      <c r="Z1" s="33"/>
    </row>
    <row r="2" spans="1:27" s="31" customFormat="1" ht="15" customHeight="1" x14ac:dyDescent="0.25">
      <c r="A2" s="275" t="s">
        <v>87</v>
      </c>
      <c r="B2" s="275"/>
      <c r="C2" s="26"/>
      <c r="D2" s="27"/>
      <c r="E2" s="28"/>
      <c r="F2" s="28"/>
      <c r="G2" s="28"/>
      <c r="H2" s="28"/>
      <c r="I2" s="28"/>
      <c r="J2" s="28"/>
      <c r="K2" s="28"/>
      <c r="L2" s="29"/>
      <c r="M2" s="29"/>
      <c r="N2" s="29"/>
      <c r="O2" s="30"/>
      <c r="R2" s="32"/>
      <c r="S2" s="32"/>
      <c r="T2" s="32"/>
      <c r="U2" s="32"/>
      <c r="V2" s="32"/>
      <c r="W2" s="32"/>
      <c r="X2" s="32"/>
      <c r="Y2" s="32"/>
      <c r="Z2" s="33"/>
    </row>
    <row r="3" spans="1:27" s="31" customFormat="1" ht="15" customHeight="1" x14ac:dyDescent="0.25">
      <c r="C3" s="26"/>
      <c r="D3" s="27"/>
      <c r="E3" s="28"/>
      <c r="F3" s="28"/>
      <c r="G3" s="28"/>
      <c r="H3" s="28"/>
      <c r="I3" s="28"/>
      <c r="J3" s="28"/>
      <c r="K3" s="28"/>
      <c r="L3" s="29"/>
      <c r="M3" s="29"/>
      <c r="N3" s="29"/>
      <c r="O3" s="30"/>
      <c r="R3" s="32"/>
      <c r="S3" s="32"/>
      <c r="T3" s="32"/>
      <c r="U3" s="32"/>
      <c r="V3" s="32"/>
      <c r="W3" s="32"/>
      <c r="X3" s="32"/>
      <c r="Y3" s="32"/>
      <c r="Z3" s="33"/>
    </row>
    <row r="4" spans="1:27" s="31" customFormat="1" ht="15" customHeight="1" x14ac:dyDescent="0.25">
      <c r="A4" s="270" t="s">
        <v>86</v>
      </c>
      <c r="B4" s="270" t="s">
        <v>48</v>
      </c>
      <c r="C4" s="276" t="s">
        <v>15</v>
      </c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85"/>
      <c r="O4" s="270" t="s">
        <v>86</v>
      </c>
      <c r="P4" s="270" t="s">
        <v>48</v>
      </c>
      <c r="Q4" s="268" t="s">
        <v>16</v>
      </c>
      <c r="R4" s="269"/>
      <c r="S4" s="269"/>
      <c r="T4" s="269"/>
      <c r="U4" s="269"/>
      <c r="V4" s="269"/>
      <c r="W4" s="269"/>
      <c r="X4" s="269"/>
      <c r="Y4" s="269"/>
      <c r="Z4" s="269"/>
      <c r="AA4" s="269"/>
    </row>
    <row r="5" spans="1:27" s="31" customFormat="1" ht="29.25" customHeight="1" x14ac:dyDescent="0.25">
      <c r="A5" s="271"/>
      <c r="B5" s="271"/>
      <c r="C5" s="34">
        <v>2015</v>
      </c>
      <c r="D5" s="34">
        <v>2016</v>
      </c>
      <c r="E5" s="34">
        <v>2017</v>
      </c>
      <c r="F5" s="81">
        <v>2018</v>
      </c>
      <c r="G5" s="12">
        <v>2019</v>
      </c>
      <c r="H5" s="12">
        <v>2020</v>
      </c>
      <c r="I5" s="3" t="s">
        <v>592</v>
      </c>
      <c r="J5" s="3" t="s">
        <v>593</v>
      </c>
      <c r="K5" s="150" t="s">
        <v>594</v>
      </c>
      <c r="L5" s="3" t="s">
        <v>595</v>
      </c>
      <c r="M5" s="3" t="s">
        <v>598</v>
      </c>
      <c r="N5" s="86"/>
      <c r="O5" s="271"/>
      <c r="P5" s="271"/>
      <c r="Q5" s="34">
        <v>2015</v>
      </c>
      <c r="R5" s="34">
        <v>2016</v>
      </c>
      <c r="S5" s="34">
        <v>2017</v>
      </c>
      <c r="T5" s="34">
        <v>2018</v>
      </c>
      <c r="U5" s="12">
        <v>2019</v>
      </c>
      <c r="V5" s="12">
        <v>2020</v>
      </c>
      <c r="W5" s="3" t="s">
        <v>592</v>
      </c>
      <c r="X5" s="3" t="s">
        <v>593</v>
      </c>
      <c r="Y5" s="150" t="s">
        <v>594</v>
      </c>
      <c r="Z5" s="3" t="s">
        <v>595</v>
      </c>
      <c r="AA5" s="3" t="s">
        <v>598</v>
      </c>
    </row>
    <row r="6" spans="1:27" ht="15" customHeight="1" x14ac:dyDescent="0.3">
      <c r="A6" s="35">
        <v>1</v>
      </c>
      <c r="B6" s="36" t="s">
        <v>51</v>
      </c>
      <c r="C6" s="92">
        <v>404190788.99999988</v>
      </c>
      <c r="D6" s="92">
        <v>363708329.99999952</v>
      </c>
      <c r="E6" s="92">
        <v>397497131.99999928</v>
      </c>
      <c r="F6" s="92">
        <v>479764061</v>
      </c>
      <c r="G6" s="133">
        <v>465529430.00000024</v>
      </c>
      <c r="H6" s="133">
        <v>395451875.00000083</v>
      </c>
      <c r="I6" s="134">
        <f t="shared" ref="I6:I35" si="0">IFERROR(H6/C6*100-100," ")</f>
        <v>-2.1620764841326121</v>
      </c>
      <c r="J6" s="134">
        <f t="shared" ref="J6:J35" si="1">IFERROR(H6/D6*100-100," ")</f>
        <v>8.7277475882945339</v>
      </c>
      <c r="K6" s="134">
        <f t="shared" ref="K6:K35" si="2">IFERROR(H6/E6*100-100," ")</f>
        <v>-0.51453377530241085</v>
      </c>
      <c r="L6" s="134">
        <f t="shared" ref="L6:L35" si="3">IFERROR(H6/F6*100-100," ")</f>
        <v>-17.573676907824733</v>
      </c>
      <c r="M6" s="134">
        <f t="shared" ref="M6:M35" si="4">IFERROR(H6/G6*100-100," ")</f>
        <v>-15.053302859928607</v>
      </c>
      <c r="N6" s="84"/>
      <c r="O6" s="82">
        <v>1</v>
      </c>
      <c r="P6" s="40" t="s">
        <v>51</v>
      </c>
      <c r="Q6" s="37">
        <v>451104194</v>
      </c>
      <c r="R6" s="38">
        <v>518012549</v>
      </c>
      <c r="S6" s="38">
        <v>587813981.99999893</v>
      </c>
      <c r="T6" s="45">
        <v>680799927.99999964</v>
      </c>
      <c r="U6" s="133">
        <v>767636128.00000072</v>
      </c>
      <c r="V6" s="133">
        <v>688230298.99999952</v>
      </c>
      <c r="W6" s="134">
        <f t="shared" ref="W6:W35" si="5">IFERROR(V6/Q6*100-100," ")</f>
        <v>52.565706139278234</v>
      </c>
      <c r="X6" s="134">
        <f t="shared" ref="X6:X35" si="6">IFERROR(V6/R6*100-100," ")</f>
        <v>32.859773441511663</v>
      </c>
      <c r="Y6" s="134">
        <f t="shared" ref="Y6:Y35" si="7">IFERROR(V6/S6*100-100," ")</f>
        <v>17.083009263975086</v>
      </c>
      <c r="Z6" s="134">
        <f t="shared" ref="Z6:Z35" si="8">IFERROR(V6/T6*100-100," ")</f>
        <v>1.0914177123708271</v>
      </c>
      <c r="AA6" s="134">
        <f t="shared" ref="AA6:AA35" si="9">IFERROR(V6/U6*100-100," ")</f>
        <v>-10.344201647580746</v>
      </c>
    </row>
    <row r="7" spans="1:27" ht="15" customHeight="1" x14ac:dyDescent="0.3">
      <c r="A7" s="42">
        <v>2</v>
      </c>
      <c r="B7" s="43" t="s">
        <v>57</v>
      </c>
      <c r="C7" s="92">
        <v>115547412.00000012</v>
      </c>
      <c r="D7" s="92">
        <v>160648967.99999982</v>
      </c>
      <c r="E7" s="92">
        <v>137876073.99999997</v>
      </c>
      <c r="F7" s="92">
        <v>158378280.00000009</v>
      </c>
      <c r="G7" s="133">
        <v>190435556.99999988</v>
      </c>
      <c r="H7" s="133">
        <v>229595663</v>
      </c>
      <c r="I7" s="134">
        <f t="shared" si="0"/>
        <v>98.702557699864144</v>
      </c>
      <c r="J7" s="134">
        <f t="shared" si="1"/>
        <v>42.917608409411173</v>
      </c>
      <c r="K7" s="134">
        <f t="shared" si="2"/>
        <v>66.523209095727566</v>
      </c>
      <c r="L7" s="134">
        <f t="shared" si="3"/>
        <v>44.966634945145159</v>
      </c>
      <c r="M7" s="134">
        <f t="shared" si="4"/>
        <v>20.563442361764487</v>
      </c>
      <c r="N7" s="84"/>
      <c r="O7" s="83">
        <v>2</v>
      </c>
      <c r="P7" s="48" t="s">
        <v>57</v>
      </c>
      <c r="Q7" s="44">
        <v>104512117</v>
      </c>
      <c r="R7" s="45">
        <v>92929148</v>
      </c>
      <c r="S7" s="45">
        <v>94077893.999999896</v>
      </c>
      <c r="T7" s="45">
        <v>118803854.00000007</v>
      </c>
      <c r="U7" s="133">
        <v>127044060</v>
      </c>
      <c r="V7" s="133">
        <v>94718114.999999851</v>
      </c>
      <c r="W7" s="134">
        <f t="shared" si="5"/>
        <v>-9.3711641110476762</v>
      </c>
      <c r="X7" s="134">
        <f t="shared" si="6"/>
        <v>1.9250870566464897</v>
      </c>
      <c r="Y7" s="134">
        <f t="shared" si="7"/>
        <v>0.68052224893551738</v>
      </c>
      <c r="Z7" s="134">
        <f t="shared" si="8"/>
        <v>-20.273533382174804</v>
      </c>
      <c r="AA7" s="134">
        <f t="shared" si="9"/>
        <v>-25.444672501807759</v>
      </c>
    </row>
    <row r="8" spans="1:27" ht="15" customHeight="1" x14ac:dyDescent="0.3">
      <c r="A8" s="42">
        <v>3</v>
      </c>
      <c r="B8" s="43" t="s">
        <v>49</v>
      </c>
      <c r="C8" s="92">
        <v>539604310.00000024</v>
      </c>
      <c r="D8" s="92">
        <v>492785479.00000066</v>
      </c>
      <c r="E8" s="92">
        <v>570611784.99999893</v>
      </c>
      <c r="F8" s="92">
        <v>553133423.00000191</v>
      </c>
      <c r="G8" s="77">
        <v>532912298.99999988</v>
      </c>
      <c r="H8" s="77">
        <v>531979134.9999997</v>
      </c>
      <c r="I8" s="134">
        <f t="shared" si="0"/>
        <v>-1.413104910151759</v>
      </c>
      <c r="J8" s="134">
        <f t="shared" si="1"/>
        <v>7.9534924769970843</v>
      </c>
      <c r="K8" s="134">
        <f t="shared" si="2"/>
        <v>-6.7703911863648756</v>
      </c>
      <c r="L8" s="134">
        <f t="shared" si="3"/>
        <v>-3.8244458064509672</v>
      </c>
      <c r="M8" s="134">
        <f t="shared" si="4"/>
        <v>-0.17510648595487055</v>
      </c>
      <c r="N8" s="84"/>
      <c r="O8" s="83">
        <v>3</v>
      </c>
      <c r="P8" s="48" t="s">
        <v>49</v>
      </c>
      <c r="Q8" s="44">
        <v>576387516</v>
      </c>
      <c r="R8" s="45">
        <v>602367164</v>
      </c>
      <c r="S8" s="45">
        <v>591333004</v>
      </c>
      <c r="T8" s="45">
        <v>609068646.00000036</v>
      </c>
      <c r="U8" s="44">
        <v>601156170.99999976</v>
      </c>
      <c r="V8" s="44">
        <v>655052952.99999881</v>
      </c>
      <c r="W8" s="134">
        <f t="shared" si="5"/>
        <v>13.64801193924518</v>
      </c>
      <c r="X8" s="134">
        <f t="shared" si="6"/>
        <v>8.7464576671378467</v>
      </c>
      <c r="Y8" s="134">
        <f t="shared" si="7"/>
        <v>10.775645629277065</v>
      </c>
      <c r="Z8" s="134">
        <f t="shared" si="8"/>
        <v>7.5499383036700323</v>
      </c>
      <c r="AA8" s="134">
        <f t="shared" si="9"/>
        <v>8.9655208746079751</v>
      </c>
    </row>
    <row r="9" spans="1:27" ht="15" customHeight="1" x14ac:dyDescent="0.3">
      <c r="A9" s="42">
        <v>4</v>
      </c>
      <c r="B9" s="43" t="s">
        <v>54</v>
      </c>
      <c r="C9" s="92">
        <v>108325265.99999963</v>
      </c>
      <c r="D9" s="92">
        <v>114041149.00000024</v>
      </c>
      <c r="E9" s="92">
        <v>147055349.00000045</v>
      </c>
      <c r="F9" s="92">
        <v>119952095.00000036</v>
      </c>
      <c r="G9" s="77">
        <v>119780582.00000006</v>
      </c>
      <c r="H9" s="77">
        <v>87855087.99999997</v>
      </c>
      <c r="I9" s="134">
        <f t="shared" si="0"/>
        <v>-18.89695613579174</v>
      </c>
      <c r="J9" s="134">
        <f t="shared" si="1"/>
        <v>-22.961940693880777</v>
      </c>
      <c r="K9" s="134">
        <f t="shared" si="2"/>
        <v>-40.257128627126846</v>
      </c>
      <c r="L9" s="134">
        <f t="shared" si="3"/>
        <v>-26.758187924938113</v>
      </c>
      <c r="M9" s="134">
        <f t="shared" si="4"/>
        <v>-26.653313472796512</v>
      </c>
      <c r="N9" s="84"/>
      <c r="O9" s="83">
        <v>4</v>
      </c>
      <c r="P9" s="48" t="s">
        <v>54</v>
      </c>
      <c r="Q9" s="44">
        <v>213515624</v>
      </c>
      <c r="R9" s="45">
        <v>217563921</v>
      </c>
      <c r="S9" s="45">
        <v>216579919.99999985</v>
      </c>
      <c r="T9" s="45">
        <v>235181838.99999964</v>
      </c>
      <c r="U9" s="44">
        <v>247783260.00000012</v>
      </c>
      <c r="V9" s="44">
        <v>210474685.99999994</v>
      </c>
      <c r="W9" s="134">
        <f t="shared" si="5"/>
        <v>-1.4242227069996716</v>
      </c>
      <c r="X9" s="134">
        <f t="shared" si="6"/>
        <v>-3.2584607628946287</v>
      </c>
      <c r="Y9" s="134">
        <f t="shared" si="7"/>
        <v>-2.8189289200956011</v>
      </c>
      <c r="Z9" s="134">
        <f t="shared" si="8"/>
        <v>-10.505553109481269</v>
      </c>
      <c r="AA9" s="134">
        <f t="shared" si="9"/>
        <v>-15.056938874724693</v>
      </c>
    </row>
    <row r="10" spans="1:27" ht="15" customHeight="1" x14ac:dyDescent="0.3">
      <c r="A10" s="42">
        <v>5</v>
      </c>
      <c r="B10" s="43" t="s">
        <v>82</v>
      </c>
      <c r="C10" s="92">
        <v>31579187.000000011</v>
      </c>
      <c r="D10" s="92">
        <v>31221116.000000019</v>
      </c>
      <c r="E10" s="92">
        <v>35322761.99999997</v>
      </c>
      <c r="F10" s="92">
        <v>36930633.999999955</v>
      </c>
      <c r="G10" s="77">
        <v>37856344.999999993</v>
      </c>
      <c r="H10" s="77">
        <v>25786351.000000015</v>
      </c>
      <c r="I10" s="134">
        <f t="shared" si="0"/>
        <v>-18.343841467482974</v>
      </c>
      <c r="J10" s="134">
        <f t="shared" si="1"/>
        <v>-17.407337393064353</v>
      </c>
      <c r="K10" s="134">
        <f t="shared" si="2"/>
        <v>-26.997919924834761</v>
      </c>
      <c r="L10" s="134">
        <f t="shared" si="3"/>
        <v>-30.176256925348085</v>
      </c>
      <c r="M10" s="134">
        <f t="shared" si="4"/>
        <v>-31.88367498235759</v>
      </c>
      <c r="N10" s="84"/>
      <c r="O10" s="83">
        <v>5</v>
      </c>
      <c r="P10" s="48" t="s">
        <v>82</v>
      </c>
      <c r="Q10" s="44">
        <v>10622813</v>
      </c>
      <c r="R10" s="45">
        <v>89122819</v>
      </c>
      <c r="S10" s="45">
        <v>91528841.000000015</v>
      </c>
      <c r="T10" s="45">
        <v>14137378.000000002</v>
      </c>
      <c r="U10" s="44">
        <v>13602475.000000002</v>
      </c>
      <c r="V10" s="44">
        <v>14989342.999999987</v>
      </c>
      <c r="W10" s="134">
        <f t="shared" si="5"/>
        <v>41.105213844957888</v>
      </c>
      <c r="X10" s="134">
        <f t="shared" si="6"/>
        <v>-83.181251257323908</v>
      </c>
      <c r="Y10" s="134">
        <f t="shared" si="7"/>
        <v>-83.623366322315846</v>
      </c>
      <c r="Z10" s="134">
        <f t="shared" si="8"/>
        <v>6.026329634816193</v>
      </c>
      <c r="AA10" s="134">
        <f t="shared" si="9"/>
        <v>10.195703355455436</v>
      </c>
    </row>
    <row r="11" spans="1:27" ht="15" customHeight="1" x14ac:dyDescent="0.3">
      <c r="A11" s="42">
        <v>6</v>
      </c>
      <c r="B11" s="43" t="s">
        <v>84</v>
      </c>
      <c r="C11" s="92">
        <v>55585932.999999925</v>
      </c>
      <c r="D11" s="92">
        <v>55584510.999999963</v>
      </c>
      <c r="E11" s="92">
        <v>64982973.000000022</v>
      </c>
      <c r="F11" s="92">
        <v>62621568.000000075</v>
      </c>
      <c r="G11" s="77">
        <v>67334329.999999985</v>
      </c>
      <c r="H11" s="77">
        <v>55385576.999999925</v>
      </c>
      <c r="I11" s="134">
        <f t="shared" si="0"/>
        <v>-0.36044371154119403</v>
      </c>
      <c r="J11" s="134">
        <f t="shared" si="1"/>
        <v>-0.35789466601593745</v>
      </c>
      <c r="K11" s="134">
        <f t="shared" si="2"/>
        <v>-14.76909343621459</v>
      </c>
      <c r="L11" s="134">
        <f t="shared" si="3"/>
        <v>-11.555109894405931</v>
      </c>
      <c r="M11" s="134">
        <f t="shared" si="4"/>
        <v>-17.745410105068345</v>
      </c>
      <c r="N11" s="84"/>
      <c r="O11" s="83">
        <v>6</v>
      </c>
      <c r="P11" s="48" t="s">
        <v>84</v>
      </c>
      <c r="Q11" s="44">
        <v>43119769</v>
      </c>
      <c r="R11" s="45">
        <v>44789826</v>
      </c>
      <c r="S11" s="45">
        <v>48709789.999999985</v>
      </c>
      <c r="T11" s="45">
        <v>49448441.99999997</v>
      </c>
      <c r="U11" s="44">
        <v>48976789.999999985</v>
      </c>
      <c r="V11" s="44">
        <v>52704385.000000007</v>
      </c>
      <c r="W11" s="134">
        <f t="shared" si="5"/>
        <v>22.227892732913318</v>
      </c>
      <c r="X11" s="134">
        <f t="shared" si="6"/>
        <v>17.670439264488351</v>
      </c>
      <c r="Y11" s="134">
        <f t="shared" si="7"/>
        <v>8.2008052180065221</v>
      </c>
      <c r="Z11" s="134">
        <f t="shared" si="8"/>
        <v>6.584520903611164</v>
      </c>
      <c r="AA11" s="134">
        <f t="shared" si="9"/>
        <v>7.6109418359186662</v>
      </c>
    </row>
    <row r="12" spans="1:27" ht="15" customHeight="1" x14ac:dyDescent="0.3">
      <c r="A12" s="42">
        <v>7</v>
      </c>
      <c r="B12" s="43" t="s">
        <v>77</v>
      </c>
      <c r="C12" s="92">
        <v>201384105.00000006</v>
      </c>
      <c r="D12" s="92">
        <v>238145651.99999991</v>
      </c>
      <c r="E12" s="92">
        <v>177256169.99999994</v>
      </c>
      <c r="F12" s="92">
        <v>150120530.00000003</v>
      </c>
      <c r="G12" s="77">
        <v>269743367.99999988</v>
      </c>
      <c r="H12" s="77">
        <v>160253868</v>
      </c>
      <c r="I12" s="134">
        <f t="shared" si="0"/>
        <v>-20.423775252768863</v>
      </c>
      <c r="J12" s="134">
        <f t="shared" si="1"/>
        <v>-32.707623820064512</v>
      </c>
      <c r="K12" s="134">
        <f t="shared" si="2"/>
        <v>-9.5919380408591337</v>
      </c>
      <c r="L12" s="134">
        <f t="shared" si="3"/>
        <v>6.7501347084239427</v>
      </c>
      <c r="M12" s="134">
        <f t="shared" si="4"/>
        <v>-40.590247245670909</v>
      </c>
      <c r="N12" s="84"/>
      <c r="O12" s="83">
        <v>7</v>
      </c>
      <c r="P12" s="48" t="s">
        <v>77</v>
      </c>
      <c r="Q12" s="44">
        <v>23431007</v>
      </c>
      <c r="R12" s="45">
        <v>28841140</v>
      </c>
      <c r="S12" s="45">
        <v>32652468.999999925</v>
      </c>
      <c r="T12" s="45">
        <v>34744424.999999948</v>
      </c>
      <c r="U12" s="44">
        <v>33469573.999999996</v>
      </c>
      <c r="V12" s="44">
        <v>33588668.000000015</v>
      </c>
      <c r="W12" s="134">
        <f t="shared" si="5"/>
        <v>43.35136343051758</v>
      </c>
      <c r="X12" s="134">
        <f t="shared" si="6"/>
        <v>16.460958200681432</v>
      </c>
      <c r="Y12" s="134">
        <f t="shared" si="7"/>
        <v>2.8671614388489104</v>
      </c>
      <c r="Z12" s="134">
        <f t="shared" si="8"/>
        <v>-3.3264530928341287</v>
      </c>
      <c r="AA12" s="134">
        <f t="shared" si="9"/>
        <v>0.35582765409567685</v>
      </c>
    </row>
    <row r="13" spans="1:27" ht="15" customHeight="1" x14ac:dyDescent="0.3">
      <c r="A13" s="42">
        <v>8</v>
      </c>
      <c r="B13" s="43" t="s">
        <v>73</v>
      </c>
      <c r="C13" s="92">
        <v>19790164</v>
      </c>
      <c r="D13" s="92">
        <v>21523371.999999996</v>
      </c>
      <c r="E13" s="92">
        <v>27925954.000000041</v>
      </c>
      <c r="F13" s="92">
        <v>28390593.999999989</v>
      </c>
      <c r="G13" s="77">
        <v>37906921.999999993</v>
      </c>
      <c r="H13" s="77">
        <v>28213341.999999996</v>
      </c>
      <c r="I13" s="134">
        <f t="shared" si="0"/>
        <v>42.56244667805683</v>
      </c>
      <c r="J13" s="134">
        <f t="shared" si="1"/>
        <v>31.082350850972631</v>
      </c>
      <c r="K13" s="134">
        <f t="shared" si="2"/>
        <v>1.0291071882448648</v>
      </c>
      <c r="L13" s="134">
        <f t="shared" si="3"/>
        <v>-0.62433353807247727</v>
      </c>
      <c r="M13" s="134">
        <f t="shared" si="4"/>
        <v>-25.572057789339894</v>
      </c>
      <c r="N13" s="84"/>
      <c r="O13" s="83">
        <v>8</v>
      </c>
      <c r="P13" s="48" t="s">
        <v>73</v>
      </c>
      <c r="Q13" s="44">
        <v>21247641</v>
      </c>
      <c r="R13" s="45">
        <v>30731846</v>
      </c>
      <c r="S13" s="45">
        <v>34490735.999999985</v>
      </c>
      <c r="T13" s="45">
        <v>32560382.999999959</v>
      </c>
      <c r="U13" s="44">
        <v>35847923</v>
      </c>
      <c r="V13" s="44">
        <v>36364288.000000082</v>
      </c>
      <c r="W13" s="134">
        <f t="shared" si="5"/>
        <v>71.145060291634621</v>
      </c>
      <c r="X13" s="134">
        <f t="shared" si="6"/>
        <v>18.32770475291359</v>
      </c>
      <c r="Y13" s="134">
        <f t="shared" si="7"/>
        <v>5.4320441291832537</v>
      </c>
      <c r="Z13" s="134">
        <f t="shared" si="8"/>
        <v>11.682617492552623</v>
      </c>
      <c r="AA13" s="134">
        <f t="shared" si="9"/>
        <v>1.4404321276858241</v>
      </c>
    </row>
    <row r="14" spans="1:27" ht="15" customHeight="1" x14ac:dyDescent="0.3">
      <c r="A14" s="42">
        <v>9</v>
      </c>
      <c r="B14" s="43" t="s">
        <v>53</v>
      </c>
      <c r="C14" s="92">
        <v>271323927.99999994</v>
      </c>
      <c r="D14" s="92">
        <v>258342619.00000051</v>
      </c>
      <c r="E14" s="92">
        <v>303572859.0000006</v>
      </c>
      <c r="F14" s="92">
        <v>396523670.00000101</v>
      </c>
      <c r="G14" s="77">
        <v>376276318.99999988</v>
      </c>
      <c r="H14" s="77">
        <v>275840785.99999964</v>
      </c>
      <c r="I14" s="134">
        <f t="shared" si="0"/>
        <v>1.6647473863785791</v>
      </c>
      <c r="J14" s="134">
        <f t="shared" si="1"/>
        <v>6.7732405391458599</v>
      </c>
      <c r="K14" s="134">
        <f t="shared" si="2"/>
        <v>-9.1352280606880214</v>
      </c>
      <c r="L14" s="134">
        <f t="shared" si="3"/>
        <v>-30.435228242490808</v>
      </c>
      <c r="M14" s="134">
        <f t="shared" si="4"/>
        <v>-26.691962243842468</v>
      </c>
      <c r="N14" s="84"/>
      <c r="O14" s="83">
        <v>9</v>
      </c>
      <c r="P14" s="48" t="s">
        <v>53</v>
      </c>
      <c r="Q14" s="44">
        <v>147405241</v>
      </c>
      <c r="R14" s="45">
        <v>163443255</v>
      </c>
      <c r="S14" s="45">
        <v>182180898.99999994</v>
      </c>
      <c r="T14" s="45">
        <v>217204289.00000036</v>
      </c>
      <c r="U14" s="44">
        <v>220861806</v>
      </c>
      <c r="V14" s="44">
        <v>197457851.99999985</v>
      </c>
      <c r="W14" s="134">
        <f t="shared" si="5"/>
        <v>33.955787908518033</v>
      </c>
      <c r="X14" s="134">
        <f t="shared" si="6"/>
        <v>20.81125770531176</v>
      </c>
      <c r="Y14" s="134">
        <f t="shared" si="7"/>
        <v>8.3855953526719134</v>
      </c>
      <c r="Z14" s="134">
        <f t="shared" si="8"/>
        <v>-9.0911818965050344</v>
      </c>
      <c r="AA14" s="134">
        <f t="shared" si="9"/>
        <v>-10.596650649501683</v>
      </c>
    </row>
    <row r="15" spans="1:27" ht="15" customHeight="1" x14ac:dyDescent="0.3">
      <c r="A15" s="42">
        <v>10</v>
      </c>
      <c r="B15" s="43" t="s">
        <v>59</v>
      </c>
      <c r="C15" s="92">
        <v>108637773.99999997</v>
      </c>
      <c r="D15" s="92">
        <v>111041859.00000003</v>
      </c>
      <c r="E15" s="92">
        <v>102493088.99999984</v>
      </c>
      <c r="F15" s="92">
        <v>114237962.99999988</v>
      </c>
      <c r="G15" s="77">
        <v>132413737.99999999</v>
      </c>
      <c r="H15" s="77">
        <v>129716297.00000009</v>
      </c>
      <c r="I15" s="134">
        <f t="shared" si="0"/>
        <v>19.40257262635015</v>
      </c>
      <c r="J15" s="134">
        <f t="shared" si="1"/>
        <v>16.817476011456222</v>
      </c>
      <c r="K15" s="134">
        <f t="shared" si="2"/>
        <v>26.561018177528339</v>
      </c>
      <c r="L15" s="134">
        <f t="shared" si="3"/>
        <v>13.549203428986402</v>
      </c>
      <c r="M15" s="134">
        <f t="shared" si="4"/>
        <v>-2.0371307696184004</v>
      </c>
      <c r="N15" s="84"/>
      <c r="O15" s="83">
        <v>10</v>
      </c>
      <c r="P15" s="48" t="s">
        <v>59</v>
      </c>
      <c r="Q15" s="44">
        <v>124964546</v>
      </c>
      <c r="R15" s="45">
        <v>136400469</v>
      </c>
      <c r="S15" s="45">
        <v>121424450.0000003</v>
      </c>
      <c r="T15" s="45">
        <v>98390024.999999911</v>
      </c>
      <c r="U15" s="44">
        <v>90542136.000000015</v>
      </c>
      <c r="V15" s="44">
        <v>87918126.00000003</v>
      </c>
      <c r="W15" s="134">
        <f t="shared" si="5"/>
        <v>-29.645544425056343</v>
      </c>
      <c r="X15" s="134">
        <f t="shared" si="6"/>
        <v>-35.544117520592962</v>
      </c>
      <c r="Y15" s="134">
        <f t="shared" si="7"/>
        <v>-27.594379879834889</v>
      </c>
      <c r="Z15" s="134">
        <f t="shared" si="8"/>
        <v>-10.643252707781997</v>
      </c>
      <c r="AA15" s="134">
        <f t="shared" si="9"/>
        <v>-2.8981092294972797</v>
      </c>
    </row>
    <row r="16" spans="1:27" ht="15" customHeight="1" x14ac:dyDescent="0.3">
      <c r="A16" s="42">
        <v>11</v>
      </c>
      <c r="B16" s="43" t="s">
        <v>134</v>
      </c>
      <c r="C16" s="92">
        <v>10255368</v>
      </c>
      <c r="D16" s="92">
        <v>6777793.0000000019</v>
      </c>
      <c r="E16" s="92">
        <v>11511285.999999996</v>
      </c>
      <c r="F16" s="92">
        <v>6054703.0000000009</v>
      </c>
      <c r="G16" s="77">
        <v>9700317.0000000037</v>
      </c>
      <c r="H16" s="77">
        <v>7030858.9999999963</v>
      </c>
      <c r="I16" s="134">
        <f t="shared" si="0"/>
        <v>-31.442157902086038</v>
      </c>
      <c r="J16" s="134">
        <f t="shared" si="1"/>
        <v>3.7337522700972698</v>
      </c>
      <c r="K16" s="134">
        <f t="shared" si="2"/>
        <v>-38.922037033916126</v>
      </c>
      <c r="L16" s="134">
        <f t="shared" si="3"/>
        <v>16.122277178583261</v>
      </c>
      <c r="M16" s="134">
        <f t="shared" si="4"/>
        <v>-27.51928622538837</v>
      </c>
      <c r="N16" s="84"/>
      <c r="O16" s="83">
        <v>11</v>
      </c>
      <c r="P16" s="48" t="s">
        <v>134</v>
      </c>
      <c r="Q16" s="44">
        <v>6399763</v>
      </c>
      <c r="R16" s="45">
        <v>5782231</v>
      </c>
      <c r="S16" s="45">
        <v>8281825.9999999963</v>
      </c>
      <c r="T16" s="45">
        <v>9824383</v>
      </c>
      <c r="U16" s="44">
        <v>10251831.999999998</v>
      </c>
      <c r="V16" s="44">
        <v>7916721.9999999944</v>
      </c>
      <c r="W16" s="134">
        <f t="shared" si="5"/>
        <v>23.703362140129158</v>
      </c>
      <c r="X16" s="134">
        <f t="shared" si="6"/>
        <v>36.914661486197872</v>
      </c>
      <c r="Y16" s="134">
        <f t="shared" si="7"/>
        <v>-4.4084963871494267</v>
      </c>
      <c r="Z16" s="134">
        <f t="shared" si="8"/>
        <v>-19.417616353108428</v>
      </c>
      <c r="AA16" s="134">
        <f t="shared" si="9"/>
        <v>-22.777489915948721</v>
      </c>
    </row>
    <row r="17" spans="1:27" ht="15" customHeight="1" x14ac:dyDescent="0.3">
      <c r="A17" s="42">
        <v>12</v>
      </c>
      <c r="B17" s="43" t="s">
        <v>67</v>
      </c>
      <c r="C17" s="92">
        <v>57905529.000000089</v>
      </c>
      <c r="D17" s="92">
        <v>69279437</v>
      </c>
      <c r="E17" s="92">
        <v>61363711.000000037</v>
      </c>
      <c r="F17" s="92">
        <v>68697087.000000015</v>
      </c>
      <c r="G17" s="77">
        <v>59040587.999999963</v>
      </c>
      <c r="H17" s="77">
        <v>55628018.99999997</v>
      </c>
      <c r="I17" s="134">
        <f t="shared" si="0"/>
        <v>-3.9331477310225722</v>
      </c>
      <c r="J17" s="134">
        <f t="shared" si="1"/>
        <v>-19.704862786341678</v>
      </c>
      <c r="K17" s="134">
        <f t="shared" si="2"/>
        <v>-9.3470422608568526</v>
      </c>
      <c r="L17" s="134">
        <f t="shared" si="3"/>
        <v>-19.024195305399246</v>
      </c>
      <c r="M17" s="134">
        <f t="shared" si="4"/>
        <v>-5.7800389792865872</v>
      </c>
      <c r="N17" s="84"/>
      <c r="O17" s="83">
        <v>12</v>
      </c>
      <c r="P17" s="48" t="s">
        <v>67</v>
      </c>
      <c r="Q17" s="44">
        <v>47183591</v>
      </c>
      <c r="R17" s="45">
        <v>51323693</v>
      </c>
      <c r="S17" s="45">
        <v>53809629.99999994</v>
      </c>
      <c r="T17" s="45">
        <v>57961930.000000015</v>
      </c>
      <c r="U17" s="44">
        <v>56855025.000000007</v>
      </c>
      <c r="V17" s="44">
        <v>54960685.00000006</v>
      </c>
      <c r="W17" s="134">
        <f t="shared" si="5"/>
        <v>16.482624224171616</v>
      </c>
      <c r="X17" s="134">
        <f t="shared" si="6"/>
        <v>7.0863801636411097</v>
      </c>
      <c r="Y17" s="134">
        <f t="shared" si="7"/>
        <v>2.1391245396040119</v>
      </c>
      <c r="Z17" s="134">
        <f t="shared" si="8"/>
        <v>-5.1779590500177619</v>
      </c>
      <c r="AA17" s="134">
        <f t="shared" si="9"/>
        <v>-3.3318778771092781</v>
      </c>
    </row>
    <row r="18" spans="1:27" ht="15" customHeight="1" x14ac:dyDescent="0.3">
      <c r="A18" s="42">
        <v>13</v>
      </c>
      <c r="B18" s="43" t="s">
        <v>135</v>
      </c>
      <c r="C18" s="92">
        <v>31358770.999999993</v>
      </c>
      <c r="D18" s="92">
        <v>24085643.000000011</v>
      </c>
      <c r="E18" s="92">
        <v>45109889.999999993</v>
      </c>
      <c r="F18" s="92">
        <v>63868086.999999963</v>
      </c>
      <c r="G18" s="77">
        <v>33929019</v>
      </c>
      <c r="H18" s="77">
        <v>46175805.999999963</v>
      </c>
      <c r="I18" s="134">
        <f t="shared" si="0"/>
        <v>47.250050073709758</v>
      </c>
      <c r="J18" s="134">
        <f t="shared" si="1"/>
        <v>91.715064447313864</v>
      </c>
      <c r="K18" s="134">
        <f t="shared" si="2"/>
        <v>2.3629319424187685</v>
      </c>
      <c r="L18" s="134">
        <f t="shared" si="3"/>
        <v>-27.70128530701102</v>
      </c>
      <c r="M18" s="134">
        <f t="shared" si="4"/>
        <v>36.095317108932534</v>
      </c>
      <c r="N18" s="84"/>
      <c r="O18" s="83">
        <v>13</v>
      </c>
      <c r="P18" s="48" t="s">
        <v>135</v>
      </c>
      <c r="Q18" s="44">
        <v>9629449</v>
      </c>
      <c r="R18" s="45">
        <v>15435764</v>
      </c>
      <c r="S18" s="45">
        <v>15945404.000000009</v>
      </c>
      <c r="T18" s="45">
        <v>20469627.000000022</v>
      </c>
      <c r="U18" s="44">
        <v>18136320</v>
      </c>
      <c r="V18" s="44">
        <v>21163164.000000019</v>
      </c>
      <c r="W18" s="134">
        <f t="shared" si="5"/>
        <v>119.77544094163665</v>
      </c>
      <c r="X18" s="134">
        <f t="shared" si="6"/>
        <v>37.104739357248661</v>
      </c>
      <c r="Y18" s="134">
        <f t="shared" si="7"/>
        <v>32.7226578893831</v>
      </c>
      <c r="Z18" s="134">
        <f t="shared" si="8"/>
        <v>3.3881271993866591</v>
      </c>
      <c r="AA18" s="134">
        <f t="shared" si="9"/>
        <v>16.689405568494692</v>
      </c>
    </row>
    <row r="19" spans="1:27" ht="15" customHeight="1" x14ac:dyDescent="0.3">
      <c r="A19" s="42">
        <v>14</v>
      </c>
      <c r="B19" s="43" t="s">
        <v>55</v>
      </c>
      <c r="C19" s="92">
        <v>144040778.00000036</v>
      </c>
      <c r="D19" s="92">
        <v>136683066.00000036</v>
      </c>
      <c r="E19" s="92">
        <v>175988732.00000012</v>
      </c>
      <c r="F19" s="92">
        <v>218285710.00000006</v>
      </c>
      <c r="G19" s="77">
        <v>148269838.99999994</v>
      </c>
      <c r="H19" s="77">
        <v>182748177.00000015</v>
      </c>
      <c r="I19" s="134">
        <f t="shared" si="0"/>
        <v>26.872528416917945</v>
      </c>
      <c r="J19" s="134">
        <f t="shared" si="1"/>
        <v>33.702134688725579</v>
      </c>
      <c r="K19" s="134">
        <f t="shared" si="2"/>
        <v>3.8408396510294835</v>
      </c>
      <c r="L19" s="134">
        <f t="shared" si="3"/>
        <v>-16.280283762047404</v>
      </c>
      <c r="M19" s="134">
        <f t="shared" si="4"/>
        <v>23.253777189304301</v>
      </c>
      <c r="N19" s="84"/>
      <c r="O19" s="83">
        <v>14</v>
      </c>
      <c r="P19" s="48" t="s">
        <v>55</v>
      </c>
      <c r="Q19" s="44">
        <v>247655571</v>
      </c>
      <c r="R19" s="45">
        <v>259978821</v>
      </c>
      <c r="S19" s="45">
        <v>320817723.99999952</v>
      </c>
      <c r="T19" s="45">
        <v>328249296.99999994</v>
      </c>
      <c r="U19" s="44">
        <v>300343685.99999982</v>
      </c>
      <c r="V19" s="44">
        <v>208729275.99999961</v>
      </c>
      <c r="W19" s="134">
        <f t="shared" si="5"/>
        <v>-15.717916153802321</v>
      </c>
      <c r="X19" s="134">
        <f t="shared" si="6"/>
        <v>-19.712969234520983</v>
      </c>
      <c r="Y19" s="134">
        <f t="shared" si="7"/>
        <v>-34.938358954257794</v>
      </c>
      <c r="Z19" s="134">
        <f t="shared" si="8"/>
        <v>-36.411356274740278</v>
      </c>
      <c r="AA19" s="134">
        <f t="shared" si="9"/>
        <v>-30.503191600305612</v>
      </c>
    </row>
    <row r="20" spans="1:27" ht="15" customHeight="1" x14ac:dyDescent="0.3">
      <c r="A20" s="42">
        <v>15</v>
      </c>
      <c r="B20" s="43" t="s">
        <v>136</v>
      </c>
      <c r="C20" s="92">
        <v>1629767.9999999995</v>
      </c>
      <c r="D20" s="92">
        <v>30690747.999999989</v>
      </c>
      <c r="E20" s="92">
        <v>3015679</v>
      </c>
      <c r="F20" s="92">
        <v>3586221.0000000009</v>
      </c>
      <c r="G20" s="77">
        <v>5942963</v>
      </c>
      <c r="H20" s="77">
        <v>2962743</v>
      </c>
      <c r="I20" s="134">
        <f t="shared" si="0"/>
        <v>81.789248531079323</v>
      </c>
      <c r="J20" s="134">
        <f t="shared" si="1"/>
        <v>-90.346462067330521</v>
      </c>
      <c r="K20" s="134">
        <f t="shared" si="2"/>
        <v>-1.7553592408210505</v>
      </c>
      <c r="L20" s="134">
        <f t="shared" si="3"/>
        <v>-17.385375859435342</v>
      </c>
      <c r="M20" s="134">
        <f t="shared" si="4"/>
        <v>-50.147039448167526</v>
      </c>
      <c r="N20" s="84"/>
      <c r="O20" s="83">
        <v>15</v>
      </c>
      <c r="P20" s="48" t="s">
        <v>136</v>
      </c>
      <c r="Q20" s="44">
        <v>7068416</v>
      </c>
      <c r="R20" s="45">
        <v>8728838</v>
      </c>
      <c r="S20" s="45">
        <v>8074635.0000000037</v>
      </c>
      <c r="T20" s="45">
        <v>11324287</v>
      </c>
      <c r="U20" s="44">
        <v>11689334</v>
      </c>
      <c r="V20" s="44">
        <v>9894967.9999999907</v>
      </c>
      <c r="W20" s="134">
        <f t="shared" si="5"/>
        <v>39.988478323856299</v>
      </c>
      <c r="X20" s="134">
        <f t="shared" si="6"/>
        <v>13.359510166186965</v>
      </c>
      <c r="Y20" s="134">
        <f t="shared" si="7"/>
        <v>22.543842539012431</v>
      </c>
      <c r="Z20" s="134">
        <f t="shared" si="8"/>
        <v>-12.621712960824908</v>
      </c>
      <c r="AA20" s="134">
        <f t="shared" si="9"/>
        <v>-15.350455380948219</v>
      </c>
    </row>
    <row r="21" spans="1:27" ht="15" customHeight="1" x14ac:dyDescent="0.3">
      <c r="A21" s="42">
        <v>16</v>
      </c>
      <c r="B21" s="43" t="s">
        <v>137</v>
      </c>
      <c r="C21" s="92">
        <v>367502</v>
      </c>
      <c r="D21" s="92">
        <v>1977378.0000000002</v>
      </c>
      <c r="E21" s="92">
        <v>383267.00000000012</v>
      </c>
      <c r="F21" s="92">
        <v>580984</v>
      </c>
      <c r="G21" s="77">
        <v>265189</v>
      </c>
      <c r="H21" s="77">
        <v>302605.99999999994</v>
      </c>
      <c r="I21" s="134">
        <f t="shared" si="0"/>
        <v>-17.658679408547457</v>
      </c>
      <c r="J21" s="134">
        <f t="shared" si="1"/>
        <v>-84.69660327969666</v>
      </c>
      <c r="K21" s="134">
        <f t="shared" si="2"/>
        <v>-21.045641811061259</v>
      </c>
      <c r="L21" s="134">
        <f t="shared" si="3"/>
        <v>-47.914916761907399</v>
      </c>
      <c r="M21" s="134">
        <f t="shared" si="4"/>
        <v>14.10955959711751</v>
      </c>
      <c r="N21" s="84"/>
      <c r="O21" s="83">
        <v>16</v>
      </c>
      <c r="P21" s="48" t="s">
        <v>137</v>
      </c>
      <c r="Q21" s="44">
        <v>3479982</v>
      </c>
      <c r="R21" s="45">
        <v>4640590</v>
      </c>
      <c r="S21" s="45">
        <v>4565129.0000000019</v>
      </c>
      <c r="T21" s="45">
        <v>4566600.0000000019</v>
      </c>
      <c r="U21" s="44">
        <v>4622749.0000000019</v>
      </c>
      <c r="V21" s="44">
        <v>4156408.9999999991</v>
      </c>
      <c r="W21" s="134">
        <f t="shared" si="5"/>
        <v>19.437658010874742</v>
      </c>
      <c r="X21" s="134">
        <f t="shared" si="6"/>
        <v>-10.433608657519869</v>
      </c>
      <c r="Y21" s="134">
        <f t="shared" si="7"/>
        <v>-8.9530876345444455</v>
      </c>
      <c r="Z21" s="134">
        <f t="shared" si="8"/>
        <v>-8.9824158016905926</v>
      </c>
      <c r="AA21" s="134">
        <f t="shared" si="9"/>
        <v>-10.087936853158212</v>
      </c>
    </row>
    <row r="22" spans="1:27" ht="15" customHeight="1" x14ac:dyDescent="0.3">
      <c r="A22" s="42">
        <v>17</v>
      </c>
      <c r="B22" s="43" t="s">
        <v>138</v>
      </c>
      <c r="C22" s="92">
        <v>395899</v>
      </c>
      <c r="D22" s="92">
        <v>535909</v>
      </c>
      <c r="E22" s="92">
        <v>801532</v>
      </c>
      <c r="F22" s="92">
        <v>1333282.0000000005</v>
      </c>
      <c r="G22" s="77">
        <v>674089</v>
      </c>
      <c r="H22" s="77">
        <v>789220</v>
      </c>
      <c r="I22" s="134">
        <f t="shared" si="0"/>
        <v>99.348823816175326</v>
      </c>
      <c r="J22" s="134">
        <f t="shared" si="1"/>
        <v>47.267539824858318</v>
      </c>
      <c r="K22" s="134">
        <f t="shared" si="2"/>
        <v>-1.536058448071941</v>
      </c>
      <c r="L22" s="134">
        <f t="shared" si="3"/>
        <v>-40.806221039510035</v>
      </c>
      <c r="M22" s="134">
        <f t="shared" si="4"/>
        <v>17.079495437546072</v>
      </c>
      <c r="N22" s="84"/>
      <c r="O22" s="83">
        <v>17</v>
      </c>
      <c r="P22" s="48" t="s">
        <v>138</v>
      </c>
      <c r="Q22" s="44">
        <v>4181041</v>
      </c>
      <c r="R22" s="45">
        <v>6309255</v>
      </c>
      <c r="S22" s="45">
        <v>9698148.0000000019</v>
      </c>
      <c r="T22" s="45">
        <v>5558429.0000000028</v>
      </c>
      <c r="U22" s="44">
        <v>7762297</v>
      </c>
      <c r="V22" s="44">
        <v>6166414.9999999991</v>
      </c>
      <c r="W22" s="134">
        <f t="shared" si="5"/>
        <v>47.485159796328219</v>
      </c>
      <c r="X22" s="134">
        <f t="shared" si="6"/>
        <v>-2.2639756991911213</v>
      </c>
      <c r="Y22" s="134">
        <f t="shared" si="7"/>
        <v>-36.416571493856374</v>
      </c>
      <c r="Z22" s="134">
        <f t="shared" si="8"/>
        <v>10.93809060077939</v>
      </c>
      <c r="AA22" s="134">
        <f t="shared" si="9"/>
        <v>-20.559404001161013</v>
      </c>
    </row>
    <row r="23" spans="1:27" ht="15" customHeight="1" x14ac:dyDescent="0.3">
      <c r="A23" s="42">
        <v>18</v>
      </c>
      <c r="B23" s="43" t="s">
        <v>139</v>
      </c>
      <c r="C23" s="92">
        <v>18149756.000000004</v>
      </c>
      <c r="D23" s="92">
        <v>18700060.000000004</v>
      </c>
      <c r="E23" s="92">
        <v>22916873.000000004</v>
      </c>
      <c r="F23" s="92">
        <v>16872882.000000011</v>
      </c>
      <c r="G23" s="77">
        <v>11991556</v>
      </c>
      <c r="H23" s="77">
        <v>7855033.9999999991</v>
      </c>
      <c r="I23" s="134">
        <f t="shared" si="0"/>
        <v>-56.720993935125094</v>
      </c>
      <c r="J23" s="134">
        <f t="shared" si="1"/>
        <v>-57.994605364902583</v>
      </c>
      <c r="K23" s="134">
        <f t="shared" si="2"/>
        <v>-65.723796610471254</v>
      </c>
      <c r="L23" s="134">
        <f t="shared" si="3"/>
        <v>-53.445807301917995</v>
      </c>
      <c r="M23" s="134">
        <f t="shared" si="4"/>
        <v>-34.495289852292743</v>
      </c>
      <c r="N23" s="84"/>
      <c r="O23" s="83">
        <v>18</v>
      </c>
      <c r="P23" s="48" t="s">
        <v>139</v>
      </c>
      <c r="Q23" s="44">
        <v>7807612</v>
      </c>
      <c r="R23" s="45">
        <v>7840622</v>
      </c>
      <c r="S23" s="45">
        <v>10398553.999999998</v>
      </c>
      <c r="T23" s="45">
        <v>8790478.0000000093</v>
      </c>
      <c r="U23" s="44">
        <v>13072010.000000004</v>
      </c>
      <c r="V23" s="44">
        <v>16631646.000000007</v>
      </c>
      <c r="W23" s="134">
        <f t="shared" si="5"/>
        <v>113.01834671087661</v>
      </c>
      <c r="X23" s="134">
        <f t="shared" si="6"/>
        <v>112.12151280855025</v>
      </c>
      <c r="Y23" s="134">
        <f t="shared" si="7"/>
        <v>59.941911154185561</v>
      </c>
      <c r="Z23" s="134">
        <f t="shared" si="8"/>
        <v>89.20070103127486</v>
      </c>
      <c r="AA23" s="134">
        <f t="shared" si="9"/>
        <v>27.230976720489068</v>
      </c>
    </row>
    <row r="24" spans="1:27" ht="15" customHeight="1" x14ac:dyDescent="0.3">
      <c r="A24" s="42">
        <v>19</v>
      </c>
      <c r="B24" s="43" t="s">
        <v>61</v>
      </c>
      <c r="C24" s="92">
        <v>76165799.000000075</v>
      </c>
      <c r="D24" s="92">
        <v>94823777.999999985</v>
      </c>
      <c r="E24" s="92">
        <v>90575852.999999896</v>
      </c>
      <c r="F24" s="92">
        <v>101504799.99999994</v>
      </c>
      <c r="G24" s="77">
        <v>95756538.999999985</v>
      </c>
      <c r="H24" s="77">
        <v>118946530.0000001</v>
      </c>
      <c r="I24" s="134">
        <f t="shared" si="0"/>
        <v>56.167901553819434</v>
      </c>
      <c r="J24" s="134">
        <f t="shared" si="1"/>
        <v>25.439560106959803</v>
      </c>
      <c r="K24" s="134">
        <f t="shared" si="2"/>
        <v>31.322561212865708</v>
      </c>
      <c r="L24" s="134">
        <f t="shared" si="3"/>
        <v>17.183157840811631</v>
      </c>
      <c r="M24" s="134">
        <f t="shared" si="4"/>
        <v>24.217657866686395</v>
      </c>
      <c r="N24" s="84"/>
      <c r="O24" s="83">
        <v>19</v>
      </c>
      <c r="P24" s="48" t="s">
        <v>61</v>
      </c>
      <c r="Q24" s="44">
        <v>79895497</v>
      </c>
      <c r="R24" s="45">
        <v>100418505</v>
      </c>
      <c r="S24" s="45">
        <v>111864283.0000001</v>
      </c>
      <c r="T24" s="45">
        <v>119270592.99999994</v>
      </c>
      <c r="U24" s="44">
        <v>116422676.99999997</v>
      </c>
      <c r="V24" s="44">
        <v>101028796.99999979</v>
      </c>
      <c r="W24" s="134">
        <f t="shared" si="5"/>
        <v>26.451177842976307</v>
      </c>
      <c r="X24" s="134">
        <f t="shared" si="6"/>
        <v>0.60774854196424144</v>
      </c>
      <c r="Y24" s="134">
        <f t="shared" si="7"/>
        <v>-9.6862785058929859</v>
      </c>
      <c r="Z24" s="134">
        <f t="shared" si="8"/>
        <v>-15.294462399461835</v>
      </c>
      <c r="AA24" s="134">
        <f t="shared" si="9"/>
        <v>-13.222406834022706</v>
      </c>
    </row>
    <row r="25" spans="1:27" ht="15" customHeight="1" x14ac:dyDescent="0.3">
      <c r="A25" s="42">
        <v>20</v>
      </c>
      <c r="B25" s="43" t="s">
        <v>140</v>
      </c>
      <c r="C25" s="92">
        <v>18760892.000000004</v>
      </c>
      <c r="D25" s="92">
        <v>24126884.999999996</v>
      </c>
      <c r="E25" s="92">
        <v>18974378.000000007</v>
      </c>
      <c r="F25" s="92">
        <v>23613080.000000015</v>
      </c>
      <c r="G25" s="77">
        <v>25136914.000000011</v>
      </c>
      <c r="H25" s="77">
        <v>22726233.000000004</v>
      </c>
      <c r="I25" s="134">
        <f t="shared" si="0"/>
        <v>21.136207169680404</v>
      </c>
      <c r="J25" s="134">
        <f t="shared" si="1"/>
        <v>-5.8053577989864493</v>
      </c>
      <c r="K25" s="134">
        <f t="shared" si="2"/>
        <v>19.773270038153527</v>
      </c>
      <c r="L25" s="134">
        <f t="shared" si="3"/>
        <v>-3.7557446974304582</v>
      </c>
      <c r="M25" s="134">
        <f t="shared" si="4"/>
        <v>-9.5902026796129718</v>
      </c>
      <c r="N25" s="84"/>
      <c r="O25" s="83">
        <v>20</v>
      </c>
      <c r="P25" s="48" t="s">
        <v>140</v>
      </c>
      <c r="Q25" s="44">
        <v>40762540</v>
      </c>
      <c r="R25" s="45">
        <v>40722954</v>
      </c>
      <c r="S25" s="45">
        <v>45448651</v>
      </c>
      <c r="T25" s="45">
        <v>48669838.999999993</v>
      </c>
      <c r="U25" s="44">
        <v>47311194.999999985</v>
      </c>
      <c r="V25" s="44">
        <v>40089408.999999963</v>
      </c>
      <c r="W25" s="134">
        <f t="shared" si="5"/>
        <v>-1.651347045596367</v>
      </c>
      <c r="X25" s="134">
        <f t="shared" si="6"/>
        <v>-1.5557442124656262</v>
      </c>
      <c r="Y25" s="134">
        <f t="shared" si="7"/>
        <v>-11.791861545021519</v>
      </c>
      <c r="Z25" s="134">
        <f t="shared" si="8"/>
        <v>-17.629871345989116</v>
      </c>
      <c r="AA25" s="134">
        <f t="shared" si="9"/>
        <v>-15.264433713838827</v>
      </c>
    </row>
    <row r="26" spans="1:27" ht="15" customHeight="1" x14ac:dyDescent="0.3">
      <c r="A26" s="42">
        <v>21</v>
      </c>
      <c r="B26" s="43" t="s">
        <v>74</v>
      </c>
      <c r="C26" s="92">
        <v>20991334.000000007</v>
      </c>
      <c r="D26" s="92">
        <v>18978422.999999996</v>
      </c>
      <c r="E26" s="92">
        <v>20598365.999999993</v>
      </c>
      <c r="F26" s="92">
        <v>19792063.000000011</v>
      </c>
      <c r="G26" s="77">
        <v>32498018.999999996</v>
      </c>
      <c r="H26" s="77">
        <v>16927529.999999996</v>
      </c>
      <c r="I26" s="134">
        <f t="shared" si="0"/>
        <v>-19.359436613223394</v>
      </c>
      <c r="J26" s="134">
        <f t="shared" si="1"/>
        <v>-10.806445825345975</v>
      </c>
      <c r="K26" s="134">
        <f t="shared" si="2"/>
        <v>-17.821005802110705</v>
      </c>
      <c r="L26" s="134">
        <f t="shared" si="3"/>
        <v>-14.473140066298356</v>
      </c>
      <c r="M26" s="134">
        <f t="shared" si="4"/>
        <v>-47.912117350906833</v>
      </c>
      <c r="N26" s="84"/>
      <c r="O26" s="83">
        <v>21</v>
      </c>
      <c r="P26" s="48" t="s">
        <v>74</v>
      </c>
      <c r="Q26" s="44">
        <v>31618265</v>
      </c>
      <c r="R26" s="45">
        <v>38592962</v>
      </c>
      <c r="S26" s="45">
        <v>45818143.000000052</v>
      </c>
      <c r="T26" s="45">
        <v>46178021.99999997</v>
      </c>
      <c r="U26" s="44">
        <v>48051856</v>
      </c>
      <c r="V26" s="44">
        <v>37737576.999999985</v>
      </c>
      <c r="W26" s="134">
        <f t="shared" si="5"/>
        <v>19.353724816968892</v>
      </c>
      <c r="X26" s="134">
        <f t="shared" si="6"/>
        <v>-2.2164274408375633</v>
      </c>
      <c r="Y26" s="134">
        <f t="shared" si="7"/>
        <v>-17.636170894136967</v>
      </c>
      <c r="Z26" s="134">
        <f t="shared" si="8"/>
        <v>-18.278056604503305</v>
      </c>
      <c r="AA26" s="134">
        <f t="shared" si="9"/>
        <v>-21.464892011663423</v>
      </c>
    </row>
    <row r="27" spans="1:27" ht="15" customHeight="1" x14ac:dyDescent="0.3">
      <c r="A27" s="42">
        <v>22</v>
      </c>
      <c r="B27" s="43" t="s">
        <v>66</v>
      </c>
      <c r="C27" s="92">
        <v>42199435.000000037</v>
      </c>
      <c r="D27" s="92">
        <v>52107198.000000007</v>
      </c>
      <c r="E27" s="92">
        <v>81610016.999999955</v>
      </c>
      <c r="F27" s="92">
        <v>76524313.00000006</v>
      </c>
      <c r="G27" s="77">
        <v>75725520</v>
      </c>
      <c r="H27" s="77">
        <v>67145161.00000003</v>
      </c>
      <c r="I27" s="134">
        <f t="shared" si="0"/>
        <v>59.113886240419987</v>
      </c>
      <c r="J27" s="134">
        <f t="shared" si="1"/>
        <v>28.85966541513136</v>
      </c>
      <c r="K27" s="134">
        <f t="shared" si="2"/>
        <v>-17.724363419750219</v>
      </c>
      <c r="L27" s="134">
        <f t="shared" si="3"/>
        <v>-12.256434108725713</v>
      </c>
      <c r="M27" s="134">
        <f t="shared" si="4"/>
        <v>-11.330868378322094</v>
      </c>
      <c r="N27" s="84"/>
      <c r="O27" s="83">
        <v>22</v>
      </c>
      <c r="P27" s="48" t="s">
        <v>66</v>
      </c>
      <c r="Q27" s="44">
        <v>61081629</v>
      </c>
      <c r="R27" s="45">
        <v>60633932</v>
      </c>
      <c r="S27" s="45">
        <v>63547011.999999963</v>
      </c>
      <c r="T27" s="45">
        <v>63579894.000000007</v>
      </c>
      <c r="U27" s="44">
        <v>59599169.000000007</v>
      </c>
      <c r="V27" s="44">
        <v>60203183.999999925</v>
      </c>
      <c r="W27" s="134">
        <f t="shared" si="5"/>
        <v>-1.4381492674337153</v>
      </c>
      <c r="X27" s="134">
        <f t="shared" si="6"/>
        <v>-0.71040749922019586</v>
      </c>
      <c r="Y27" s="134">
        <f t="shared" si="7"/>
        <v>-5.261975181460997</v>
      </c>
      <c r="Z27" s="134">
        <f t="shared" si="8"/>
        <v>-5.310971421248496</v>
      </c>
      <c r="AA27" s="134">
        <f t="shared" si="9"/>
        <v>1.0134621172317253</v>
      </c>
    </row>
    <row r="28" spans="1:27" ht="15" customHeight="1" x14ac:dyDescent="0.3">
      <c r="A28" s="42">
        <v>23</v>
      </c>
      <c r="B28" s="43" t="s">
        <v>58</v>
      </c>
      <c r="C28" s="92">
        <v>100460180.99999997</v>
      </c>
      <c r="D28" s="92">
        <v>121389636.99999981</v>
      </c>
      <c r="E28" s="92">
        <v>130681687.00000007</v>
      </c>
      <c r="F28" s="92">
        <v>157336097.99999988</v>
      </c>
      <c r="G28" s="77">
        <v>106791610.99999996</v>
      </c>
      <c r="H28" s="77">
        <v>66957711.000000045</v>
      </c>
      <c r="I28" s="134">
        <f t="shared" si="0"/>
        <v>-33.349004218895388</v>
      </c>
      <c r="J28" s="134">
        <f t="shared" si="1"/>
        <v>-44.840669554024494</v>
      </c>
      <c r="K28" s="134">
        <f t="shared" si="2"/>
        <v>-48.762743627574991</v>
      </c>
      <c r="L28" s="134">
        <f t="shared" si="3"/>
        <v>-57.442880654126746</v>
      </c>
      <c r="M28" s="134">
        <f t="shared" si="4"/>
        <v>-37.300589088406888</v>
      </c>
      <c r="N28" s="84"/>
      <c r="O28" s="83">
        <v>23</v>
      </c>
      <c r="P28" s="48" t="s">
        <v>58</v>
      </c>
      <c r="Q28" s="44">
        <v>52677244</v>
      </c>
      <c r="R28" s="45">
        <v>54133945</v>
      </c>
      <c r="S28" s="45">
        <v>49457447.000000164</v>
      </c>
      <c r="T28" s="45">
        <v>49064662.999999911</v>
      </c>
      <c r="U28" s="44">
        <v>61194055.00000006</v>
      </c>
      <c r="V28" s="44">
        <v>63827816.999999993</v>
      </c>
      <c r="W28" s="134">
        <f t="shared" si="5"/>
        <v>21.167722821641902</v>
      </c>
      <c r="X28" s="134">
        <f t="shared" si="6"/>
        <v>17.907196676687789</v>
      </c>
      <c r="Y28" s="134">
        <f t="shared" si="7"/>
        <v>29.056028710903291</v>
      </c>
      <c r="Z28" s="134">
        <f t="shared" si="8"/>
        <v>30.089178437850705</v>
      </c>
      <c r="AA28" s="134">
        <f t="shared" si="9"/>
        <v>4.3039507677664659</v>
      </c>
    </row>
    <row r="29" spans="1:27" ht="15" customHeight="1" x14ac:dyDescent="0.3">
      <c r="A29" s="42">
        <v>24</v>
      </c>
      <c r="B29" s="43" t="s">
        <v>80</v>
      </c>
      <c r="C29" s="92">
        <v>71969490.999999955</v>
      </c>
      <c r="D29" s="92">
        <v>75724083</v>
      </c>
      <c r="E29" s="92">
        <v>54152394.999999985</v>
      </c>
      <c r="F29" s="92">
        <v>87423183.00000006</v>
      </c>
      <c r="G29" s="77">
        <v>95987558</v>
      </c>
      <c r="H29" s="77">
        <v>54957064.000000075</v>
      </c>
      <c r="I29" s="134">
        <f t="shared" si="0"/>
        <v>-23.638387271628602</v>
      </c>
      <c r="J29" s="134">
        <f t="shared" si="1"/>
        <v>-27.424589611735442</v>
      </c>
      <c r="K29" s="134">
        <f t="shared" si="2"/>
        <v>1.4859342786225511</v>
      </c>
      <c r="L29" s="134">
        <f t="shared" si="3"/>
        <v>-37.136738661185518</v>
      </c>
      <c r="M29" s="134">
        <f t="shared" si="4"/>
        <v>-42.745637929449067</v>
      </c>
      <c r="N29" s="84"/>
      <c r="O29" s="83">
        <v>24</v>
      </c>
      <c r="P29" s="48" t="s">
        <v>80</v>
      </c>
      <c r="Q29" s="44">
        <v>14122341</v>
      </c>
      <c r="R29" s="45">
        <v>13161271</v>
      </c>
      <c r="S29" s="45">
        <v>12825012.000000004</v>
      </c>
      <c r="T29" s="45">
        <v>23354211.999999989</v>
      </c>
      <c r="U29" s="44">
        <v>35707408.000000015</v>
      </c>
      <c r="V29" s="44">
        <v>29460653.000000019</v>
      </c>
      <c r="W29" s="134">
        <f t="shared" si="5"/>
        <v>108.61026511114568</v>
      </c>
      <c r="X29" s="134">
        <f t="shared" si="6"/>
        <v>123.84352544674462</v>
      </c>
      <c r="Y29" s="134">
        <f t="shared" si="7"/>
        <v>129.7124790214622</v>
      </c>
      <c r="Z29" s="134">
        <f t="shared" si="8"/>
        <v>26.147065034778436</v>
      </c>
      <c r="AA29" s="134">
        <f t="shared" si="9"/>
        <v>-17.494282979038957</v>
      </c>
    </row>
    <row r="30" spans="1:27" ht="15" customHeight="1" x14ac:dyDescent="0.3">
      <c r="A30" s="42">
        <v>25</v>
      </c>
      <c r="B30" s="43" t="s">
        <v>68</v>
      </c>
      <c r="C30" s="92">
        <v>174940235.00000018</v>
      </c>
      <c r="D30" s="92">
        <v>105631718.99999996</v>
      </c>
      <c r="E30" s="92">
        <v>154463736.99999988</v>
      </c>
      <c r="F30" s="92">
        <v>169531544</v>
      </c>
      <c r="G30" s="77">
        <v>165565019.99999994</v>
      </c>
      <c r="H30" s="77">
        <v>107173072.00000007</v>
      </c>
      <c r="I30" s="134">
        <f t="shared" si="0"/>
        <v>-38.737322491878459</v>
      </c>
      <c r="J30" s="134">
        <f t="shared" si="1"/>
        <v>1.4591762915456457</v>
      </c>
      <c r="K30" s="134">
        <f t="shared" si="2"/>
        <v>-30.61603060917777</v>
      </c>
      <c r="L30" s="134">
        <f t="shared" si="3"/>
        <v>-36.782813704569293</v>
      </c>
      <c r="M30" s="134">
        <f t="shared" si="4"/>
        <v>-35.268287951162563</v>
      </c>
      <c r="N30" s="84"/>
      <c r="O30" s="83">
        <v>25</v>
      </c>
      <c r="P30" s="48" t="s">
        <v>68</v>
      </c>
      <c r="Q30" s="44">
        <v>60577202</v>
      </c>
      <c r="R30" s="45">
        <v>58196169</v>
      </c>
      <c r="S30" s="45">
        <v>65735457.000000104</v>
      </c>
      <c r="T30" s="45">
        <v>68525138.000000015</v>
      </c>
      <c r="U30" s="44">
        <v>69316423</v>
      </c>
      <c r="V30" s="44">
        <v>53331314.99999994</v>
      </c>
      <c r="W30" s="134">
        <f t="shared" si="5"/>
        <v>-11.961409178324317</v>
      </c>
      <c r="X30" s="134">
        <f t="shared" si="6"/>
        <v>-8.3594059258437738</v>
      </c>
      <c r="Y30" s="134">
        <f t="shared" si="7"/>
        <v>-18.869788948147331</v>
      </c>
      <c r="Z30" s="134">
        <f t="shared" si="8"/>
        <v>-22.172626635206598</v>
      </c>
      <c r="AA30" s="134">
        <f t="shared" si="9"/>
        <v>-23.061068803276328</v>
      </c>
    </row>
    <row r="31" spans="1:27" ht="15" customHeight="1" x14ac:dyDescent="0.3">
      <c r="A31" s="42">
        <v>26</v>
      </c>
      <c r="B31" s="43" t="s">
        <v>76</v>
      </c>
      <c r="C31" s="92">
        <v>81871482.000000015</v>
      </c>
      <c r="D31" s="92">
        <v>83474181.99999994</v>
      </c>
      <c r="E31" s="92">
        <v>72545529.999999985</v>
      </c>
      <c r="F31" s="92">
        <v>90113361.999999985</v>
      </c>
      <c r="G31" s="77">
        <v>58181687.000000022</v>
      </c>
      <c r="H31" s="77">
        <v>63254667.999999978</v>
      </c>
      <c r="I31" s="134">
        <f t="shared" si="0"/>
        <v>-22.739070486106556</v>
      </c>
      <c r="J31" s="134">
        <f t="shared" si="1"/>
        <v>-24.222476358019279</v>
      </c>
      <c r="K31" s="134">
        <f t="shared" si="2"/>
        <v>-12.806939311078168</v>
      </c>
      <c r="L31" s="134">
        <f t="shared" si="3"/>
        <v>-29.80545104953471</v>
      </c>
      <c r="M31" s="134">
        <f t="shared" si="4"/>
        <v>8.7192057528341422</v>
      </c>
      <c r="N31" s="84"/>
      <c r="O31" s="83">
        <v>26</v>
      </c>
      <c r="P31" s="48" t="s">
        <v>76</v>
      </c>
      <c r="Q31" s="44">
        <v>34146595</v>
      </c>
      <c r="R31" s="45">
        <v>45169965</v>
      </c>
      <c r="S31" s="45">
        <v>43921200.000000015</v>
      </c>
      <c r="T31" s="45">
        <v>48569740.000000037</v>
      </c>
      <c r="U31" s="44">
        <v>54753934.999999955</v>
      </c>
      <c r="V31" s="44">
        <v>39578159.99999997</v>
      </c>
      <c r="W31" s="134">
        <f t="shared" si="5"/>
        <v>15.906607964864335</v>
      </c>
      <c r="X31" s="134">
        <f t="shared" si="6"/>
        <v>-12.37947605228392</v>
      </c>
      <c r="Y31" s="134">
        <f t="shared" si="7"/>
        <v>-9.8882544192782689</v>
      </c>
      <c r="Z31" s="134">
        <f t="shared" si="8"/>
        <v>-18.512720059856321</v>
      </c>
      <c r="AA31" s="134">
        <f t="shared" si="9"/>
        <v>-27.716318470992078</v>
      </c>
    </row>
    <row r="32" spans="1:27" ht="15" customHeight="1" x14ac:dyDescent="0.3">
      <c r="A32" s="42">
        <v>27</v>
      </c>
      <c r="B32" s="43" t="s">
        <v>141</v>
      </c>
      <c r="C32" s="92">
        <v>1287201</v>
      </c>
      <c r="D32" s="92">
        <v>1060131</v>
      </c>
      <c r="E32" s="92">
        <v>28752</v>
      </c>
      <c r="F32" s="92">
        <v>18152475</v>
      </c>
      <c r="G32" s="77">
        <v>67515927</v>
      </c>
      <c r="H32" s="77">
        <v>1005314.0000000001</v>
      </c>
      <c r="I32" s="134">
        <f t="shared" si="0"/>
        <v>-21.899221644482864</v>
      </c>
      <c r="J32" s="134">
        <f t="shared" si="1"/>
        <v>-5.1707760644675034</v>
      </c>
      <c r="K32" s="134">
        <f t="shared" si="2"/>
        <v>3396.5011129660547</v>
      </c>
      <c r="L32" s="134">
        <f t="shared" si="3"/>
        <v>-94.461835094112516</v>
      </c>
      <c r="M32" s="134">
        <f t="shared" si="4"/>
        <v>-98.510997264393623</v>
      </c>
      <c r="N32" s="84"/>
      <c r="O32" s="83">
        <v>27</v>
      </c>
      <c r="P32" s="48" t="s">
        <v>141</v>
      </c>
      <c r="Q32" s="44">
        <v>7951398</v>
      </c>
      <c r="R32" s="45">
        <v>7605636</v>
      </c>
      <c r="S32" s="45">
        <v>7980330.9999999991</v>
      </c>
      <c r="T32" s="45">
        <v>12853545.000000013</v>
      </c>
      <c r="U32" s="44">
        <v>8632329</v>
      </c>
      <c r="V32" s="44">
        <v>8439603.9999999981</v>
      </c>
      <c r="W32" s="134">
        <f t="shared" si="5"/>
        <v>6.1398762833906488</v>
      </c>
      <c r="X32" s="134">
        <f t="shared" si="6"/>
        <v>10.965131647110084</v>
      </c>
      <c r="Y32" s="134">
        <f t="shared" si="7"/>
        <v>5.7550620394066385</v>
      </c>
      <c r="Z32" s="134">
        <f t="shared" si="8"/>
        <v>-34.340261772141545</v>
      </c>
      <c r="AA32" s="134">
        <f t="shared" si="9"/>
        <v>-2.2325956297541723</v>
      </c>
    </row>
    <row r="33" spans="1:243" ht="15" customHeight="1" x14ac:dyDescent="0.3">
      <c r="A33" s="42">
        <v>28</v>
      </c>
      <c r="B33" s="43" t="s">
        <v>314</v>
      </c>
      <c r="C33" s="92" t="s">
        <v>334</v>
      </c>
      <c r="D33" s="92" t="s">
        <v>334</v>
      </c>
      <c r="E33" s="92"/>
      <c r="F33" s="92"/>
      <c r="G33" s="77">
        <v>0</v>
      </c>
      <c r="H33" s="77"/>
      <c r="I33" s="134" t="str">
        <f t="shared" si="0"/>
        <v xml:space="preserve"> </v>
      </c>
      <c r="J33" s="134" t="str">
        <f t="shared" si="1"/>
        <v xml:space="preserve"> </v>
      </c>
      <c r="K33" s="134" t="str">
        <f t="shared" si="2"/>
        <v xml:space="preserve"> </v>
      </c>
      <c r="L33" s="134" t="str">
        <f t="shared" si="3"/>
        <v xml:space="preserve"> </v>
      </c>
      <c r="M33" s="134" t="str">
        <f t="shared" si="4"/>
        <v xml:space="preserve"> </v>
      </c>
      <c r="N33" s="46"/>
      <c r="O33" s="83">
        <v>28</v>
      </c>
      <c r="P33" s="48" t="s">
        <v>314</v>
      </c>
      <c r="Q33" s="44">
        <v>24385097</v>
      </c>
      <c r="R33" s="45">
        <v>13038444</v>
      </c>
      <c r="S33" s="45">
        <v>30392121.000000007</v>
      </c>
      <c r="T33" s="45">
        <v>95649731.000000015</v>
      </c>
      <c r="U33" s="44">
        <v>73082060</v>
      </c>
      <c r="V33" s="44">
        <v>39848307.999999993</v>
      </c>
      <c r="W33" s="134">
        <f t="shared" si="5"/>
        <v>63.412546605822371</v>
      </c>
      <c r="X33" s="134">
        <f t="shared" si="6"/>
        <v>205.62165239962678</v>
      </c>
      <c r="Y33" s="134">
        <f t="shared" si="7"/>
        <v>31.113942327355119</v>
      </c>
      <c r="Z33" s="134">
        <f t="shared" si="8"/>
        <v>-58.339341278440202</v>
      </c>
      <c r="AA33" s="134">
        <f t="shared" si="9"/>
        <v>-45.474569271856879</v>
      </c>
    </row>
    <row r="34" spans="1:243" ht="15" customHeight="1" x14ac:dyDescent="0.3">
      <c r="A34" s="42">
        <v>29</v>
      </c>
      <c r="B34" s="43" t="s">
        <v>316</v>
      </c>
      <c r="C34" s="92">
        <v>2864</v>
      </c>
      <c r="D34" s="92" t="s">
        <v>334</v>
      </c>
      <c r="E34" s="92">
        <v>1320</v>
      </c>
      <c r="F34" s="92">
        <v>10418244.000000002</v>
      </c>
      <c r="G34" s="77">
        <v>29944702</v>
      </c>
      <c r="H34" s="77">
        <v>11511</v>
      </c>
      <c r="I34" s="134">
        <f t="shared" si="0"/>
        <v>301.92039106145251</v>
      </c>
      <c r="J34" s="134" t="str">
        <f t="shared" si="1"/>
        <v xml:space="preserve"> </v>
      </c>
      <c r="K34" s="134">
        <f t="shared" si="2"/>
        <v>772.04545454545462</v>
      </c>
      <c r="L34" s="134">
        <f t="shared" si="3"/>
        <v>-99.889511130666548</v>
      </c>
      <c r="M34" s="134">
        <f t="shared" si="4"/>
        <v>-99.961559143250113</v>
      </c>
      <c r="N34" s="46"/>
      <c r="O34" s="47">
        <v>29</v>
      </c>
      <c r="P34" s="48" t="s">
        <v>316</v>
      </c>
      <c r="Q34" s="48">
        <v>142307</v>
      </c>
      <c r="R34" s="45">
        <v>0</v>
      </c>
      <c r="S34" s="45">
        <v>6112830</v>
      </c>
      <c r="T34" s="45">
        <v>18041562.000000004</v>
      </c>
      <c r="U34" s="44">
        <v>17582755</v>
      </c>
      <c r="V34" s="44">
        <v>383240.00000000006</v>
      </c>
      <c r="W34" s="134">
        <f t="shared" si="5"/>
        <v>169.30509391667317</v>
      </c>
      <c r="X34" s="134" t="str">
        <f t="shared" si="6"/>
        <v xml:space="preserve"> </v>
      </c>
      <c r="Y34" s="134">
        <f t="shared" si="7"/>
        <v>-93.730563421524892</v>
      </c>
      <c r="Z34" s="134">
        <f t="shared" si="8"/>
        <v>-97.875793681278822</v>
      </c>
      <c r="AA34" s="134">
        <f t="shared" si="9"/>
        <v>-97.820364328570804</v>
      </c>
    </row>
    <row r="35" spans="1:243" ht="15" customHeight="1" x14ac:dyDescent="0.3">
      <c r="A35" s="158"/>
      <c r="B35" s="156" t="s">
        <v>322</v>
      </c>
      <c r="C35" s="169">
        <f t="shared" ref="C35:H35" si="10">SUM(C6:C34)</f>
        <v>2708721153</v>
      </c>
      <c r="D35" s="169">
        <f t="shared" si="10"/>
        <v>2713089125.000001</v>
      </c>
      <c r="E35" s="169">
        <f t="shared" si="10"/>
        <v>2909317151.999999</v>
      </c>
      <c r="F35" s="169">
        <f t="shared" si="10"/>
        <v>3233740936.0000033</v>
      </c>
      <c r="G35" s="169">
        <f t="shared" si="10"/>
        <v>3253105947</v>
      </c>
      <c r="H35" s="169">
        <f t="shared" si="10"/>
        <v>2742675240</v>
      </c>
      <c r="I35" s="170">
        <f t="shared" si="0"/>
        <v>1.25350986986588</v>
      </c>
      <c r="J35" s="170">
        <f t="shared" si="1"/>
        <v>1.0904955066671107</v>
      </c>
      <c r="K35" s="170">
        <f t="shared" si="2"/>
        <v>-5.7278702628017584</v>
      </c>
      <c r="L35" s="170">
        <f t="shared" si="3"/>
        <v>-15.185684497269293</v>
      </c>
      <c r="M35" s="171">
        <f t="shared" si="4"/>
        <v>-15.690565118874062</v>
      </c>
      <c r="N35" s="87"/>
      <c r="O35" s="158"/>
      <c r="P35" s="156" t="s">
        <v>322</v>
      </c>
      <c r="Q35" s="169">
        <f t="shared" ref="Q35:V35" si="11">SUM(Q6:Q34)</f>
        <v>2457076008</v>
      </c>
      <c r="R35" s="169">
        <f t="shared" si="11"/>
        <v>2715915734</v>
      </c>
      <c r="S35" s="169">
        <f t="shared" si="11"/>
        <v>2915485521.9999981</v>
      </c>
      <c r="T35" s="169">
        <f t="shared" si="11"/>
        <v>3130841179</v>
      </c>
      <c r="U35" s="169">
        <f t="shared" si="11"/>
        <v>3201307438.0000005</v>
      </c>
      <c r="V35" s="169">
        <f t="shared" si="11"/>
        <v>2875046063.9999976</v>
      </c>
      <c r="W35" s="170">
        <f t="shared" si="5"/>
        <v>17.010872054390177</v>
      </c>
      <c r="X35" s="170">
        <f t="shared" si="6"/>
        <v>5.8591777354458259</v>
      </c>
      <c r="Y35" s="170">
        <f t="shared" si="7"/>
        <v>-1.3870574110160305</v>
      </c>
      <c r="Z35" s="170">
        <f t="shared" si="8"/>
        <v>-8.1701721797879259</v>
      </c>
      <c r="AA35" s="171">
        <f t="shared" si="9"/>
        <v>-10.191503950143343</v>
      </c>
    </row>
    <row r="36" spans="1:243" ht="15" customHeight="1" x14ac:dyDescent="0.3">
      <c r="A36" s="10" t="s">
        <v>45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</row>
    <row r="37" spans="1:243" ht="15" customHeight="1" x14ac:dyDescent="0.3">
      <c r="A37" s="74"/>
      <c r="B37" s="76"/>
      <c r="C37" s="76"/>
      <c r="D37" s="77"/>
      <c r="E37" s="77"/>
      <c r="F37" s="77"/>
      <c r="G37" s="77"/>
      <c r="H37" s="77"/>
      <c r="I37" s="77"/>
      <c r="J37" s="77"/>
      <c r="K37" s="77"/>
      <c r="L37" s="46"/>
      <c r="M37" s="46"/>
      <c r="N37" s="46"/>
      <c r="O37" s="78"/>
      <c r="P37" s="79"/>
      <c r="Q37" s="79"/>
      <c r="R37" s="77"/>
      <c r="S37" s="77"/>
      <c r="T37" s="77"/>
      <c r="U37" s="77"/>
      <c r="V37" s="77"/>
      <c r="W37" s="77"/>
      <c r="X37" s="77"/>
      <c r="Y37" s="77"/>
      <c r="Z37" s="46"/>
    </row>
    <row r="38" spans="1:243" ht="15" customHeight="1" x14ac:dyDescent="0.3">
      <c r="A38" s="275" t="s">
        <v>87</v>
      </c>
      <c r="B38" s="275"/>
      <c r="C38" s="26"/>
      <c r="D38" s="27"/>
      <c r="E38" s="28"/>
      <c r="F38" s="28"/>
      <c r="G38" s="28"/>
      <c r="H38" s="28"/>
      <c r="I38" s="28"/>
      <c r="J38" s="28"/>
      <c r="K38" s="28"/>
      <c r="L38" s="29"/>
      <c r="M38" s="29"/>
      <c r="N38" s="29"/>
      <c r="O38" s="30"/>
      <c r="P38" s="31"/>
      <c r="Q38" s="31"/>
      <c r="R38" s="32"/>
      <c r="S38" s="32"/>
      <c r="T38" s="32"/>
      <c r="U38" s="32"/>
      <c r="V38" s="32"/>
      <c r="W38" s="32"/>
      <c r="X38" s="32"/>
      <c r="Y38" s="32"/>
      <c r="Z38" s="33"/>
    </row>
    <row r="39" spans="1:243" ht="15" customHeight="1" x14ac:dyDescent="0.3">
      <c r="A39" s="270" t="s">
        <v>86</v>
      </c>
      <c r="B39" s="270" t="s">
        <v>48</v>
      </c>
      <c r="C39" s="272" t="s">
        <v>15</v>
      </c>
      <c r="D39" s="273"/>
      <c r="E39" s="273"/>
      <c r="F39" s="273"/>
      <c r="G39" s="273"/>
      <c r="H39" s="273"/>
      <c r="I39" s="273"/>
      <c r="J39" s="273"/>
      <c r="K39" s="273"/>
      <c r="L39" s="274"/>
      <c r="M39" s="208"/>
      <c r="N39" s="85"/>
      <c r="O39" s="270" t="s">
        <v>86</v>
      </c>
      <c r="P39" s="270" t="s">
        <v>48</v>
      </c>
      <c r="Q39" s="268" t="s">
        <v>16</v>
      </c>
      <c r="R39" s="269"/>
      <c r="S39" s="269"/>
      <c r="T39" s="269"/>
      <c r="U39" s="269"/>
      <c r="V39" s="269"/>
      <c r="W39" s="269"/>
      <c r="X39" s="269"/>
      <c r="Y39" s="269"/>
      <c r="Z39" s="269"/>
      <c r="AA39" s="269"/>
    </row>
    <row r="40" spans="1:243" ht="27" customHeight="1" x14ac:dyDescent="0.3">
      <c r="A40" s="271"/>
      <c r="B40" s="271"/>
      <c r="C40" s="81">
        <v>2015</v>
      </c>
      <c r="D40" s="81">
        <v>2016</v>
      </c>
      <c r="E40" s="81">
        <v>2017</v>
      </c>
      <c r="F40" s="81">
        <v>2018</v>
      </c>
      <c r="G40" s="12">
        <v>2019</v>
      </c>
      <c r="H40" s="12">
        <v>2020</v>
      </c>
      <c r="I40" s="3" t="s">
        <v>592</v>
      </c>
      <c r="J40" s="3" t="s">
        <v>593</v>
      </c>
      <c r="K40" s="150" t="s">
        <v>594</v>
      </c>
      <c r="L40" s="3" t="s">
        <v>595</v>
      </c>
      <c r="M40" s="3" t="s">
        <v>598</v>
      </c>
      <c r="N40" s="88"/>
      <c r="O40" s="271"/>
      <c r="P40" s="271"/>
      <c r="Q40" s="81">
        <v>2015</v>
      </c>
      <c r="R40" s="81">
        <v>2016</v>
      </c>
      <c r="S40" s="81">
        <v>2017</v>
      </c>
      <c r="T40" s="81">
        <v>2018</v>
      </c>
      <c r="U40" s="12">
        <v>2019</v>
      </c>
      <c r="V40" s="12">
        <v>2020</v>
      </c>
      <c r="W40" s="3" t="s">
        <v>592</v>
      </c>
      <c r="X40" s="3" t="s">
        <v>593</v>
      </c>
      <c r="Y40" s="150" t="s">
        <v>594</v>
      </c>
      <c r="Z40" s="3" t="s">
        <v>595</v>
      </c>
      <c r="AA40" s="3" t="s">
        <v>598</v>
      </c>
    </row>
    <row r="41" spans="1:243" ht="15" customHeight="1" x14ac:dyDescent="0.3">
      <c r="A41" s="35">
        <v>1</v>
      </c>
      <c r="B41" s="75" t="s">
        <v>142</v>
      </c>
      <c r="C41" s="38" t="s">
        <v>334</v>
      </c>
      <c r="D41" s="93" t="s">
        <v>334</v>
      </c>
      <c r="E41" s="38" t="s">
        <v>334</v>
      </c>
      <c r="F41" s="93"/>
      <c r="G41" s="133">
        <v>0</v>
      </c>
      <c r="H41" s="133"/>
      <c r="I41" s="134" t="str">
        <f>IFERROR(H41/C41*100-100," ")</f>
        <v xml:space="preserve"> </v>
      </c>
      <c r="J41" s="134" t="str">
        <f>IFERROR(H41/D41*100-100," ")</f>
        <v xml:space="preserve"> </v>
      </c>
      <c r="K41" s="134" t="str">
        <f>IFERROR(H41/E41*100-100," ")</f>
        <v xml:space="preserve"> </v>
      </c>
      <c r="L41" s="134" t="str">
        <f>IFERROR(H41/F41*100-100," ")</f>
        <v xml:space="preserve"> </v>
      </c>
      <c r="M41" s="134" t="str">
        <f>IFERROR(H41/G41*100-100," ")</f>
        <v xml:space="preserve"> </v>
      </c>
      <c r="N41" s="49"/>
      <c r="O41" s="35">
        <v>1</v>
      </c>
      <c r="P41" s="75" t="s">
        <v>142</v>
      </c>
      <c r="Q41" s="38">
        <v>3700</v>
      </c>
      <c r="R41" s="93" t="s">
        <v>334</v>
      </c>
      <c r="S41" s="38" t="s">
        <v>334</v>
      </c>
      <c r="T41" s="93">
        <v>24261.000000000004</v>
      </c>
      <c r="U41" s="133">
        <v>0</v>
      </c>
      <c r="V41" s="133">
        <v>3841</v>
      </c>
      <c r="W41" s="134">
        <f>IFERROR(V41/Q41*100-100," ")</f>
        <v>3.810810810810807</v>
      </c>
      <c r="X41" s="134" t="str">
        <f>IFERROR(V41/R41*100-100," ")</f>
        <v xml:space="preserve"> </v>
      </c>
      <c r="Y41" s="134" t="str">
        <f>IFERROR(V41/S41*100-100," ")</f>
        <v xml:space="preserve"> </v>
      </c>
      <c r="Z41" s="134">
        <f>IFERROR(V41/T41*100-100," ")</f>
        <v>-84.168006265199296</v>
      </c>
      <c r="AA41" s="134" t="str">
        <f>IFERROR(V41/U41*100-100," ")</f>
        <v xml:space="preserve"> </v>
      </c>
    </row>
    <row r="42" spans="1:243" ht="15" customHeight="1" x14ac:dyDescent="0.3">
      <c r="A42" s="42">
        <v>2</v>
      </c>
      <c r="B42" s="76" t="s">
        <v>143</v>
      </c>
      <c r="C42" s="45" t="s">
        <v>334</v>
      </c>
      <c r="D42" s="92" t="s">
        <v>334</v>
      </c>
      <c r="E42" s="45" t="s">
        <v>334</v>
      </c>
      <c r="F42" s="92"/>
      <c r="G42" s="133">
        <v>0</v>
      </c>
      <c r="H42" s="133"/>
      <c r="I42" s="134" t="str">
        <f>IFERROR(H42/C42*100-100," ")</f>
        <v xml:space="preserve"> </v>
      </c>
      <c r="J42" s="134" t="str">
        <f>IFERROR(H42/D42*100-100," ")</f>
        <v xml:space="preserve"> </v>
      </c>
      <c r="K42" s="134" t="str">
        <f>IFERROR(H42/E42*100-100," ")</f>
        <v xml:space="preserve"> </v>
      </c>
      <c r="L42" s="134" t="str">
        <f>IFERROR(H42/F42*100-100," ")</f>
        <v xml:space="preserve"> </v>
      </c>
      <c r="M42" s="134" t="str">
        <f>IFERROR(H42/G42*100-100," ")</f>
        <v xml:space="preserve"> </v>
      </c>
      <c r="N42" s="46"/>
      <c r="O42" s="42">
        <v>2</v>
      </c>
      <c r="P42" s="76" t="s">
        <v>143</v>
      </c>
      <c r="Q42" s="45">
        <v>2158</v>
      </c>
      <c r="R42" s="92">
        <v>15092</v>
      </c>
      <c r="S42" s="45">
        <v>6365</v>
      </c>
      <c r="T42" s="92"/>
      <c r="U42" s="133">
        <v>0</v>
      </c>
      <c r="V42" s="133">
        <v>1638</v>
      </c>
      <c r="W42" s="134">
        <f>IFERROR(V42/Q42*100-100," ")</f>
        <v>-24.096385542168676</v>
      </c>
      <c r="X42" s="134">
        <f>IFERROR(V42/R42*100-100," ")</f>
        <v>-89.146567717996291</v>
      </c>
      <c r="Y42" s="134">
        <f>IFERROR(V42/S42*100-100," ")</f>
        <v>-74.26551453260015</v>
      </c>
      <c r="Z42" s="134" t="str">
        <f>IFERROR(V42/T42*100-100," ")</f>
        <v xml:space="preserve"> </v>
      </c>
      <c r="AA42" s="134" t="str">
        <f>IFERROR(V42/U42*100-100," ")</f>
        <v xml:space="preserve"> </v>
      </c>
    </row>
    <row r="43" spans="1:243" ht="15" customHeight="1" x14ac:dyDescent="0.3">
      <c r="A43" s="42">
        <v>3</v>
      </c>
      <c r="B43" s="76" t="s">
        <v>144</v>
      </c>
      <c r="C43" s="45">
        <v>6093</v>
      </c>
      <c r="D43" s="92">
        <v>3646</v>
      </c>
      <c r="E43" s="45">
        <v>10041</v>
      </c>
      <c r="F43" s="92"/>
      <c r="G43" s="92">
        <v>2000</v>
      </c>
      <c r="H43" s="77">
        <v>4050</v>
      </c>
      <c r="I43" s="134">
        <f t="shared" ref="I43:I106" si="12">IFERROR(H43/C43*100-100," ")</f>
        <v>-33.530280649926141</v>
      </c>
      <c r="J43" s="134">
        <f t="shared" ref="J43:J106" si="13">IFERROR(H43/D43*100-100," ")</f>
        <v>11.080636313768522</v>
      </c>
      <c r="K43" s="134">
        <f t="shared" ref="K43:K106" si="14">IFERROR(H43/E43*100-100," ")</f>
        <v>-59.665371974902897</v>
      </c>
      <c r="L43" s="134" t="str">
        <f t="shared" ref="L43:L106" si="15">IFERROR(H43/F43*100-100," ")</f>
        <v xml:space="preserve"> </v>
      </c>
      <c r="M43" s="134">
        <f t="shared" ref="M43:M106" si="16">IFERROR(H43/G43*100-100," ")</f>
        <v>102.5</v>
      </c>
      <c r="N43" s="46"/>
      <c r="O43" s="42">
        <v>3</v>
      </c>
      <c r="P43" s="76" t="s">
        <v>144</v>
      </c>
      <c r="Q43" s="45">
        <v>807831</v>
      </c>
      <c r="R43" s="92">
        <v>1386948</v>
      </c>
      <c r="S43" s="45">
        <v>1079281.9999999998</v>
      </c>
      <c r="T43" s="92">
        <v>804795.00000000035</v>
      </c>
      <c r="U43" s="92">
        <v>800849</v>
      </c>
      <c r="V43" s="77">
        <v>536606</v>
      </c>
      <c r="W43" s="134">
        <f t="shared" ref="W43:W106" si="17">IFERROR(V43/Q43*100-100," ")</f>
        <v>-33.574472878609512</v>
      </c>
      <c r="X43" s="134">
        <f t="shared" ref="X43:X106" si="18">IFERROR(V43/R43*100-100," ")</f>
        <v>-61.310301467682997</v>
      </c>
      <c r="Y43" s="134">
        <f t="shared" ref="Y43:Y106" si="19">IFERROR(V43/S43*100-100," ")</f>
        <v>-50.28120546807969</v>
      </c>
      <c r="Z43" s="134">
        <f t="shared" ref="Z43:Z106" si="20">IFERROR(V43/T43*100-100," ")</f>
        <v>-33.323889934703899</v>
      </c>
      <c r="AA43" s="134">
        <f t="shared" ref="AA43:AA106" si="21">IFERROR(V43/U43*100-100," ")</f>
        <v>-32.995358675605516</v>
      </c>
    </row>
    <row r="44" spans="1:243" ht="15" customHeight="1" x14ac:dyDescent="0.3">
      <c r="A44" s="42">
        <v>4</v>
      </c>
      <c r="B44" s="76" t="s">
        <v>145</v>
      </c>
      <c r="C44" s="45">
        <v>1322941</v>
      </c>
      <c r="D44" s="92">
        <v>1713813</v>
      </c>
      <c r="E44" s="45">
        <v>1687216.0000000002</v>
      </c>
      <c r="F44" s="92">
        <v>1753239</v>
      </c>
      <c r="G44" s="92">
        <v>1684484.9999999998</v>
      </c>
      <c r="H44" s="77">
        <v>2594627.0000000005</v>
      </c>
      <c r="I44" s="134">
        <f t="shared" si="12"/>
        <v>96.125677562340286</v>
      </c>
      <c r="J44" s="134">
        <f t="shared" si="13"/>
        <v>51.394988834837903</v>
      </c>
      <c r="K44" s="134">
        <f t="shared" si="14"/>
        <v>53.78155494020919</v>
      </c>
      <c r="L44" s="134">
        <f t="shared" si="15"/>
        <v>47.990490743133165</v>
      </c>
      <c r="M44" s="134">
        <f t="shared" si="16"/>
        <v>54.030875905692284</v>
      </c>
      <c r="N44" s="46"/>
      <c r="O44" s="42">
        <v>4</v>
      </c>
      <c r="P44" s="76" t="s">
        <v>145</v>
      </c>
      <c r="Q44" s="45">
        <v>18767506</v>
      </c>
      <c r="R44" s="92">
        <v>28811506</v>
      </c>
      <c r="S44" s="45">
        <v>21976408.999999993</v>
      </c>
      <c r="T44" s="92">
        <v>52504973.000000037</v>
      </c>
      <c r="U44" s="92">
        <v>60537458</v>
      </c>
      <c r="V44" s="77">
        <v>22751634.999999989</v>
      </c>
      <c r="W44" s="134">
        <f t="shared" si="17"/>
        <v>21.228867597005106</v>
      </c>
      <c r="X44" s="134">
        <f t="shared" si="18"/>
        <v>-21.032815847946338</v>
      </c>
      <c r="Y44" s="134">
        <f t="shared" si="19"/>
        <v>3.527537187717968</v>
      </c>
      <c r="Z44" s="134">
        <f t="shared" si="20"/>
        <v>-56.667656985558352</v>
      </c>
      <c r="AA44" s="134">
        <f t="shared" si="21"/>
        <v>-62.41726073136406</v>
      </c>
    </row>
    <row r="45" spans="1:243" ht="15" customHeight="1" x14ac:dyDescent="0.3">
      <c r="A45" s="42">
        <v>5</v>
      </c>
      <c r="B45" s="76" t="s">
        <v>146</v>
      </c>
      <c r="C45" s="45" t="s">
        <v>334</v>
      </c>
      <c r="D45" s="92" t="s">
        <v>334</v>
      </c>
      <c r="E45" s="45">
        <v>41269</v>
      </c>
      <c r="F45" s="92"/>
      <c r="G45" s="92">
        <v>0</v>
      </c>
      <c r="H45" s="77"/>
      <c r="I45" s="134" t="str">
        <f t="shared" si="12"/>
        <v xml:space="preserve"> </v>
      </c>
      <c r="J45" s="134" t="str">
        <f t="shared" si="13"/>
        <v xml:space="preserve"> </v>
      </c>
      <c r="K45" s="134">
        <f t="shared" si="14"/>
        <v>-100</v>
      </c>
      <c r="L45" s="134" t="str">
        <f t="shared" si="15"/>
        <v xml:space="preserve"> </v>
      </c>
      <c r="M45" s="134" t="str">
        <f t="shared" si="16"/>
        <v xml:space="preserve"> </v>
      </c>
      <c r="N45" s="46"/>
      <c r="O45" s="42">
        <v>5</v>
      </c>
      <c r="P45" s="76" t="s">
        <v>146</v>
      </c>
      <c r="Q45" s="45">
        <v>84201</v>
      </c>
      <c r="R45" s="92">
        <v>175340</v>
      </c>
      <c r="S45" s="45">
        <v>67828.000000000015</v>
      </c>
      <c r="T45" s="92">
        <v>60051.000000000007</v>
      </c>
      <c r="U45" s="92">
        <v>21181</v>
      </c>
      <c r="V45" s="77">
        <v>79448</v>
      </c>
      <c r="W45" s="134">
        <f t="shared" si="17"/>
        <v>-5.6448260709492786</v>
      </c>
      <c r="X45" s="134">
        <f t="shared" si="18"/>
        <v>-54.689175316527887</v>
      </c>
      <c r="Y45" s="134">
        <f t="shared" si="19"/>
        <v>17.131568083977086</v>
      </c>
      <c r="Z45" s="134">
        <f t="shared" si="20"/>
        <v>32.300877587384036</v>
      </c>
      <c r="AA45" s="134">
        <f t="shared" si="21"/>
        <v>275.09088333884142</v>
      </c>
    </row>
    <row r="46" spans="1:243" ht="15" customHeight="1" x14ac:dyDescent="0.3">
      <c r="A46" s="42">
        <v>6</v>
      </c>
      <c r="B46" s="76" t="s">
        <v>56</v>
      </c>
      <c r="C46" s="45">
        <v>32094880</v>
      </c>
      <c r="D46" s="92">
        <v>29012983</v>
      </c>
      <c r="E46" s="45">
        <v>33085754.000000034</v>
      </c>
      <c r="F46" s="92">
        <v>26160848.000000019</v>
      </c>
      <c r="G46" s="92">
        <v>23501019</v>
      </c>
      <c r="H46" s="77">
        <v>21314460.000000022</v>
      </c>
      <c r="I46" s="134">
        <f t="shared" si="12"/>
        <v>-33.589220461332076</v>
      </c>
      <c r="J46" s="134">
        <f t="shared" si="13"/>
        <v>-26.534751700643739</v>
      </c>
      <c r="K46" s="134">
        <f t="shared" si="14"/>
        <v>-35.578134323310266</v>
      </c>
      <c r="L46" s="134">
        <f t="shared" si="15"/>
        <v>-18.525347496380832</v>
      </c>
      <c r="M46" s="134">
        <f t="shared" si="16"/>
        <v>-9.3041029412383267</v>
      </c>
      <c r="N46" s="46"/>
      <c r="O46" s="42">
        <v>6</v>
      </c>
      <c r="P46" s="76" t="s">
        <v>56</v>
      </c>
      <c r="Q46" s="45">
        <v>189695943</v>
      </c>
      <c r="R46" s="92">
        <v>210468543</v>
      </c>
      <c r="S46" s="45">
        <v>210840805.00000003</v>
      </c>
      <c r="T46" s="92">
        <v>214596975.00000006</v>
      </c>
      <c r="U46" s="92">
        <v>148107914</v>
      </c>
      <c r="V46" s="77">
        <v>109109895.00000004</v>
      </c>
      <c r="W46" s="134">
        <f t="shared" si="17"/>
        <v>-42.48169292687507</v>
      </c>
      <c r="X46" s="134">
        <f t="shared" si="18"/>
        <v>-48.158573511862038</v>
      </c>
      <c r="Y46" s="134">
        <f t="shared" si="19"/>
        <v>-48.250105097065997</v>
      </c>
      <c r="Z46" s="134">
        <f t="shared" si="20"/>
        <v>-49.155902593687529</v>
      </c>
      <c r="AA46" s="134">
        <f t="shared" si="21"/>
        <v>-26.330813760566471</v>
      </c>
    </row>
    <row r="47" spans="1:243" ht="15" customHeight="1" x14ac:dyDescent="0.3">
      <c r="A47" s="42">
        <v>7</v>
      </c>
      <c r="B47" s="76" t="s">
        <v>147</v>
      </c>
      <c r="C47" s="45" t="s">
        <v>334</v>
      </c>
      <c r="D47" s="92" t="s">
        <v>334</v>
      </c>
      <c r="E47" s="45"/>
      <c r="F47" s="92"/>
      <c r="G47" s="92">
        <v>0</v>
      </c>
      <c r="H47" s="77"/>
      <c r="I47" s="134" t="str">
        <f t="shared" si="12"/>
        <v xml:space="preserve"> </v>
      </c>
      <c r="J47" s="134" t="str">
        <f t="shared" si="13"/>
        <v xml:space="preserve"> </v>
      </c>
      <c r="K47" s="134" t="str">
        <f t="shared" si="14"/>
        <v xml:space="preserve"> </v>
      </c>
      <c r="L47" s="134" t="str">
        <f t="shared" si="15"/>
        <v xml:space="preserve"> </v>
      </c>
      <c r="M47" s="134" t="str">
        <f t="shared" si="16"/>
        <v xml:space="preserve"> </v>
      </c>
      <c r="N47" s="46"/>
      <c r="O47" s="42">
        <v>7</v>
      </c>
      <c r="P47" s="76" t="s">
        <v>147</v>
      </c>
      <c r="Q47" s="45">
        <v>17712</v>
      </c>
      <c r="R47" s="92">
        <v>16769</v>
      </c>
      <c r="S47" s="45">
        <v>24702</v>
      </c>
      <c r="T47" s="92">
        <v>16497</v>
      </c>
      <c r="U47" s="92">
        <v>45488</v>
      </c>
      <c r="V47" s="77">
        <v>9143</v>
      </c>
      <c r="W47" s="134">
        <f t="shared" si="17"/>
        <v>-48.379629629629626</v>
      </c>
      <c r="X47" s="134">
        <f t="shared" si="18"/>
        <v>-45.47677261613692</v>
      </c>
      <c r="Y47" s="134">
        <f t="shared" si="19"/>
        <v>-62.986802688041458</v>
      </c>
      <c r="Z47" s="134">
        <f t="shared" si="20"/>
        <v>-44.577802024610534</v>
      </c>
      <c r="AA47" s="134">
        <f t="shared" si="21"/>
        <v>-79.900193457615188</v>
      </c>
    </row>
    <row r="48" spans="1:243" ht="15" customHeight="1" x14ac:dyDescent="0.3">
      <c r="A48" s="42">
        <v>8</v>
      </c>
      <c r="B48" s="76" t="s">
        <v>148</v>
      </c>
      <c r="C48" s="45" t="s">
        <v>334</v>
      </c>
      <c r="D48" s="92">
        <v>3099</v>
      </c>
      <c r="E48" s="45">
        <v>9735</v>
      </c>
      <c r="F48" s="92">
        <v>4535</v>
      </c>
      <c r="G48" s="92">
        <v>9766</v>
      </c>
      <c r="H48" s="77">
        <v>1162</v>
      </c>
      <c r="I48" s="134" t="str">
        <f t="shared" si="12"/>
        <v xml:space="preserve"> </v>
      </c>
      <c r="J48" s="134">
        <f t="shared" si="13"/>
        <v>-62.504033559212651</v>
      </c>
      <c r="K48" s="134">
        <f t="shared" si="14"/>
        <v>-88.063687724704678</v>
      </c>
      <c r="L48" s="134">
        <f t="shared" si="15"/>
        <v>-74.37706725468577</v>
      </c>
      <c r="M48" s="134">
        <f t="shared" si="16"/>
        <v>-88.101576899447053</v>
      </c>
      <c r="N48" s="46"/>
      <c r="O48" s="42">
        <v>8</v>
      </c>
      <c r="P48" s="76" t="s">
        <v>148</v>
      </c>
      <c r="Q48" s="45">
        <v>374717</v>
      </c>
      <c r="R48" s="92">
        <v>257775</v>
      </c>
      <c r="S48" s="45">
        <v>198881.00000000003</v>
      </c>
      <c r="T48" s="92">
        <v>210400.00000000006</v>
      </c>
      <c r="U48" s="92">
        <v>291974</v>
      </c>
      <c r="V48" s="77">
        <v>224151</v>
      </c>
      <c r="W48" s="134">
        <f t="shared" si="17"/>
        <v>-40.181256788456352</v>
      </c>
      <c r="X48" s="134">
        <f t="shared" si="18"/>
        <v>-13.043933663078263</v>
      </c>
      <c r="Y48" s="134">
        <f t="shared" si="19"/>
        <v>12.706090576777058</v>
      </c>
      <c r="Z48" s="134">
        <f t="shared" si="20"/>
        <v>6.5356463878326565</v>
      </c>
      <c r="AA48" s="134">
        <f t="shared" si="21"/>
        <v>-23.22912314110161</v>
      </c>
    </row>
    <row r="49" spans="1:27" ht="15" customHeight="1" x14ac:dyDescent="0.3">
      <c r="A49" s="42">
        <v>9</v>
      </c>
      <c r="B49" s="76" t="s">
        <v>149</v>
      </c>
      <c r="C49" s="45">
        <v>7101</v>
      </c>
      <c r="D49" s="92" t="s">
        <v>334</v>
      </c>
      <c r="E49" s="45">
        <v>13872511</v>
      </c>
      <c r="F49" s="92"/>
      <c r="G49" s="92">
        <v>0</v>
      </c>
      <c r="H49" s="77"/>
      <c r="I49" s="134">
        <f t="shared" si="12"/>
        <v>-100</v>
      </c>
      <c r="J49" s="134" t="str">
        <f t="shared" si="13"/>
        <v xml:space="preserve"> </v>
      </c>
      <c r="K49" s="134">
        <f t="shared" si="14"/>
        <v>-100</v>
      </c>
      <c r="L49" s="134" t="str">
        <f t="shared" si="15"/>
        <v xml:space="preserve"> </v>
      </c>
      <c r="M49" s="134" t="str">
        <f t="shared" si="16"/>
        <v xml:space="preserve"> </v>
      </c>
      <c r="N49" s="46"/>
      <c r="O49" s="42">
        <v>9</v>
      </c>
      <c r="P49" s="76" t="s">
        <v>149</v>
      </c>
      <c r="Q49" s="45">
        <v>185623</v>
      </c>
      <c r="R49" s="92">
        <v>66887</v>
      </c>
      <c r="S49" s="45">
        <v>7350115</v>
      </c>
      <c r="T49" s="92">
        <v>56212</v>
      </c>
      <c r="U49" s="92">
        <v>245199</v>
      </c>
      <c r="V49" s="77">
        <v>14242</v>
      </c>
      <c r="W49" s="134">
        <f t="shared" si="17"/>
        <v>-92.327459420438203</v>
      </c>
      <c r="X49" s="134">
        <f t="shared" si="18"/>
        <v>-78.707372135093522</v>
      </c>
      <c r="Y49" s="134">
        <f t="shared" si="19"/>
        <v>-99.80623432422486</v>
      </c>
      <c r="Z49" s="134">
        <f t="shared" si="20"/>
        <v>-74.663772859887558</v>
      </c>
      <c r="AA49" s="134">
        <f t="shared" si="21"/>
        <v>-94.191656572824527</v>
      </c>
    </row>
    <row r="50" spans="1:27" ht="15" customHeight="1" x14ac:dyDescent="0.3">
      <c r="A50" s="42">
        <v>10</v>
      </c>
      <c r="B50" s="76" t="s">
        <v>150</v>
      </c>
      <c r="C50" s="45" t="s">
        <v>334</v>
      </c>
      <c r="D50" s="92" t="s">
        <v>334</v>
      </c>
      <c r="E50" s="45"/>
      <c r="F50" s="92">
        <v>15314</v>
      </c>
      <c r="G50" s="92">
        <v>0</v>
      </c>
      <c r="H50" s="77"/>
      <c r="I50" s="134" t="str">
        <f t="shared" si="12"/>
        <v xml:space="preserve"> </v>
      </c>
      <c r="J50" s="134" t="str">
        <f t="shared" si="13"/>
        <v xml:space="preserve"> </v>
      </c>
      <c r="K50" s="134" t="str">
        <f t="shared" si="14"/>
        <v xml:space="preserve"> </v>
      </c>
      <c r="L50" s="134">
        <f t="shared" si="15"/>
        <v>-100</v>
      </c>
      <c r="M50" s="134" t="str">
        <f t="shared" si="16"/>
        <v xml:space="preserve"> </v>
      </c>
      <c r="N50" s="46"/>
      <c r="O50" s="42">
        <v>10</v>
      </c>
      <c r="P50" s="76" t="s">
        <v>150</v>
      </c>
      <c r="Q50" s="45" t="s">
        <v>334</v>
      </c>
      <c r="R50" s="92" t="s">
        <v>334</v>
      </c>
      <c r="S50" s="45"/>
      <c r="T50" s="92">
        <v>1071</v>
      </c>
      <c r="U50" s="92">
        <v>0</v>
      </c>
      <c r="V50" s="77"/>
      <c r="W50" s="134" t="str">
        <f t="shared" si="17"/>
        <v xml:space="preserve"> </v>
      </c>
      <c r="X50" s="134" t="str">
        <f t="shared" si="18"/>
        <v xml:space="preserve"> </v>
      </c>
      <c r="Y50" s="134" t="str">
        <f t="shared" si="19"/>
        <v xml:space="preserve"> </v>
      </c>
      <c r="Z50" s="134">
        <f t="shared" si="20"/>
        <v>-100</v>
      </c>
      <c r="AA50" s="134" t="str">
        <f t="shared" si="21"/>
        <v xml:space="preserve"> </v>
      </c>
    </row>
    <row r="51" spans="1:27" ht="15" customHeight="1" x14ac:dyDescent="0.3">
      <c r="A51" s="42">
        <v>11</v>
      </c>
      <c r="B51" s="76" t="s">
        <v>63</v>
      </c>
      <c r="C51" s="45">
        <v>92445031</v>
      </c>
      <c r="D51" s="92">
        <v>92429905</v>
      </c>
      <c r="E51" s="45">
        <v>99579792.000000015</v>
      </c>
      <c r="F51" s="92">
        <v>77913596</v>
      </c>
      <c r="G51" s="92">
        <v>106637308</v>
      </c>
      <c r="H51" s="77">
        <v>87050442.999999985</v>
      </c>
      <c r="I51" s="134">
        <f t="shared" si="12"/>
        <v>-5.8354548012429319</v>
      </c>
      <c r="J51" s="134">
        <f t="shared" si="13"/>
        <v>-5.8200449302636628</v>
      </c>
      <c r="K51" s="134">
        <f t="shared" si="14"/>
        <v>-12.582220497106505</v>
      </c>
      <c r="L51" s="134">
        <f t="shared" si="15"/>
        <v>11.72689680501972</v>
      </c>
      <c r="M51" s="134">
        <f t="shared" si="16"/>
        <v>-18.367741428731506</v>
      </c>
      <c r="N51" s="46"/>
      <c r="O51" s="42">
        <v>11</v>
      </c>
      <c r="P51" s="76" t="s">
        <v>63</v>
      </c>
      <c r="Q51" s="45">
        <v>34879720</v>
      </c>
      <c r="R51" s="92">
        <v>39375777</v>
      </c>
      <c r="S51" s="45">
        <v>42861045.999999933</v>
      </c>
      <c r="T51" s="92">
        <v>35909845.000000015</v>
      </c>
      <c r="U51" s="92">
        <v>36175078</v>
      </c>
      <c r="V51" s="77">
        <v>46642619.000000037</v>
      </c>
      <c r="W51" s="134">
        <f t="shared" si="17"/>
        <v>33.724178405101981</v>
      </c>
      <c r="X51" s="134">
        <f t="shared" si="18"/>
        <v>18.455107565242557</v>
      </c>
      <c r="Y51" s="134">
        <f t="shared" si="19"/>
        <v>8.8228668054440647</v>
      </c>
      <c r="Z51" s="134">
        <f t="shared" si="20"/>
        <v>29.888110071207564</v>
      </c>
      <c r="AA51" s="134">
        <f t="shared" si="21"/>
        <v>28.935780041718317</v>
      </c>
    </row>
    <row r="52" spans="1:27" ht="15" customHeight="1" x14ac:dyDescent="0.3">
      <c r="A52" s="42">
        <v>12</v>
      </c>
      <c r="B52" s="76" t="s">
        <v>151</v>
      </c>
      <c r="C52" s="45">
        <v>9832957</v>
      </c>
      <c r="D52" s="92">
        <v>7942134</v>
      </c>
      <c r="E52" s="45">
        <v>18524368.999999996</v>
      </c>
      <c r="F52" s="92">
        <v>18908204.999999989</v>
      </c>
      <c r="G52" s="92">
        <v>18973404</v>
      </c>
      <c r="H52" s="77">
        <v>9958172</v>
      </c>
      <c r="I52" s="134">
        <f t="shared" si="12"/>
        <v>1.2734216167120422</v>
      </c>
      <c r="J52" s="134">
        <f t="shared" si="13"/>
        <v>25.384084428693839</v>
      </c>
      <c r="K52" s="134">
        <f t="shared" si="14"/>
        <v>-46.242854479955554</v>
      </c>
      <c r="L52" s="134">
        <f t="shared" si="15"/>
        <v>-47.334122937634717</v>
      </c>
      <c r="M52" s="134">
        <f t="shared" si="16"/>
        <v>-47.515100611361035</v>
      </c>
      <c r="N52" s="46"/>
      <c r="O52" s="42">
        <v>12</v>
      </c>
      <c r="P52" s="76" t="s">
        <v>151</v>
      </c>
      <c r="Q52" s="45">
        <v>16815638</v>
      </c>
      <c r="R52" s="92">
        <v>13835131</v>
      </c>
      <c r="S52" s="45">
        <v>11451943</v>
      </c>
      <c r="T52" s="92">
        <v>12277416.000000002</v>
      </c>
      <c r="U52" s="92">
        <v>12501168</v>
      </c>
      <c r="V52" s="77">
        <v>9174702.0000000019</v>
      </c>
      <c r="W52" s="134">
        <f t="shared" si="17"/>
        <v>-45.439465335778507</v>
      </c>
      <c r="X52" s="134">
        <f t="shared" si="18"/>
        <v>-33.6854707049756</v>
      </c>
      <c r="Y52" s="134">
        <f t="shared" si="19"/>
        <v>-19.885193281175063</v>
      </c>
      <c r="Z52" s="134">
        <f t="shared" si="20"/>
        <v>-25.27171841371181</v>
      </c>
      <c r="AA52" s="134">
        <f t="shared" si="21"/>
        <v>-26.609241632461845</v>
      </c>
    </row>
    <row r="53" spans="1:27" ht="15" customHeight="1" x14ac:dyDescent="0.3">
      <c r="A53" s="42">
        <v>13</v>
      </c>
      <c r="B53" s="76" t="s">
        <v>70</v>
      </c>
      <c r="C53" s="45">
        <v>31252700</v>
      </c>
      <c r="D53" s="92">
        <v>51882388</v>
      </c>
      <c r="E53" s="45">
        <v>73872485</v>
      </c>
      <c r="F53" s="92">
        <v>96279620.000000015</v>
      </c>
      <c r="G53" s="92">
        <v>76283540</v>
      </c>
      <c r="H53" s="77">
        <v>26306027</v>
      </c>
      <c r="I53" s="134">
        <f t="shared" si="12"/>
        <v>-15.827986062004243</v>
      </c>
      <c r="J53" s="134">
        <f t="shared" si="13"/>
        <v>-49.296807618030222</v>
      </c>
      <c r="K53" s="134">
        <f t="shared" si="14"/>
        <v>-64.389952497198379</v>
      </c>
      <c r="L53" s="134">
        <f t="shared" si="15"/>
        <v>-72.677471099283537</v>
      </c>
      <c r="M53" s="134">
        <f t="shared" si="16"/>
        <v>-65.515461133555149</v>
      </c>
      <c r="N53" s="46"/>
      <c r="O53" s="42">
        <v>13</v>
      </c>
      <c r="P53" s="76" t="s">
        <v>70</v>
      </c>
      <c r="Q53" s="45">
        <v>6634999</v>
      </c>
      <c r="R53" s="92">
        <v>9134699</v>
      </c>
      <c r="S53" s="45">
        <v>10849175.999999993</v>
      </c>
      <c r="T53" s="92">
        <v>9488201.0000000037</v>
      </c>
      <c r="U53" s="92">
        <v>11627299.999999998</v>
      </c>
      <c r="V53" s="77">
        <v>16723627.000000002</v>
      </c>
      <c r="W53" s="134">
        <f t="shared" si="17"/>
        <v>152.05168832730797</v>
      </c>
      <c r="X53" s="134">
        <f t="shared" si="18"/>
        <v>83.078030266788232</v>
      </c>
      <c r="Y53" s="134">
        <f t="shared" si="19"/>
        <v>54.146517671019581</v>
      </c>
      <c r="Z53" s="134">
        <f t="shared" si="20"/>
        <v>76.257090253463161</v>
      </c>
      <c r="AA53" s="134">
        <f t="shared" si="21"/>
        <v>43.830700162548538</v>
      </c>
    </row>
    <row r="54" spans="1:27" ht="15" customHeight="1" x14ac:dyDescent="0.3">
      <c r="A54" s="42">
        <v>14</v>
      </c>
      <c r="B54" s="76" t="s">
        <v>152</v>
      </c>
      <c r="C54" s="45">
        <v>238478</v>
      </c>
      <c r="D54" s="92">
        <v>953076</v>
      </c>
      <c r="E54" s="45">
        <v>48027</v>
      </c>
      <c r="F54" s="92">
        <v>101950</v>
      </c>
      <c r="G54" s="92">
        <v>19234</v>
      </c>
      <c r="H54" s="77">
        <v>4288</v>
      </c>
      <c r="I54" s="134">
        <f t="shared" si="12"/>
        <v>-98.201930576405374</v>
      </c>
      <c r="J54" s="134">
        <f t="shared" si="13"/>
        <v>-99.550088345525438</v>
      </c>
      <c r="K54" s="134">
        <f t="shared" si="14"/>
        <v>-91.071688841693216</v>
      </c>
      <c r="L54" s="134">
        <f t="shared" si="15"/>
        <v>-95.794016674840606</v>
      </c>
      <c r="M54" s="134">
        <f t="shared" si="16"/>
        <v>-77.706145367578245</v>
      </c>
      <c r="N54" s="46"/>
      <c r="O54" s="42">
        <v>14</v>
      </c>
      <c r="P54" s="76" t="s">
        <v>152</v>
      </c>
      <c r="Q54" s="45">
        <v>1250504</v>
      </c>
      <c r="R54" s="92">
        <v>819282</v>
      </c>
      <c r="S54" s="45">
        <v>1778381.9999999995</v>
      </c>
      <c r="T54" s="92">
        <v>1289414</v>
      </c>
      <c r="U54" s="92">
        <v>1711664</v>
      </c>
      <c r="V54" s="77">
        <v>2346647</v>
      </c>
      <c r="W54" s="134">
        <f t="shared" si="17"/>
        <v>87.656097061664724</v>
      </c>
      <c r="X54" s="134">
        <f t="shared" si="18"/>
        <v>186.42726191958326</v>
      </c>
      <c r="Y54" s="134">
        <f t="shared" si="19"/>
        <v>31.954045868660415</v>
      </c>
      <c r="Z54" s="134">
        <f t="shared" si="20"/>
        <v>81.993293077320402</v>
      </c>
      <c r="AA54" s="134">
        <f t="shared" si="21"/>
        <v>37.097409304629878</v>
      </c>
    </row>
    <row r="55" spans="1:27" ht="15" customHeight="1" x14ac:dyDescent="0.3">
      <c r="A55" s="42">
        <v>15</v>
      </c>
      <c r="B55" s="76" t="s">
        <v>153</v>
      </c>
      <c r="C55" s="45">
        <v>842340</v>
      </c>
      <c r="D55" s="92">
        <v>568237</v>
      </c>
      <c r="E55" s="45">
        <v>103613.00000000001</v>
      </c>
      <c r="F55" s="92">
        <v>545776.99999999988</v>
      </c>
      <c r="G55" s="92">
        <v>1054629</v>
      </c>
      <c r="H55" s="77">
        <v>851898.99999999988</v>
      </c>
      <c r="I55" s="134">
        <f t="shared" si="12"/>
        <v>1.1348149203409292</v>
      </c>
      <c r="J55" s="134">
        <f t="shared" si="13"/>
        <v>49.919663802251506</v>
      </c>
      <c r="K55" s="134">
        <f t="shared" si="14"/>
        <v>722.19316108982434</v>
      </c>
      <c r="L55" s="134">
        <f t="shared" si="15"/>
        <v>56.089208596184903</v>
      </c>
      <c r="M55" s="134">
        <f t="shared" si="16"/>
        <v>-19.222873636131766</v>
      </c>
      <c r="N55" s="46"/>
      <c r="O55" s="42">
        <v>15</v>
      </c>
      <c r="P55" s="76" t="s">
        <v>153</v>
      </c>
      <c r="Q55" s="45">
        <v>2592343</v>
      </c>
      <c r="R55" s="92">
        <v>952872</v>
      </c>
      <c r="S55" s="45">
        <v>804262.99999999988</v>
      </c>
      <c r="T55" s="92">
        <v>1476835.0000000005</v>
      </c>
      <c r="U55" s="92">
        <v>2510373.0000000005</v>
      </c>
      <c r="V55" s="77">
        <v>1457375</v>
      </c>
      <c r="W55" s="134">
        <f t="shared" si="17"/>
        <v>-43.781552055418594</v>
      </c>
      <c r="X55" s="134">
        <f t="shared" si="18"/>
        <v>52.945516291799947</v>
      </c>
      <c r="Y55" s="134">
        <f t="shared" si="19"/>
        <v>81.206272077666142</v>
      </c>
      <c r="Z55" s="134">
        <f t="shared" si="20"/>
        <v>-1.317682747226371</v>
      </c>
      <c r="AA55" s="134">
        <f t="shared" si="21"/>
        <v>-41.945878162328874</v>
      </c>
    </row>
    <row r="56" spans="1:27" ht="15" customHeight="1" x14ac:dyDescent="0.3">
      <c r="A56" s="42">
        <v>16</v>
      </c>
      <c r="B56" s="76" t="s">
        <v>154</v>
      </c>
      <c r="C56" s="45">
        <v>373614781</v>
      </c>
      <c r="D56" s="92">
        <v>461114229</v>
      </c>
      <c r="E56" s="45">
        <v>328524938.99999994</v>
      </c>
      <c r="F56" s="92">
        <v>183369151</v>
      </c>
      <c r="G56" s="92">
        <v>100767166</v>
      </c>
      <c r="H56" s="77">
        <v>89994920.999999985</v>
      </c>
      <c r="I56" s="134">
        <f t="shared" si="12"/>
        <v>-75.912376710813277</v>
      </c>
      <c r="J56" s="134">
        <f t="shared" si="13"/>
        <v>-80.48316114747351</v>
      </c>
      <c r="K56" s="134">
        <f t="shared" si="14"/>
        <v>-72.606365509438533</v>
      </c>
      <c r="L56" s="134">
        <f t="shared" si="15"/>
        <v>-50.921449704481653</v>
      </c>
      <c r="M56" s="134">
        <f t="shared" si="16"/>
        <v>-10.690233165831032</v>
      </c>
      <c r="N56" s="46"/>
      <c r="O56" s="42">
        <v>16</v>
      </c>
      <c r="P56" s="76" t="s">
        <v>154</v>
      </c>
      <c r="Q56" s="45">
        <v>56891766</v>
      </c>
      <c r="R56" s="92">
        <v>94742038</v>
      </c>
      <c r="S56" s="45">
        <v>55289743.999999985</v>
      </c>
      <c r="T56" s="92">
        <v>53273602.000000015</v>
      </c>
      <c r="U56" s="92">
        <v>73437994</v>
      </c>
      <c r="V56" s="77">
        <v>72984613.999999985</v>
      </c>
      <c r="W56" s="134">
        <f t="shared" si="17"/>
        <v>28.286778793261561</v>
      </c>
      <c r="X56" s="134">
        <f t="shared" si="18"/>
        <v>-22.964910254516596</v>
      </c>
      <c r="Y56" s="134">
        <f t="shared" si="19"/>
        <v>32.00389207806785</v>
      </c>
      <c r="Z56" s="134">
        <f t="shared" si="20"/>
        <v>36.999585648441723</v>
      </c>
      <c r="AA56" s="134">
        <f t="shared" si="21"/>
        <v>-0.61736435774649578</v>
      </c>
    </row>
    <row r="57" spans="1:27" ht="15" customHeight="1" x14ac:dyDescent="0.3">
      <c r="A57" s="42">
        <v>17</v>
      </c>
      <c r="B57" s="76" t="s">
        <v>155</v>
      </c>
      <c r="C57" s="45">
        <v>9296047</v>
      </c>
      <c r="D57" s="92">
        <v>8583035</v>
      </c>
      <c r="E57" s="45">
        <v>11865336</v>
      </c>
      <c r="F57" s="92">
        <v>8864680.9999999981</v>
      </c>
      <c r="G57" s="92">
        <v>7614252</v>
      </c>
      <c r="H57" s="77">
        <v>62191</v>
      </c>
      <c r="I57" s="134">
        <f t="shared" si="12"/>
        <v>-99.330995206887394</v>
      </c>
      <c r="J57" s="134">
        <f t="shared" si="13"/>
        <v>-99.275419475744883</v>
      </c>
      <c r="K57" s="134">
        <f t="shared" si="14"/>
        <v>-99.475859764948922</v>
      </c>
      <c r="L57" s="134">
        <f t="shared" si="15"/>
        <v>-99.298440631986651</v>
      </c>
      <c r="M57" s="134">
        <f t="shared" si="16"/>
        <v>-99.183229028931535</v>
      </c>
      <c r="N57" s="46"/>
      <c r="O57" s="42">
        <v>17</v>
      </c>
      <c r="P57" s="76" t="s">
        <v>155</v>
      </c>
      <c r="Q57" s="45">
        <v>12235085</v>
      </c>
      <c r="R57" s="92">
        <v>24886151</v>
      </c>
      <c r="S57" s="45">
        <v>13163387.999999996</v>
      </c>
      <c r="T57" s="92">
        <v>12369745.999999998</v>
      </c>
      <c r="U57" s="92">
        <v>5999154</v>
      </c>
      <c r="V57" s="77">
        <v>3548307.0000000009</v>
      </c>
      <c r="W57" s="134">
        <f t="shared" si="17"/>
        <v>-70.998918274781076</v>
      </c>
      <c r="X57" s="134">
        <f t="shared" si="18"/>
        <v>-85.741840913848023</v>
      </c>
      <c r="Y57" s="134">
        <f t="shared" si="19"/>
        <v>-73.044120556197214</v>
      </c>
      <c r="Z57" s="134">
        <f t="shared" si="20"/>
        <v>-71.314633299665161</v>
      </c>
      <c r="AA57" s="134">
        <f t="shared" si="21"/>
        <v>-40.853210302652656</v>
      </c>
    </row>
    <row r="58" spans="1:27" ht="15" customHeight="1" x14ac:dyDescent="0.3">
      <c r="A58" s="42">
        <v>18</v>
      </c>
      <c r="B58" s="76" t="s">
        <v>156</v>
      </c>
      <c r="C58" s="45">
        <v>25522616</v>
      </c>
      <c r="D58" s="92">
        <v>26230709</v>
      </c>
      <c r="E58" s="45">
        <v>29265554</v>
      </c>
      <c r="F58" s="92">
        <v>34725989</v>
      </c>
      <c r="G58" s="92">
        <v>38504275</v>
      </c>
      <c r="H58" s="77">
        <v>31866439</v>
      </c>
      <c r="I58" s="134">
        <f t="shared" si="12"/>
        <v>24.855692692316495</v>
      </c>
      <c r="J58" s="134">
        <f t="shared" si="13"/>
        <v>21.485237017421071</v>
      </c>
      <c r="K58" s="134">
        <f t="shared" si="14"/>
        <v>8.8871886723893851</v>
      </c>
      <c r="L58" s="134">
        <f t="shared" si="15"/>
        <v>-8.2346106830823373</v>
      </c>
      <c r="M58" s="134">
        <f t="shared" si="16"/>
        <v>-17.239218242649684</v>
      </c>
      <c r="N58" s="46"/>
      <c r="O58" s="42">
        <v>18</v>
      </c>
      <c r="P58" s="76" t="s">
        <v>156</v>
      </c>
      <c r="Q58" s="45">
        <v>21577227</v>
      </c>
      <c r="R58" s="92">
        <v>23687307</v>
      </c>
      <c r="S58" s="45">
        <v>25482258.000000015</v>
      </c>
      <c r="T58" s="92">
        <v>27968662.999999989</v>
      </c>
      <c r="U58" s="92">
        <v>31516948</v>
      </c>
      <c r="V58" s="77">
        <v>25131150.000000011</v>
      </c>
      <c r="W58" s="134">
        <f t="shared" si="17"/>
        <v>16.470712385794585</v>
      </c>
      <c r="X58" s="134">
        <f t="shared" si="18"/>
        <v>6.0954290836016582</v>
      </c>
      <c r="Y58" s="134">
        <f t="shared" si="19"/>
        <v>-1.3778527789805963</v>
      </c>
      <c r="Z58" s="134">
        <f t="shared" si="20"/>
        <v>-10.145329435303992</v>
      </c>
      <c r="AA58" s="134">
        <f t="shared" si="21"/>
        <v>-20.26147328732462</v>
      </c>
    </row>
    <row r="59" spans="1:27" ht="15" customHeight="1" x14ac:dyDescent="0.3">
      <c r="A59" s="42">
        <v>19</v>
      </c>
      <c r="B59" s="76" t="s">
        <v>157</v>
      </c>
      <c r="C59" s="45">
        <v>37515</v>
      </c>
      <c r="D59" s="92">
        <v>44866</v>
      </c>
      <c r="E59" s="45">
        <v>450512</v>
      </c>
      <c r="F59" s="92">
        <v>1464582</v>
      </c>
      <c r="G59" s="92">
        <v>13981</v>
      </c>
      <c r="H59" s="77"/>
      <c r="I59" s="134">
        <f t="shared" si="12"/>
        <v>-100</v>
      </c>
      <c r="J59" s="134">
        <f t="shared" si="13"/>
        <v>-100</v>
      </c>
      <c r="K59" s="134">
        <f t="shared" si="14"/>
        <v>-100</v>
      </c>
      <c r="L59" s="134">
        <f t="shared" si="15"/>
        <v>-100</v>
      </c>
      <c r="M59" s="134">
        <f t="shared" si="16"/>
        <v>-100</v>
      </c>
      <c r="N59" s="46"/>
      <c r="O59" s="42">
        <v>19</v>
      </c>
      <c r="P59" s="76" t="s">
        <v>157</v>
      </c>
      <c r="Q59" s="45">
        <v>6096022</v>
      </c>
      <c r="R59" s="92">
        <v>2156863</v>
      </c>
      <c r="S59" s="45">
        <v>1743127.9999999991</v>
      </c>
      <c r="T59" s="92">
        <v>1906194.0000000007</v>
      </c>
      <c r="U59" s="92">
        <v>2948479</v>
      </c>
      <c r="V59" s="77">
        <v>2439533</v>
      </c>
      <c r="W59" s="134">
        <f t="shared" si="17"/>
        <v>-59.981558465504229</v>
      </c>
      <c r="X59" s="134">
        <f t="shared" si="18"/>
        <v>13.105607542064561</v>
      </c>
      <c r="Y59" s="134">
        <f t="shared" si="19"/>
        <v>39.951455085340911</v>
      </c>
      <c r="Z59" s="134">
        <f t="shared" si="20"/>
        <v>27.979261292397268</v>
      </c>
      <c r="AA59" s="134">
        <f t="shared" si="21"/>
        <v>-17.261306592314213</v>
      </c>
    </row>
    <row r="60" spans="1:27" ht="15" customHeight="1" x14ac:dyDescent="0.3">
      <c r="A60" s="42">
        <v>20</v>
      </c>
      <c r="B60" s="76" t="s">
        <v>158</v>
      </c>
      <c r="C60" s="45">
        <v>14119894</v>
      </c>
      <c r="D60" s="92">
        <v>4032062</v>
      </c>
      <c r="E60" s="45">
        <v>65702</v>
      </c>
      <c r="F60" s="92">
        <v>3721</v>
      </c>
      <c r="G60" s="92">
        <v>3063949</v>
      </c>
      <c r="H60" s="77">
        <v>9728816</v>
      </c>
      <c r="I60" s="134">
        <f t="shared" si="12"/>
        <v>-31.098519578121468</v>
      </c>
      <c r="J60" s="134">
        <f t="shared" si="13"/>
        <v>141.28636910841155</v>
      </c>
      <c r="K60" s="134">
        <f t="shared" si="14"/>
        <v>14707.488356518828</v>
      </c>
      <c r="L60" s="134">
        <f t="shared" si="15"/>
        <v>261357.02768073097</v>
      </c>
      <c r="M60" s="134">
        <f t="shared" si="16"/>
        <v>217.52538961973585</v>
      </c>
      <c r="N60" s="46"/>
      <c r="O60" s="42">
        <v>20</v>
      </c>
      <c r="P60" s="76" t="s">
        <v>158</v>
      </c>
      <c r="Q60" s="45">
        <v>5058198</v>
      </c>
      <c r="R60" s="92">
        <v>3105783</v>
      </c>
      <c r="S60" s="45">
        <v>26807652.999999993</v>
      </c>
      <c r="T60" s="92">
        <v>76995952.00000003</v>
      </c>
      <c r="U60" s="92">
        <v>24476402.000000004</v>
      </c>
      <c r="V60" s="77">
        <v>2845463</v>
      </c>
      <c r="W60" s="134">
        <f t="shared" si="17"/>
        <v>-43.745519649487818</v>
      </c>
      <c r="X60" s="134">
        <f t="shared" si="18"/>
        <v>-8.3817832733323598</v>
      </c>
      <c r="Y60" s="134">
        <f t="shared" si="19"/>
        <v>-89.385631782088495</v>
      </c>
      <c r="Z60" s="134">
        <f t="shared" si="20"/>
        <v>-96.304399223481255</v>
      </c>
      <c r="AA60" s="134">
        <f t="shared" si="21"/>
        <v>-88.374667976118388</v>
      </c>
    </row>
    <row r="61" spans="1:27" ht="15" customHeight="1" x14ac:dyDescent="0.3">
      <c r="A61" s="42">
        <v>21</v>
      </c>
      <c r="B61" s="76" t="s">
        <v>159</v>
      </c>
      <c r="C61" s="45" t="s">
        <v>334</v>
      </c>
      <c r="D61" s="92" t="s">
        <v>334</v>
      </c>
      <c r="E61" s="45">
        <v>20000</v>
      </c>
      <c r="F61" s="92"/>
      <c r="G61" s="92">
        <v>0</v>
      </c>
      <c r="H61" s="77"/>
      <c r="I61" s="134" t="str">
        <f t="shared" si="12"/>
        <v xml:space="preserve"> </v>
      </c>
      <c r="J61" s="134" t="str">
        <f t="shared" si="13"/>
        <v xml:space="preserve"> </v>
      </c>
      <c r="K61" s="134">
        <f t="shared" si="14"/>
        <v>-100</v>
      </c>
      <c r="L61" s="134" t="str">
        <f t="shared" si="15"/>
        <v xml:space="preserve"> </v>
      </c>
      <c r="M61" s="134" t="str">
        <f t="shared" si="16"/>
        <v xml:space="preserve"> </v>
      </c>
      <c r="N61" s="46"/>
      <c r="O61" s="42">
        <v>21</v>
      </c>
      <c r="P61" s="76" t="s">
        <v>159</v>
      </c>
      <c r="Q61" s="45">
        <v>314043</v>
      </c>
      <c r="R61" s="92">
        <v>131706</v>
      </c>
      <c r="S61" s="45">
        <v>291247</v>
      </c>
      <c r="T61" s="92">
        <v>154081.00000000003</v>
      </c>
      <c r="U61" s="92">
        <v>145100</v>
      </c>
      <c r="V61" s="77">
        <v>918786</v>
      </c>
      <c r="W61" s="134">
        <f t="shared" si="17"/>
        <v>192.56694146979873</v>
      </c>
      <c r="X61" s="134">
        <f t="shared" si="18"/>
        <v>597.60375381531594</v>
      </c>
      <c r="Y61" s="134">
        <f t="shared" si="19"/>
        <v>215.46625372965218</v>
      </c>
      <c r="Z61" s="134">
        <f t="shared" si="20"/>
        <v>496.30064706225937</v>
      </c>
      <c r="AA61" s="134">
        <f t="shared" si="21"/>
        <v>533.20882150241209</v>
      </c>
    </row>
    <row r="62" spans="1:27" ht="15" customHeight="1" x14ac:dyDescent="0.3">
      <c r="A62" s="42">
        <v>22</v>
      </c>
      <c r="B62" s="76" t="s">
        <v>160</v>
      </c>
      <c r="C62" s="45" t="s">
        <v>334</v>
      </c>
      <c r="D62" s="92">
        <v>1186</v>
      </c>
      <c r="E62" s="45"/>
      <c r="F62" s="92">
        <v>9600</v>
      </c>
      <c r="G62" s="92">
        <v>36105</v>
      </c>
      <c r="H62" s="77"/>
      <c r="I62" s="134" t="str">
        <f t="shared" si="12"/>
        <v xml:space="preserve"> </v>
      </c>
      <c r="J62" s="134">
        <f t="shared" si="13"/>
        <v>-100</v>
      </c>
      <c r="K62" s="134" t="str">
        <f t="shared" si="14"/>
        <v xml:space="preserve"> </v>
      </c>
      <c r="L62" s="134">
        <f t="shared" si="15"/>
        <v>-100</v>
      </c>
      <c r="M62" s="134">
        <f t="shared" si="16"/>
        <v>-100</v>
      </c>
      <c r="N62" s="46"/>
      <c r="O62" s="42">
        <v>22</v>
      </c>
      <c r="P62" s="76" t="s">
        <v>160</v>
      </c>
      <c r="Q62" s="45">
        <v>668595</v>
      </c>
      <c r="R62" s="92">
        <v>927533</v>
      </c>
      <c r="S62" s="45">
        <v>2793573.9999999995</v>
      </c>
      <c r="T62" s="92">
        <v>1633571</v>
      </c>
      <c r="U62" s="92">
        <v>587799</v>
      </c>
      <c r="V62" s="77">
        <v>18785253.000000004</v>
      </c>
      <c r="W62" s="134">
        <f t="shared" si="17"/>
        <v>2709.6610055414717</v>
      </c>
      <c r="X62" s="134">
        <f t="shared" si="18"/>
        <v>1925.2921459398212</v>
      </c>
      <c r="Y62" s="134">
        <f t="shared" si="19"/>
        <v>572.44515448669006</v>
      </c>
      <c r="Z62" s="134">
        <f t="shared" si="20"/>
        <v>1049.950201123796</v>
      </c>
      <c r="AA62" s="134">
        <f t="shared" si="21"/>
        <v>3095.8633818703338</v>
      </c>
    </row>
    <row r="63" spans="1:27" ht="15" customHeight="1" x14ac:dyDescent="0.3">
      <c r="A63" s="42">
        <v>23</v>
      </c>
      <c r="B63" s="76" t="s">
        <v>161</v>
      </c>
      <c r="C63" s="45" t="s">
        <v>334</v>
      </c>
      <c r="D63" s="92" t="s">
        <v>334</v>
      </c>
      <c r="E63" s="45"/>
      <c r="F63" s="92"/>
      <c r="G63" s="92">
        <v>1359652</v>
      </c>
      <c r="H63" s="77">
        <v>2418821</v>
      </c>
      <c r="I63" s="134" t="str">
        <f t="shared" si="12"/>
        <v xml:space="preserve"> </v>
      </c>
      <c r="J63" s="134" t="str">
        <f t="shared" si="13"/>
        <v xml:space="preserve"> </v>
      </c>
      <c r="K63" s="134" t="str">
        <f t="shared" si="14"/>
        <v xml:space="preserve"> </v>
      </c>
      <c r="L63" s="134" t="str">
        <f t="shared" si="15"/>
        <v xml:space="preserve"> </v>
      </c>
      <c r="M63" s="134">
        <f t="shared" si="16"/>
        <v>77.900006766437286</v>
      </c>
      <c r="N63" s="46"/>
      <c r="O63" s="42">
        <v>23</v>
      </c>
      <c r="P63" s="76" t="s">
        <v>161</v>
      </c>
      <c r="Q63" s="45">
        <v>1818328</v>
      </c>
      <c r="R63" s="92">
        <v>12547</v>
      </c>
      <c r="S63" s="45">
        <v>71538</v>
      </c>
      <c r="T63" s="92">
        <v>734283.99999999988</v>
      </c>
      <c r="U63" s="92">
        <v>913035</v>
      </c>
      <c r="V63" s="77">
        <v>348729</v>
      </c>
      <c r="W63" s="134">
        <f t="shared" si="17"/>
        <v>-80.821446955664769</v>
      </c>
      <c r="X63" s="134">
        <f t="shared" si="18"/>
        <v>2679.3815254642545</v>
      </c>
      <c r="Y63" s="134">
        <f t="shared" si="19"/>
        <v>387.4737901534848</v>
      </c>
      <c r="Z63" s="134">
        <f t="shared" si="20"/>
        <v>-52.50761285824013</v>
      </c>
      <c r="AA63" s="134">
        <f t="shared" si="21"/>
        <v>-61.805516765512827</v>
      </c>
    </row>
    <row r="64" spans="1:27" ht="15" customHeight="1" x14ac:dyDescent="0.3">
      <c r="A64" s="42">
        <v>24</v>
      </c>
      <c r="B64" s="76" t="s">
        <v>162</v>
      </c>
      <c r="C64" s="45">
        <v>6583</v>
      </c>
      <c r="D64" s="92">
        <v>2746</v>
      </c>
      <c r="E64" s="45">
        <v>2655</v>
      </c>
      <c r="F64" s="92"/>
      <c r="G64" s="92">
        <v>41227</v>
      </c>
      <c r="H64" s="77">
        <v>31148</v>
      </c>
      <c r="I64" s="134">
        <f t="shared" si="12"/>
        <v>373.15813458909315</v>
      </c>
      <c r="J64" s="134">
        <f t="shared" si="13"/>
        <v>1034.3044428259286</v>
      </c>
      <c r="K64" s="134">
        <f t="shared" si="14"/>
        <v>1073.1826741996233</v>
      </c>
      <c r="L64" s="134" t="str">
        <f t="shared" si="15"/>
        <v xml:space="preserve"> </v>
      </c>
      <c r="M64" s="134">
        <f t="shared" si="16"/>
        <v>-24.447570766730536</v>
      </c>
      <c r="N64" s="46"/>
      <c r="O64" s="42">
        <v>24</v>
      </c>
      <c r="P64" s="76" t="s">
        <v>162</v>
      </c>
      <c r="Q64" s="45">
        <v>146446</v>
      </c>
      <c r="R64" s="92">
        <v>120558</v>
      </c>
      <c r="S64" s="45">
        <v>178833.99999999997</v>
      </c>
      <c r="T64" s="92">
        <v>98720</v>
      </c>
      <c r="U64" s="92">
        <v>92718</v>
      </c>
      <c r="V64" s="77">
        <v>68085</v>
      </c>
      <c r="W64" s="134">
        <f t="shared" si="17"/>
        <v>-53.508460456413971</v>
      </c>
      <c r="X64" s="134">
        <f t="shared" si="18"/>
        <v>-43.525108246653069</v>
      </c>
      <c r="Y64" s="134">
        <f t="shared" si="19"/>
        <v>-61.928380509299117</v>
      </c>
      <c r="Z64" s="134">
        <f t="shared" si="20"/>
        <v>-31.032212317666136</v>
      </c>
      <c r="AA64" s="134">
        <f t="shared" si="21"/>
        <v>-26.567656765676574</v>
      </c>
    </row>
    <row r="65" spans="1:27" ht="15" customHeight="1" x14ac:dyDescent="0.3">
      <c r="A65" s="42">
        <v>25</v>
      </c>
      <c r="B65" s="76" t="s">
        <v>163</v>
      </c>
      <c r="C65" s="45">
        <v>17426412</v>
      </c>
      <c r="D65" s="92">
        <v>20296336</v>
      </c>
      <c r="E65" s="45">
        <v>21626318.000000004</v>
      </c>
      <c r="F65" s="92">
        <v>20168473.999999996</v>
      </c>
      <c r="G65" s="92">
        <v>17074517</v>
      </c>
      <c r="H65" s="77">
        <v>14673335.999999994</v>
      </c>
      <c r="I65" s="134">
        <f t="shared" si="12"/>
        <v>-15.79829513958471</v>
      </c>
      <c r="J65" s="134">
        <f t="shared" si="13"/>
        <v>-27.704507848116066</v>
      </c>
      <c r="K65" s="134">
        <f t="shared" si="14"/>
        <v>-32.150558407584711</v>
      </c>
      <c r="L65" s="134">
        <f t="shared" si="15"/>
        <v>-27.246176383994154</v>
      </c>
      <c r="M65" s="134">
        <f t="shared" si="16"/>
        <v>-14.062951238972119</v>
      </c>
      <c r="N65" s="46"/>
      <c r="O65" s="42">
        <v>25</v>
      </c>
      <c r="P65" s="76" t="s">
        <v>163</v>
      </c>
      <c r="Q65" s="45">
        <v>13435313</v>
      </c>
      <c r="R65" s="92">
        <v>13861049</v>
      </c>
      <c r="S65" s="45">
        <v>12795185.000000002</v>
      </c>
      <c r="T65" s="92">
        <v>13645380</v>
      </c>
      <c r="U65" s="92">
        <v>13885139</v>
      </c>
      <c r="V65" s="77">
        <v>18984000.999999989</v>
      </c>
      <c r="W65" s="134">
        <f t="shared" si="17"/>
        <v>41.299283462915895</v>
      </c>
      <c r="X65" s="134">
        <f t="shared" si="18"/>
        <v>36.959338358878824</v>
      </c>
      <c r="Y65" s="134">
        <f t="shared" si="19"/>
        <v>48.368319801550228</v>
      </c>
      <c r="Z65" s="134">
        <f t="shared" si="20"/>
        <v>39.124018532279706</v>
      </c>
      <c r="AA65" s="134">
        <f t="shared" si="21"/>
        <v>36.721720970888271</v>
      </c>
    </row>
    <row r="66" spans="1:27" ht="15" customHeight="1" x14ac:dyDescent="0.3">
      <c r="A66" s="42">
        <v>26</v>
      </c>
      <c r="B66" s="76" t="s">
        <v>164</v>
      </c>
      <c r="C66" s="45">
        <v>12358</v>
      </c>
      <c r="D66" s="92" t="s">
        <v>334</v>
      </c>
      <c r="E66" s="45">
        <v>8405</v>
      </c>
      <c r="F66" s="92">
        <v>166760</v>
      </c>
      <c r="G66" s="92">
        <v>8462</v>
      </c>
      <c r="H66" s="77">
        <v>70685</v>
      </c>
      <c r="I66" s="134">
        <f t="shared" si="12"/>
        <v>471.97766628904355</v>
      </c>
      <c r="J66" s="134" t="str">
        <f t="shared" si="13"/>
        <v xml:space="preserve"> </v>
      </c>
      <c r="K66" s="134">
        <f t="shared" si="14"/>
        <v>740.98750743605001</v>
      </c>
      <c r="L66" s="134">
        <f t="shared" si="15"/>
        <v>-57.612736867354279</v>
      </c>
      <c r="M66" s="134">
        <f t="shared" si="16"/>
        <v>735.32261876624909</v>
      </c>
      <c r="N66" s="46"/>
      <c r="O66" s="42">
        <v>26</v>
      </c>
      <c r="P66" s="76" t="s">
        <v>164</v>
      </c>
      <c r="Q66" s="45">
        <v>1741325</v>
      </c>
      <c r="R66" s="92">
        <v>1728792</v>
      </c>
      <c r="S66" s="45">
        <v>360636.99999999994</v>
      </c>
      <c r="T66" s="92">
        <v>692553.99999999988</v>
      </c>
      <c r="U66" s="92">
        <v>589868</v>
      </c>
      <c r="V66" s="77">
        <v>525927</v>
      </c>
      <c r="W66" s="134">
        <f t="shared" si="17"/>
        <v>-69.797309520049396</v>
      </c>
      <c r="X66" s="134">
        <f t="shared" si="18"/>
        <v>-69.578352977107713</v>
      </c>
      <c r="Y66" s="134">
        <f t="shared" si="19"/>
        <v>45.832790312696716</v>
      </c>
      <c r="Z66" s="134">
        <f t="shared" si="20"/>
        <v>-24.059784507778431</v>
      </c>
      <c r="AA66" s="134">
        <f t="shared" si="21"/>
        <v>-10.83988282124136</v>
      </c>
    </row>
    <row r="67" spans="1:27" ht="15" customHeight="1" x14ac:dyDescent="0.3">
      <c r="A67" s="42">
        <v>27</v>
      </c>
      <c r="B67" s="76" t="s">
        <v>165</v>
      </c>
      <c r="C67" s="45">
        <v>7311769</v>
      </c>
      <c r="D67" s="92">
        <v>3011699</v>
      </c>
      <c r="E67" s="45">
        <v>3175003.9999999995</v>
      </c>
      <c r="F67" s="92">
        <v>5491686</v>
      </c>
      <c r="G67" s="92">
        <v>4692918</v>
      </c>
      <c r="H67" s="77">
        <v>394476.99999999994</v>
      </c>
      <c r="I67" s="134">
        <f t="shared" si="12"/>
        <v>-94.604903409831465</v>
      </c>
      <c r="J67" s="134">
        <f t="shared" si="13"/>
        <v>-86.90184510470668</v>
      </c>
      <c r="K67" s="134">
        <f t="shared" si="14"/>
        <v>-87.575543211914066</v>
      </c>
      <c r="L67" s="134">
        <f t="shared" si="15"/>
        <v>-92.816832572000664</v>
      </c>
      <c r="M67" s="134">
        <f t="shared" si="16"/>
        <v>-91.594206419119189</v>
      </c>
      <c r="N67" s="46"/>
      <c r="O67" s="42">
        <v>27</v>
      </c>
      <c r="P67" s="76" t="s">
        <v>165</v>
      </c>
      <c r="Q67" s="45">
        <v>4053971</v>
      </c>
      <c r="R67" s="92">
        <v>1638691</v>
      </c>
      <c r="S67" s="45">
        <v>1718671.9999999998</v>
      </c>
      <c r="T67" s="92">
        <v>2024852.9999999995</v>
      </c>
      <c r="U67" s="92">
        <v>3033803</v>
      </c>
      <c r="V67" s="77">
        <v>2232233.9999999991</v>
      </c>
      <c r="W67" s="134">
        <f t="shared" si="17"/>
        <v>-44.937099944720892</v>
      </c>
      <c r="X67" s="134">
        <f t="shared" si="18"/>
        <v>36.220556529571411</v>
      </c>
      <c r="Y67" s="134">
        <f t="shared" si="19"/>
        <v>29.881326978038828</v>
      </c>
      <c r="Z67" s="134">
        <f t="shared" si="20"/>
        <v>10.241780514437309</v>
      </c>
      <c r="AA67" s="134">
        <f t="shared" si="21"/>
        <v>-26.421260708094792</v>
      </c>
    </row>
    <row r="68" spans="1:27" ht="15" customHeight="1" x14ac:dyDescent="0.3">
      <c r="A68" s="42">
        <v>28</v>
      </c>
      <c r="B68" s="76" t="s">
        <v>166</v>
      </c>
      <c r="C68" s="45">
        <v>44233</v>
      </c>
      <c r="D68" s="92">
        <v>93579</v>
      </c>
      <c r="E68" s="45">
        <v>8526</v>
      </c>
      <c r="F68" s="92">
        <v>10040</v>
      </c>
      <c r="G68" s="92">
        <v>2040</v>
      </c>
      <c r="H68" s="77">
        <v>12227</v>
      </c>
      <c r="I68" s="134">
        <f t="shared" si="12"/>
        <v>-72.357741957362151</v>
      </c>
      <c r="J68" s="134">
        <f t="shared" si="13"/>
        <v>-86.934034345312512</v>
      </c>
      <c r="K68" s="134">
        <f t="shared" si="14"/>
        <v>43.408397841895379</v>
      </c>
      <c r="L68" s="134">
        <f t="shared" si="15"/>
        <v>21.782868525896419</v>
      </c>
      <c r="M68" s="134">
        <f t="shared" si="16"/>
        <v>499.36274509803923</v>
      </c>
      <c r="N68" s="46"/>
      <c r="O68" s="42">
        <v>28</v>
      </c>
      <c r="P68" s="76" t="s">
        <v>166</v>
      </c>
      <c r="Q68" s="45">
        <v>4210866</v>
      </c>
      <c r="R68" s="92">
        <v>3453426</v>
      </c>
      <c r="S68" s="45">
        <v>1198033.0000000002</v>
      </c>
      <c r="T68" s="92">
        <v>1827540.9999999993</v>
      </c>
      <c r="U68" s="92">
        <v>1212611</v>
      </c>
      <c r="V68" s="77">
        <v>921902.00000000081</v>
      </c>
      <c r="W68" s="134">
        <f t="shared" si="17"/>
        <v>-78.106593750549152</v>
      </c>
      <c r="X68" s="134">
        <f t="shared" si="18"/>
        <v>-73.304712479723008</v>
      </c>
      <c r="Y68" s="134">
        <f t="shared" si="19"/>
        <v>-23.048697323028605</v>
      </c>
      <c r="Z68" s="134">
        <f t="shared" si="20"/>
        <v>-49.555057861902895</v>
      </c>
      <c r="AA68" s="134">
        <f t="shared" si="21"/>
        <v>-23.973805284629549</v>
      </c>
    </row>
    <row r="69" spans="1:27" ht="15" customHeight="1" x14ac:dyDescent="0.3">
      <c r="A69" s="42">
        <v>29</v>
      </c>
      <c r="B69" s="76" t="s">
        <v>167</v>
      </c>
      <c r="C69" s="45">
        <v>21019211</v>
      </c>
      <c r="D69" s="92">
        <v>20694794</v>
      </c>
      <c r="E69" s="45">
        <v>26483328</v>
      </c>
      <c r="F69" s="92">
        <v>30293069.999999996</v>
      </c>
      <c r="G69" s="92">
        <v>27308982.000000004</v>
      </c>
      <c r="H69" s="77">
        <v>19251495.000000004</v>
      </c>
      <c r="I69" s="134">
        <f t="shared" si="12"/>
        <v>-8.4100016884553668</v>
      </c>
      <c r="J69" s="134">
        <f t="shared" si="13"/>
        <v>-6.9742129349052533</v>
      </c>
      <c r="K69" s="134">
        <f t="shared" si="14"/>
        <v>-27.307115631388911</v>
      </c>
      <c r="L69" s="134">
        <f t="shared" si="15"/>
        <v>-36.449177980310331</v>
      </c>
      <c r="M69" s="134">
        <f t="shared" si="16"/>
        <v>-29.504896960274834</v>
      </c>
      <c r="N69" s="46"/>
      <c r="O69" s="42">
        <v>29</v>
      </c>
      <c r="P69" s="76" t="s">
        <v>167</v>
      </c>
      <c r="Q69" s="45">
        <v>18015762</v>
      </c>
      <c r="R69" s="92">
        <v>16963952</v>
      </c>
      <c r="S69" s="45">
        <v>13810850.999999996</v>
      </c>
      <c r="T69" s="92">
        <v>14711396.999999994</v>
      </c>
      <c r="U69" s="92">
        <v>31901192.999999985</v>
      </c>
      <c r="V69" s="77">
        <v>56527932.999999993</v>
      </c>
      <c r="W69" s="134">
        <f t="shared" si="17"/>
        <v>213.76931489214826</v>
      </c>
      <c r="X69" s="134">
        <f t="shared" si="18"/>
        <v>233.22384430231818</v>
      </c>
      <c r="Y69" s="134">
        <f t="shared" si="19"/>
        <v>309.30086784659403</v>
      </c>
      <c r="Z69" s="134">
        <f t="shared" si="20"/>
        <v>284.24585374183033</v>
      </c>
      <c r="AA69" s="134">
        <f t="shared" si="21"/>
        <v>77.196924892432776</v>
      </c>
    </row>
    <row r="70" spans="1:27" ht="15" customHeight="1" x14ac:dyDescent="0.3">
      <c r="A70" s="42">
        <v>30</v>
      </c>
      <c r="B70" s="76" t="s">
        <v>168</v>
      </c>
      <c r="C70" s="45">
        <v>14137263</v>
      </c>
      <c r="D70" s="92">
        <v>41083987</v>
      </c>
      <c r="E70" s="45">
        <v>47614433.000000007</v>
      </c>
      <c r="F70" s="92">
        <v>29373296</v>
      </c>
      <c r="G70" s="92">
        <v>40072511</v>
      </c>
      <c r="H70" s="77">
        <v>30555607</v>
      </c>
      <c r="I70" s="134">
        <f t="shared" si="12"/>
        <v>116.13523777551569</v>
      </c>
      <c r="J70" s="134">
        <f t="shared" si="13"/>
        <v>-25.626480701593053</v>
      </c>
      <c r="K70" s="134">
        <f t="shared" si="14"/>
        <v>-35.827006487717711</v>
      </c>
      <c r="L70" s="134">
        <f t="shared" si="15"/>
        <v>4.0251220019707574</v>
      </c>
      <c r="M70" s="134">
        <f t="shared" si="16"/>
        <v>-23.749208029414476</v>
      </c>
      <c r="N70" s="46"/>
      <c r="O70" s="42">
        <v>30</v>
      </c>
      <c r="P70" s="76" t="s">
        <v>168</v>
      </c>
      <c r="Q70" s="45">
        <v>14203054</v>
      </c>
      <c r="R70" s="92">
        <v>14101632</v>
      </c>
      <c r="S70" s="45">
        <v>9960642.0000000019</v>
      </c>
      <c r="T70" s="92">
        <v>11931522</v>
      </c>
      <c r="U70" s="92">
        <v>10466447</v>
      </c>
      <c r="V70" s="77">
        <v>12450877</v>
      </c>
      <c r="W70" s="134">
        <f t="shared" si="17"/>
        <v>-12.336621405508978</v>
      </c>
      <c r="X70" s="134">
        <f t="shared" si="18"/>
        <v>-11.706127347529701</v>
      </c>
      <c r="Y70" s="134">
        <f t="shared" si="19"/>
        <v>25.00074794375702</v>
      </c>
      <c r="Z70" s="134">
        <f t="shared" si="20"/>
        <v>4.3527975726818369</v>
      </c>
      <c r="AA70" s="134">
        <f t="shared" si="21"/>
        <v>18.959920209790383</v>
      </c>
    </row>
    <row r="71" spans="1:27" ht="15" customHeight="1" x14ac:dyDescent="0.3">
      <c r="A71" s="42">
        <v>31</v>
      </c>
      <c r="B71" s="76" t="s">
        <v>169</v>
      </c>
      <c r="C71" s="45">
        <v>123568883</v>
      </c>
      <c r="D71" s="92">
        <v>127626561</v>
      </c>
      <c r="E71" s="45">
        <v>121658928</v>
      </c>
      <c r="F71" s="92">
        <v>101419306</v>
      </c>
      <c r="G71" s="92">
        <v>48265446</v>
      </c>
      <c r="H71" s="77">
        <v>18614321.999999989</v>
      </c>
      <c r="I71" s="134">
        <f t="shared" si="12"/>
        <v>-84.936076503985234</v>
      </c>
      <c r="J71" s="134">
        <f t="shared" si="13"/>
        <v>-85.4150093411982</v>
      </c>
      <c r="K71" s="134">
        <f t="shared" si="14"/>
        <v>-84.699584069982933</v>
      </c>
      <c r="L71" s="134">
        <f t="shared" si="15"/>
        <v>-81.646174940301819</v>
      </c>
      <c r="M71" s="134">
        <f t="shared" si="16"/>
        <v>-61.43344039543323</v>
      </c>
      <c r="N71" s="46"/>
      <c r="O71" s="42">
        <v>31</v>
      </c>
      <c r="P71" s="76" t="s">
        <v>169</v>
      </c>
      <c r="Q71" s="45">
        <v>17703223</v>
      </c>
      <c r="R71" s="92">
        <v>20466271</v>
      </c>
      <c r="S71" s="45">
        <v>18561707.000000004</v>
      </c>
      <c r="T71" s="92">
        <v>19915175.999999993</v>
      </c>
      <c r="U71" s="92">
        <v>9348252.9999999981</v>
      </c>
      <c r="V71" s="77">
        <v>7645003.9999999991</v>
      </c>
      <c r="W71" s="134">
        <f t="shared" si="17"/>
        <v>-56.815750442730121</v>
      </c>
      <c r="X71" s="134">
        <f t="shared" si="18"/>
        <v>-62.645838120681589</v>
      </c>
      <c r="Y71" s="134">
        <f t="shared" si="19"/>
        <v>-58.813033736606243</v>
      </c>
      <c r="Z71" s="134">
        <f t="shared" si="20"/>
        <v>-61.612169533425153</v>
      </c>
      <c r="AA71" s="134">
        <f t="shared" si="21"/>
        <v>-18.219971153968544</v>
      </c>
    </row>
    <row r="72" spans="1:27" ht="15" customHeight="1" x14ac:dyDescent="0.3">
      <c r="A72" s="42">
        <v>32</v>
      </c>
      <c r="B72" s="76" t="s">
        <v>79</v>
      </c>
      <c r="C72" s="45">
        <v>8683235</v>
      </c>
      <c r="D72" s="92">
        <v>13609439</v>
      </c>
      <c r="E72" s="45">
        <v>12113963.000000002</v>
      </c>
      <c r="F72" s="92">
        <v>34401587.999999993</v>
      </c>
      <c r="G72" s="92">
        <v>7037518</v>
      </c>
      <c r="H72" s="77">
        <v>4463032.9999999981</v>
      </c>
      <c r="I72" s="134">
        <f t="shared" si="12"/>
        <v>-48.601725048325903</v>
      </c>
      <c r="J72" s="134">
        <f t="shared" si="13"/>
        <v>-67.206341128388914</v>
      </c>
      <c r="K72" s="134">
        <f t="shared" si="14"/>
        <v>-63.157944266463439</v>
      </c>
      <c r="L72" s="134">
        <f t="shared" si="15"/>
        <v>-87.026665745778942</v>
      </c>
      <c r="M72" s="134">
        <f t="shared" si="16"/>
        <v>-36.582286539089516</v>
      </c>
      <c r="N72" s="46"/>
      <c r="O72" s="42">
        <v>32</v>
      </c>
      <c r="P72" s="76" t="s">
        <v>79</v>
      </c>
      <c r="Q72" s="45">
        <v>24271790</v>
      </c>
      <c r="R72" s="92">
        <v>18547133</v>
      </c>
      <c r="S72" s="45">
        <v>12938041</v>
      </c>
      <c r="T72" s="92">
        <v>5846122.9999999944</v>
      </c>
      <c r="U72" s="92">
        <v>5162924</v>
      </c>
      <c r="V72" s="77">
        <v>4955071.9999999972</v>
      </c>
      <c r="W72" s="134">
        <f t="shared" si="17"/>
        <v>-79.585057385549248</v>
      </c>
      <c r="X72" s="134">
        <f t="shared" si="18"/>
        <v>-73.283892448498662</v>
      </c>
      <c r="Y72" s="134">
        <f t="shared" si="19"/>
        <v>-61.701528075231813</v>
      </c>
      <c r="Z72" s="134">
        <f t="shared" si="20"/>
        <v>-15.241742262350584</v>
      </c>
      <c r="AA72" s="134">
        <f t="shared" si="21"/>
        <v>-4.0258582152284816</v>
      </c>
    </row>
    <row r="73" spans="1:27" ht="15" customHeight="1" x14ac:dyDescent="0.3">
      <c r="A73" s="42">
        <v>33</v>
      </c>
      <c r="B73" s="76" t="s">
        <v>60</v>
      </c>
      <c r="C73" s="45">
        <v>33184329</v>
      </c>
      <c r="D73" s="92">
        <v>20636620</v>
      </c>
      <c r="E73" s="45">
        <v>28003392</v>
      </c>
      <c r="F73" s="92">
        <v>119501824</v>
      </c>
      <c r="G73" s="92">
        <v>10821045</v>
      </c>
      <c r="H73" s="77">
        <v>7021527</v>
      </c>
      <c r="I73" s="134">
        <f t="shared" si="12"/>
        <v>-78.840834780778607</v>
      </c>
      <c r="J73" s="134">
        <f t="shared" si="13"/>
        <v>-65.975401979587744</v>
      </c>
      <c r="K73" s="134">
        <f t="shared" si="14"/>
        <v>-74.926155374320373</v>
      </c>
      <c r="L73" s="134">
        <f t="shared" si="15"/>
        <v>-94.124334872076929</v>
      </c>
      <c r="M73" s="134">
        <f t="shared" si="16"/>
        <v>-35.112302000407539</v>
      </c>
      <c r="N73" s="46"/>
      <c r="O73" s="42">
        <v>33</v>
      </c>
      <c r="P73" s="76" t="s">
        <v>60</v>
      </c>
      <c r="Q73" s="45">
        <v>1595050</v>
      </c>
      <c r="R73" s="92">
        <v>2095490</v>
      </c>
      <c r="S73" s="45">
        <v>328486.00000000006</v>
      </c>
      <c r="T73" s="92">
        <v>1236932.0000000002</v>
      </c>
      <c r="U73" s="92">
        <v>1834975.0000000005</v>
      </c>
      <c r="V73" s="77">
        <v>1668980.9999999993</v>
      </c>
      <c r="W73" s="134">
        <f t="shared" si="17"/>
        <v>4.6350271151374187</v>
      </c>
      <c r="X73" s="134">
        <f t="shared" si="18"/>
        <v>-20.353664298087836</v>
      </c>
      <c r="Y73" s="134">
        <f t="shared" si="19"/>
        <v>408.08284066900848</v>
      </c>
      <c r="Z73" s="134">
        <f t="shared" si="20"/>
        <v>34.929082601145325</v>
      </c>
      <c r="AA73" s="134">
        <f t="shared" si="21"/>
        <v>-9.046117794520427</v>
      </c>
    </row>
    <row r="74" spans="1:27" ht="15" customHeight="1" x14ac:dyDescent="0.3">
      <c r="A74" s="42">
        <v>34</v>
      </c>
      <c r="B74" s="76" t="s">
        <v>170</v>
      </c>
      <c r="C74" s="45">
        <v>34808428</v>
      </c>
      <c r="D74" s="92">
        <v>43132278</v>
      </c>
      <c r="E74" s="45">
        <v>14798088.000000004</v>
      </c>
      <c r="F74" s="92">
        <v>60093290</v>
      </c>
      <c r="G74" s="92">
        <v>14819398</v>
      </c>
      <c r="H74" s="77">
        <v>13301209.999999998</v>
      </c>
      <c r="I74" s="134">
        <f t="shared" si="12"/>
        <v>-61.787386663942428</v>
      </c>
      <c r="J74" s="134">
        <f t="shared" si="13"/>
        <v>-69.161818905090058</v>
      </c>
      <c r="K74" s="134">
        <f t="shared" si="14"/>
        <v>-10.115347334061028</v>
      </c>
      <c r="L74" s="134">
        <f t="shared" si="15"/>
        <v>-77.865731764727812</v>
      </c>
      <c r="M74" s="134">
        <f t="shared" si="16"/>
        <v>-10.24459967942019</v>
      </c>
      <c r="N74" s="46"/>
      <c r="O74" s="42">
        <v>34</v>
      </c>
      <c r="P74" s="76" t="s">
        <v>170</v>
      </c>
      <c r="Q74" s="45">
        <v>14445665</v>
      </c>
      <c r="R74" s="92">
        <v>9993923</v>
      </c>
      <c r="S74" s="45">
        <v>6685733.9999999963</v>
      </c>
      <c r="T74" s="92">
        <v>11307122.999999996</v>
      </c>
      <c r="U74" s="92">
        <v>10207700</v>
      </c>
      <c r="V74" s="77">
        <v>8757384.9999999981</v>
      </c>
      <c r="W74" s="134">
        <f t="shared" si="17"/>
        <v>-39.377072637362154</v>
      </c>
      <c r="X74" s="134">
        <f t="shared" si="18"/>
        <v>-12.372899010728844</v>
      </c>
      <c r="Y74" s="134">
        <f t="shared" si="19"/>
        <v>30.986141536591248</v>
      </c>
      <c r="Z74" s="134">
        <f t="shared" si="20"/>
        <v>-22.5498387167098</v>
      </c>
      <c r="AA74" s="134">
        <f t="shared" si="21"/>
        <v>-14.208048825886351</v>
      </c>
    </row>
    <row r="75" spans="1:27" ht="15" customHeight="1" x14ac:dyDescent="0.3">
      <c r="A75" s="42">
        <v>35</v>
      </c>
      <c r="B75" s="76" t="s">
        <v>171</v>
      </c>
      <c r="C75" s="45">
        <v>62142</v>
      </c>
      <c r="D75" s="92">
        <v>87307</v>
      </c>
      <c r="E75" s="45"/>
      <c r="F75" s="92">
        <v>89671</v>
      </c>
      <c r="G75" s="92">
        <v>49919</v>
      </c>
      <c r="H75" s="77"/>
      <c r="I75" s="134">
        <f t="shared" si="12"/>
        <v>-100</v>
      </c>
      <c r="J75" s="134">
        <f t="shared" si="13"/>
        <v>-100</v>
      </c>
      <c r="K75" s="134" t="str">
        <f t="shared" si="14"/>
        <v xml:space="preserve"> </v>
      </c>
      <c r="L75" s="134">
        <f t="shared" si="15"/>
        <v>-100</v>
      </c>
      <c r="M75" s="134">
        <f t="shared" si="16"/>
        <v>-100</v>
      </c>
      <c r="N75" s="46"/>
      <c r="O75" s="42">
        <v>35</v>
      </c>
      <c r="P75" s="76" t="s">
        <v>171</v>
      </c>
      <c r="Q75" s="45">
        <v>810634</v>
      </c>
      <c r="R75" s="92">
        <v>313734</v>
      </c>
      <c r="S75" s="45">
        <v>885334</v>
      </c>
      <c r="T75" s="92">
        <v>181447.00000000003</v>
      </c>
      <c r="U75" s="92">
        <v>204982</v>
      </c>
      <c r="V75" s="77">
        <v>1813936</v>
      </c>
      <c r="W75" s="134">
        <f t="shared" si="17"/>
        <v>123.76756958134004</v>
      </c>
      <c r="X75" s="134">
        <f t="shared" si="18"/>
        <v>478.17641696468979</v>
      </c>
      <c r="Y75" s="134">
        <f t="shared" si="19"/>
        <v>104.88719511506392</v>
      </c>
      <c r="Z75" s="134">
        <f t="shared" si="20"/>
        <v>899.70569918488582</v>
      </c>
      <c r="AA75" s="134">
        <f t="shared" si="21"/>
        <v>784.92452995872804</v>
      </c>
    </row>
    <row r="76" spans="1:27" ht="15" customHeight="1" x14ac:dyDescent="0.3">
      <c r="A76" s="42">
        <v>37</v>
      </c>
      <c r="B76" s="76" t="s">
        <v>172</v>
      </c>
      <c r="C76" s="45">
        <v>2221253</v>
      </c>
      <c r="D76" s="92">
        <v>1772674</v>
      </c>
      <c r="E76" s="45">
        <v>3972116.0000000005</v>
      </c>
      <c r="F76" s="92">
        <v>3318172.0000000005</v>
      </c>
      <c r="G76" s="92">
        <v>3912815</v>
      </c>
      <c r="H76" s="77">
        <v>737743</v>
      </c>
      <c r="I76" s="134">
        <f t="shared" si="12"/>
        <v>-66.787079184586361</v>
      </c>
      <c r="J76" s="134">
        <f t="shared" si="13"/>
        <v>-58.382477545222642</v>
      </c>
      <c r="K76" s="134">
        <f t="shared" si="14"/>
        <v>-81.42695228437438</v>
      </c>
      <c r="L76" s="134">
        <f t="shared" si="15"/>
        <v>-77.766583528521124</v>
      </c>
      <c r="M76" s="134">
        <f t="shared" si="16"/>
        <v>-81.145466882538528</v>
      </c>
      <c r="N76" s="46"/>
      <c r="O76" s="42">
        <v>37</v>
      </c>
      <c r="P76" s="76" t="s">
        <v>172</v>
      </c>
      <c r="Q76" s="45">
        <v>46773</v>
      </c>
      <c r="R76" s="92">
        <v>229773</v>
      </c>
      <c r="S76" s="45">
        <v>340506</v>
      </c>
      <c r="T76" s="92">
        <v>128613.99999999999</v>
      </c>
      <c r="U76" s="92">
        <v>719765</v>
      </c>
      <c r="V76" s="77">
        <v>254897.99999999997</v>
      </c>
      <c r="W76" s="134">
        <f t="shared" si="17"/>
        <v>444.96825091398875</v>
      </c>
      <c r="X76" s="134">
        <f t="shared" si="18"/>
        <v>10.934705122011707</v>
      </c>
      <c r="Y76" s="134">
        <f t="shared" si="19"/>
        <v>-25.141407199873129</v>
      </c>
      <c r="Z76" s="134">
        <f t="shared" si="20"/>
        <v>98.188377626074924</v>
      </c>
      <c r="AA76" s="134">
        <f t="shared" si="21"/>
        <v>-64.585941244711819</v>
      </c>
    </row>
    <row r="77" spans="1:27" ht="15" customHeight="1" x14ac:dyDescent="0.3">
      <c r="A77" s="42">
        <v>38</v>
      </c>
      <c r="B77" s="76" t="s">
        <v>173</v>
      </c>
      <c r="C77" s="45" t="s">
        <v>334</v>
      </c>
      <c r="D77" s="92" t="s">
        <v>334</v>
      </c>
      <c r="E77" s="45"/>
      <c r="F77" s="92"/>
      <c r="G77" s="92"/>
      <c r="H77" s="77"/>
      <c r="I77" s="134" t="str">
        <f t="shared" si="12"/>
        <v xml:space="preserve"> </v>
      </c>
      <c r="J77" s="134" t="str">
        <f t="shared" si="13"/>
        <v xml:space="preserve"> </v>
      </c>
      <c r="K77" s="134" t="str">
        <f t="shared" si="14"/>
        <v xml:space="preserve"> </v>
      </c>
      <c r="L77" s="134" t="str">
        <f t="shared" si="15"/>
        <v xml:space="preserve"> </v>
      </c>
      <c r="M77" s="134" t="str">
        <f t="shared" si="16"/>
        <v xml:space="preserve"> </v>
      </c>
      <c r="N77" s="46"/>
      <c r="O77" s="42">
        <v>38</v>
      </c>
      <c r="P77" s="76" t="s">
        <v>173</v>
      </c>
      <c r="Q77" s="45">
        <v>734387</v>
      </c>
      <c r="R77" s="92">
        <v>206055</v>
      </c>
      <c r="S77" s="45">
        <v>205935</v>
      </c>
      <c r="T77" s="92">
        <v>430400</v>
      </c>
      <c r="U77" s="92">
        <v>1210927</v>
      </c>
      <c r="V77" s="77">
        <v>103263</v>
      </c>
      <c r="W77" s="134">
        <f t="shared" si="17"/>
        <v>-85.938885083750122</v>
      </c>
      <c r="X77" s="134">
        <f t="shared" si="18"/>
        <v>-49.885710125937251</v>
      </c>
      <c r="Y77" s="134">
        <f t="shared" si="19"/>
        <v>-49.856508121494649</v>
      </c>
      <c r="Z77" s="134">
        <f t="shared" si="20"/>
        <v>-76.007667286245351</v>
      </c>
      <c r="AA77" s="134">
        <f t="shared" si="21"/>
        <v>-91.472400896172928</v>
      </c>
    </row>
    <row r="78" spans="1:27" ht="15" customHeight="1" x14ac:dyDescent="0.3">
      <c r="A78" s="42">
        <v>39</v>
      </c>
      <c r="B78" s="76" t="s">
        <v>174</v>
      </c>
      <c r="C78" s="45" t="s">
        <v>334</v>
      </c>
      <c r="D78" s="92" t="s">
        <v>334</v>
      </c>
      <c r="E78" s="45"/>
      <c r="F78" s="92"/>
      <c r="G78" s="92">
        <v>0</v>
      </c>
      <c r="H78" s="77"/>
      <c r="I78" s="134" t="str">
        <f t="shared" si="12"/>
        <v xml:space="preserve"> </v>
      </c>
      <c r="J78" s="134" t="str">
        <f t="shared" si="13"/>
        <v xml:space="preserve"> </v>
      </c>
      <c r="K78" s="134" t="str">
        <f t="shared" si="14"/>
        <v xml:space="preserve"> </v>
      </c>
      <c r="L78" s="134" t="str">
        <f t="shared" si="15"/>
        <v xml:space="preserve"> </v>
      </c>
      <c r="M78" s="134" t="str">
        <f t="shared" si="16"/>
        <v xml:space="preserve"> </v>
      </c>
      <c r="N78" s="46"/>
      <c r="O78" s="42">
        <v>39</v>
      </c>
      <c r="P78" s="76" t="s">
        <v>174</v>
      </c>
      <c r="Q78" s="45">
        <v>228526</v>
      </c>
      <c r="R78" s="92">
        <v>488012</v>
      </c>
      <c r="S78" s="45">
        <v>373301.99999999994</v>
      </c>
      <c r="T78" s="92">
        <v>177288</v>
      </c>
      <c r="U78" s="92">
        <v>139178</v>
      </c>
      <c r="V78" s="77">
        <v>302627</v>
      </c>
      <c r="W78" s="134">
        <f t="shared" si="17"/>
        <v>32.425632094378756</v>
      </c>
      <c r="X78" s="134">
        <f t="shared" si="18"/>
        <v>-37.987795382080769</v>
      </c>
      <c r="Y78" s="134">
        <f t="shared" si="19"/>
        <v>-18.932392540088173</v>
      </c>
      <c r="Z78" s="134">
        <f t="shared" si="20"/>
        <v>70.697960380849224</v>
      </c>
      <c r="AA78" s="134">
        <f t="shared" si="21"/>
        <v>117.43881935363351</v>
      </c>
    </row>
    <row r="79" spans="1:27" ht="15" customHeight="1" x14ac:dyDescent="0.3">
      <c r="A79" s="42">
        <v>40</v>
      </c>
      <c r="B79" s="76" t="s">
        <v>175</v>
      </c>
      <c r="C79" s="45" t="s">
        <v>334</v>
      </c>
      <c r="D79" s="92" t="s">
        <v>334</v>
      </c>
      <c r="E79" s="45"/>
      <c r="F79" s="92"/>
      <c r="G79" s="92">
        <v>0</v>
      </c>
      <c r="H79" s="77"/>
      <c r="I79" s="134" t="str">
        <f t="shared" si="12"/>
        <v xml:space="preserve"> </v>
      </c>
      <c r="J79" s="134" t="str">
        <f t="shared" si="13"/>
        <v xml:space="preserve"> </v>
      </c>
      <c r="K79" s="134" t="str">
        <f t="shared" si="14"/>
        <v xml:space="preserve"> </v>
      </c>
      <c r="L79" s="134" t="str">
        <f t="shared" si="15"/>
        <v xml:space="preserve"> </v>
      </c>
      <c r="M79" s="134" t="str">
        <f t="shared" si="16"/>
        <v xml:space="preserve"> </v>
      </c>
      <c r="N79" s="46"/>
      <c r="O79" s="42">
        <v>40</v>
      </c>
      <c r="P79" s="76" t="s">
        <v>175</v>
      </c>
      <c r="Q79" s="45">
        <v>71852</v>
      </c>
      <c r="R79" s="92">
        <v>435260</v>
      </c>
      <c r="S79" s="45">
        <v>124720</v>
      </c>
      <c r="T79" s="92">
        <v>47000</v>
      </c>
      <c r="U79" s="92">
        <v>29100</v>
      </c>
      <c r="V79" s="77">
        <v>229125</v>
      </c>
      <c r="W79" s="134">
        <f t="shared" si="17"/>
        <v>218.88465178422314</v>
      </c>
      <c r="X79" s="134">
        <f t="shared" si="18"/>
        <v>-47.359049763359828</v>
      </c>
      <c r="Y79" s="134">
        <f t="shared" si="19"/>
        <v>83.711513790891587</v>
      </c>
      <c r="Z79" s="134">
        <f t="shared" si="20"/>
        <v>387.5</v>
      </c>
      <c r="AA79" s="134">
        <f t="shared" si="21"/>
        <v>687.37113402061846</v>
      </c>
    </row>
    <row r="80" spans="1:27" ht="15" customHeight="1" x14ac:dyDescent="0.3">
      <c r="A80" s="42">
        <v>41</v>
      </c>
      <c r="B80" s="76" t="s">
        <v>176</v>
      </c>
      <c r="C80" s="45" t="s">
        <v>334</v>
      </c>
      <c r="D80" s="92" t="s">
        <v>334</v>
      </c>
      <c r="E80" s="45"/>
      <c r="F80" s="92"/>
      <c r="G80" s="92">
        <v>0</v>
      </c>
      <c r="H80" s="77"/>
      <c r="I80" s="134" t="str">
        <f t="shared" si="12"/>
        <v xml:space="preserve"> </v>
      </c>
      <c r="J80" s="134" t="str">
        <f t="shared" si="13"/>
        <v xml:space="preserve"> </v>
      </c>
      <c r="K80" s="134" t="str">
        <f t="shared" si="14"/>
        <v xml:space="preserve"> </v>
      </c>
      <c r="L80" s="134" t="str">
        <f t="shared" si="15"/>
        <v xml:space="preserve"> </v>
      </c>
      <c r="M80" s="134" t="str">
        <f t="shared" si="16"/>
        <v xml:space="preserve"> </v>
      </c>
      <c r="N80" s="46"/>
      <c r="O80" s="42">
        <v>41</v>
      </c>
      <c r="P80" s="76" t="s">
        <v>176</v>
      </c>
      <c r="Q80" s="45">
        <v>491041</v>
      </c>
      <c r="R80" s="92">
        <v>349056</v>
      </c>
      <c r="S80" s="45">
        <v>7925</v>
      </c>
      <c r="T80" s="92">
        <v>6541</v>
      </c>
      <c r="U80" s="92">
        <v>140609</v>
      </c>
      <c r="V80" s="77">
        <v>3400</v>
      </c>
      <c r="W80" s="134">
        <f t="shared" si="17"/>
        <v>-99.307593459609279</v>
      </c>
      <c r="X80" s="134">
        <f t="shared" si="18"/>
        <v>-99.025944261092775</v>
      </c>
      <c r="Y80" s="134">
        <f t="shared" si="19"/>
        <v>-57.097791798107252</v>
      </c>
      <c r="Z80" s="134">
        <f t="shared" si="20"/>
        <v>-48.020180400550373</v>
      </c>
      <c r="AA80" s="134">
        <f t="shared" si="21"/>
        <v>-97.581947101536883</v>
      </c>
    </row>
    <row r="81" spans="1:27" ht="15" customHeight="1" x14ac:dyDescent="0.3">
      <c r="A81" s="42">
        <v>42</v>
      </c>
      <c r="B81" s="76" t="s">
        <v>177</v>
      </c>
      <c r="C81" s="45" t="s">
        <v>334</v>
      </c>
      <c r="D81" s="92" t="s">
        <v>334</v>
      </c>
      <c r="E81" s="45"/>
      <c r="F81" s="92"/>
      <c r="G81" s="92">
        <v>0</v>
      </c>
      <c r="H81" s="77"/>
      <c r="I81" s="134" t="str">
        <f t="shared" si="12"/>
        <v xml:space="preserve"> </v>
      </c>
      <c r="J81" s="134" t="str">
        <f t="shared" si="13"/>
        <v xml:space="preserve"> </v>
      </c>
      <c r="K81" s="134" t="str">
        <f t="shared" si="14"/>
        <v xml:space="preserve"> </v>
      </c>
      <c r="L81" s="134" t="str">
        <f t="shared" si="15"/>
        <v xml:space="preserve"> </v>
      </c>
      <c r="M81" s="134" t="str">
        <f t="shared" si="16"/>
        <v xml:space="preserve"> </v>
      </c>
      <c r="N81" s="46"/>
      <c r="O81" s="42">
        <v>42</v>
      </c>
      <c r="P81" s="76" t="s">
        <v>177</v>
      </c>
      <c r="Q81" s="45">
        <v>22722</v>
      </c>
      <c r="R81" s="92">
        <v>48452</v>
      </c>
      <c r="S81" s="45">
        <v>83840.000000000015</v>
      </c>
      <c r="T81" s="92">
        <v>32062</v>
      </c>
      <c r="U81" s="92">
        <v>22707</v>
      </c>
      <c r="V81" s="77">
        <v>3273</v>
      </c>
      <c r="W81" s="134">
        <f t="shared" si="17"/>
        <v>-85.595458146289943</v>
      </c>
      <c r="X81" s="134">
        <f t="shared" si="18"/>
        <v>-93.244860893255179</v>
      </c>
      <c r="Y81" s="134">
        <f t="shared" si="19"/>
        <v>-96.096135496183209</v>
      </c>
      <c r="Z81" s="134">
        <f t="shared" si="20"/>
        <v>-89.791653671012412</v>
      </c>
      <c r="AA81" s="134">
        <f t="shared" si="21"/>
        <v>-85.585942660853476</v>
      </c>
    </row>
    <row r="82" spans="1:27" ht="15" customHeight="1" x14ac:dyDescent="0.3">
      <c r="A82" s="42">
        <v>43</v>
      </c>
      <c r="B82" s="76" t="s">
        <v>178</v>
      </c>
      <c r="C82" s="45">
        <v>1328296</v>
      </c>
      <c r="D82" s="92">
        <v>1457611</v>
      </c>
      <c r="E82" s="45">
        <v>597351</v>
      </c>
      <c r="F82" s="92">
        <v>765966</v>
      </c>
      <c r="G82" s="92">
        <v>1256463</v>
      </c>
      <c r="H82" s="77">
        <v>888624</v>
      </c>
      <c r="I82" s="134">
        <f t="shared" si="12"/>
        <v>-33.100453513373523</v>
      </c>
      <c r="J82" s="134">
        <f t="shared" si="13"/>
        <v>-39.035586312123058</v>
      </c>
      <c r="K82" s="134">
        <f t="shared" si="14"/>
        <v>48.760778838572293</v>
      </c>
      <c r="L82" s="134">
        <f t="shared" si="15"/>
        <v>16.013504515866245</v>
      </c>
      <c r="M82" s="134">
        <f t="shared" si="16"/>
        <v>-29.275752648506156</v>
      </c>
      <c r="N82" s="46"/>
      <c r="O82" s="42">
        <v>43</v>
      </c>
      <c r="P82" s="76" t="s">
        <v>178</v>
      </c>
      <c r="Q82" s="45">
        <v>665429</v>
      </c>
      <c r="R82" s="92">
        <v>1509907</v>
      </c>
      <c r="S82" s="45">
        <v>740444.00000000023</v>
      </c>
      <c r="T82" s="92">
        <v>1141053.9999999998</v>
      </c>
      <c r="U82" s="92">
        <v>1950422</v>
      </c>
      <c r="V82" s="77">
        <v>1432389.0000000002</v>
      </c>
      <c r="W82" s="134">
        <f t="shared" si="17"/>
        <v>115.25797643324839</v>
      </c>
      <c r="X82" s="134">
        <f t="shared" si="18"/>
        <v>-5.1339585815550066</v>
      </c>
      <c r="Y82" s="134">
        <f t="shared" si="19"/>
        <v>93.450011074436389</v>
      </c>
      <c r="Z82" s="134">
        <f t="shared" si="20"/>
        <v>25.532095764091835</v>
      </c>
      <c r="AA82" s="134">
        <f t="shared" si="21"/>
        <v>-26.560047005212198</v>
      </c>
    </row>
    <row r="83" spans="1:27" ht="15" customHeight="1" x14ac:dyDescent="0.3">
      <c r="A83" s="42">
        <v>44</v>
      </c>
      <c r="B83" s="76" t="s">
        <v>179</v>
      </c>
      <c r="C83" s="45" t="s">
        <v>334</v>
      </c>
      <c r="D83" s="92" t="s">
        <v>334</v>
      </c>
      <c r="E83" s="45"/>
      <c r="F83" s="92"/>
      <c r="G83" s="92"/>
      <c r="H83" s="77"/>
      <c r="I83" s="134" t="str">
        <f t="shared" si="12"/>
        <v xml:space="preserve"> </v>
      </c>
      <c r="J83" s="134" t="str">
        <f t="shared" si="13"/>
        <v xml:space="preserve"> </v>
      </c>
      <c r="K83" s="134" t="str">
        <f t="shared" si="14"/>
        <v xml:space="preserve"> </v>
      </c>
      <c r="L83" s="134" t="str">
        <f t="shared" si="15"/>
        <v xml:space="preserve"> </v>
      </c>
      <c r="M83" s="134" t="str">
        <f t="shared" si="16"/>
        <v xml:space="preserve"> </v>
      </c>
      <c r="N83" s="46"/>
      <c r="O83" s="42">
        <v>44</v>
      </c>
      <c r="P83" s="76" t="s">
        <v>179</v>
      </c>
      <c r="Q83" s="45">
        <v>10173</v>
      </c>
      <c r="R83" s="92">
        <v>2976</v>
      </c>
      <c r="S83" s="45">
        <v>5131</v>
      </c>
      <c r="T83" s="92">
        <v>4500</v>
      </c>
      <c r="U83" s="92">
        <v>10503</v>
      </c>
      <c r="V83" s="77">
        <v>8213</v>
      </c>
      <c r="W83" s="134">
        <f t="shared" si="17"/>
        <v>-19.266686326550669</v>
      </c>
      <c r="X83" s="134">
        <f t="shared" si="18"/>
        <v>175.97446236559142</v>
      </c>
      <c r="Y83" s="134">
        <f t="shared" si="19"/>
        <v>60.066263886182043</v>
      </c>
      <c r="Z83" s="134">
        <f t="shared" si="20"/>
        <v>82.51111111111112</v>
      </c>
      <c r="AA83" s="134">
        <f t="shared" si="21"/>
        <v>-21.803294296867563</v>
      </c>
    </row>
    <row r="84" spans="1:27" ht="15" customHeight="1" x14ac:dyDescent="0.3">
      <c r="A84" s="42">
        <v>45</v>
      </c>
      <c r="B84" s="76" t="s">
        <v>180</v>
      </c>
      <c r="C84" s="45" t="s">
        <v>334</v>
      </c>
      <c r="D84" s="92" t="s">
        <v>334</v>
      </c>
      <c r="E84" s="45"/>
      <c r="F84" s="92"/>
      <c r="G84" s="92">
        <v>0</v>
      </c>
      <c r="H84" s="77"/>
      <c r="I84" s="134" t="str">
        <f t="shared" si="12"/>
        <v xml:space="preserve"> </v>
      </c>
      <c r="J84" s="134" t="str">
        <f t="shared" si="13"/>
        <v xml:space="preserve"> </v>
      </c>
      <c r="K84" s="134" t="str">
        <f t="shared" si="14"/>
        <v xml:space="preserve"> </v>
      </c>
      <c r="L84" s="134" t="str">
        <f t="shared" si="15"/>
        <v xml:space="preserve"> </v>
      </c>
      <c r="M84" s="134" t="str">
        <f t="shared" si="16"/>
        <v xml:space="preserve"> </v>
      </c>
      <c r="N84" s="46"/>
      <c r="O84" s="42">
        <v>45</v>
      </c>
      <c r="P84" s="76" t="s">
        <v>180</v>
      </c>
      <c r="Q84" s="45">
        <v>99327</v>
      </c>
      <c r="R84" s="92">
        <v>61529</v>
      </c>
      <c r="S84" s="45">
        <v>38773</v>
      </c>
      <c r="T84" s="92">
        <v>10966</v>
      </c>
      <c r="U84" s="92">
        <v>51410</v>
      </c>
      <c r="V84" s="77">
        <v>70053</v>
      </c>
      <c r="W84" s="134">
        <f t="shared" si="17"/>
        <v>-29.472348908151858</v>
      </c>
      <c r="X84" s="134">
        <f t="shared" si="18"/>
        <v>13.853629995611811</v>
      </c>
      <c r="Y84" s="134">
        <f t="shared" si="19"/>
        <v>80.674696309287384</v>
      </c>
      <c r="Z84" s="134">
        <f t="shared" si="20"/>
        <v>538.81998905708554</v>
      </c>
      <c r="AA84" s="134">
        <f t="shared" si="21"/>
        <v>36.263372884652796</v>
      </c>
    </row>
    <row r="85" spans="1:27" ht="15" customHeight="1" x14ac:dyDescent="0.3">
      <c r="A85" s="42">
        <v>46</v>
      </c>
      <c r="B85" s="76" t="s">
        <v>181</v>
      </c>
      <c r="C85" s="45" t="s">
        <v>334</v>
      </c>
      <c r="D85" s="92" t="s">
        <v>334</v>
      </c>
      <c r="E85" s="45"/>
      <c r="F85" s="92"/>
      <c r="G85" s="92">
        <v>0</v>
      </c>
      <c r="H85" s="77"/>
      <c r="I85" s="134" t="str">
        <f t="shared" si="12"/>
        <v xml:space="preserve"> </v>
      </c>
      <c r="J85" s="134" t="str">
        <f t="shared" si="13"/>
        <v xml:space="preserve"> </v>
      </c>
      <c r="K85" s="134" t="str">
        <f t="shared" si="14"/>
        <v xml:space="preserve"> </v>
      </c>
      <c r="L85" s="134" t="str">
        <f t="shared" si="15"/>
        <v xml:space="preserve"> </v>
      </c>
      <c r="M85" s="134" t="str">
        <f t="shared" si="16"/>
        <v xml:space="preserve"> </v>
      </c>
      <c r="N85" s="46"/>
      <c r="O85" s="42">
        <v>46</v>
      </c>
      <c r="P85" s="76" t="s">
        <v>181</v>
      </c>
      <c r="Q85" s="45">
        <v>258721</v>
      </c>
      <c r="R85" s="92">
        <v>20117</v>
      </c>
      <c r="S85" s="45">
        <v>121353</v>
      </c>
      <c r="T85" s="92">
        <v>74420</v>
      </c>
      <c r="U85" s="92">
        <v>487384</v>
      </c>
      <c r="V85" s="77">
        <v>400845</v>
      </c>
      <c r="W85" s="134">
        <f t="shared" si="17"/>
        <v>54.933306534838664</v>
      </c>
      <c r="X85" s="134">
        <f t="shared" si="18"/>
        <v>1892.5684744246159</v>
      </c>
      <c r="Y85" s="134">
        <f t="shared" si="19"/>
        <v>230.31321846184272</v>
      </c>
      <c r="Z85" s="134">
        <f t="shared" si="20"/>
        <v>438.6253695243214</v>
      </c>
      <c r="AA85" s="134">
        <f t="shared" si="21"/>
        <v>-17.755814716937778</v>
      </c>
    </row>
    <row r="86" spans="1:27" ht="15" customHeight="1" x14ac:dyDescent="0.3">
      <c r="A86" s="42">
        <v>47</v>
      </c>
      <c r="B86" s="76" t="s">
        <v>182</v>
      </c>
      <c r="C86" s="45" t="s">
        <v>334</v>
      </c>
      <c r="D86" s="92" t="s">
        <v>334</v>
      </c>
      <c r="E86" s="45"/>
      <c r="F86" s="92"/>
      <c r="G86" s="92">
        <v>0</v>
      </c>
      <c r="H86" s="77"/>
      <c r="I86" s="134" t="str">
        <f t="shared" si="12"/>
        <v xml:space="preserve"> </v>
      </c>
      <c r="J86" s="134" t="str">
        <f t="shared" si="13"/>
        <v xml:space="preserve"> </v>
      </c>
      <c r="K86" s="134" t="str">
        <f t="shared" si="14"/>
        <v xml:space="preserve"> </v>
      </c>
      <c r="L86" s="134" t="str">
        <f t="shared" si="15"/>
        <v xml:space="preserve"> </v>
      </c>
      <c r="M86" s="134" t="str">
        <f t="shared" si="16"/>
        <v xml:space="preserve"> </v>
      </c>
      <c r="N86" s="46"/>
      <c r="O86" s="42">
        <v>47</v>
      </c>
      <c r="P86" s="76" t="s">
        <v>182</v>
      </c>
      <c r="Q86" s="45">
        <v>113127</v>
      </c>
      <c r="R86" s="92">
        <v>35907</v>
      </c>
      <c r="S86" s="45">
        <v>72175</v>
      </c>
      <c r="T86" s="92">
        <v>50245.999999999993</v>
      </c>
      <c r="U86" s="92">
        <v>48998</v>
      </c>
      <c r="V86" s="77">
        <v>5276</v>
      </c>
      <c r="W86" s="134">
        <f t="shared" si="17"/>
        <v>-95.33621505034165</v>
      </c>
      <c r="X86" s="134">
        <f t="shared" si="18"/>
        <v>-85.306486200462302</v>
      </c>
      <c r="Y86" s="134">
        <f t="shared" si="19"/>
        <v>-92.689989608590224</v>
      </c>
      <c r="Z86" s="134">
        <f t="shared" si="20"/>
        <v>-89.499661664610116</v>
      </c>
      <c r="AA86" s="134">
        <f t="shared" si="21"/>
        <v>-89.232213559737133</v>
      </c>
    </row>
    <row r="87" spans="1:27" ht="15" customHeight="1" x14ac:dyDescent="0.3">
      <c r="A87" s="42">
        <v>48</v>
      </c>
      <c r="B87" s="76" t="s">
        <v>183</v>
      </c>
      <c r="C87" s="45" t="s">
        <v>334</v>
      </c>
      <c r="D87" s="92" t="s">
        <v>334</v>
      </c>
      <c r="E87" s="45"/>
      <c r="F87" s="92"/>
      <c r="G87" s="92">
        <v>2820</v>
      </c>
      <c r="H87" s="77"/>
      <c r="I87" s="134" t="str">
        <f t="shared" si="12"/>
        <v xml:space="preserve"> </v>
      </c>
      <c r="J87" s="134" t="str">
        <f t="shared" si="13"/>
        <v xml:space="preserve"> </v>
      </c>
      <c r="K87" s="134" t="str">
        <f t="shared" si="14"/>
        <v xml:space="preserve"> </v>
      </c>
      <c r="L87" s="134" t="str">
        <f t="shared" si="15"/>
        <v xml:space="preserve"> </v>
      </c>
      <c r="M87" s="134">
        <f t="shared" si="16"/>
        <v>-100</v>
      </c>
      <c r="N87" s="46"/>
      <c r="O87" s="42">
        <v>48</v>
      </c>
      <c r="P87" s="76" t="s">
        <v>183</v>
      </c>
      <c r="Q87" s="45">
        <v>3113</v>
      </c>
      <c r="R87" s="92">
        <v>15550</v>
      </c>
      <c r="S87" s="45"/>
      <c r="T87" s="92">
        <v>6467</v>
      </c>
      <c r="U87" s="92">
        <v>153475</v>
      </c>
      <c r="V87" s="77">
        <v>19315</v>
      </c>
      <c r="W87" s="134">
        <f t="shared" si="17"/>
        <v>520.46257629296497</v>
      </c>
      <c r="X87" s="134">
        <f t="shared" si="18"/>
        <v>24.212218649517681</v>
      </c>
      <c r="Y87" s="134" t="str">
        <f t="shared" si="19"/>
        <v xml:space="preserve"> </v>
      </c>
      <c r="Z87" s="134">
        <f t="shared" si="20"/>
        <v>198.67017164063708</v>
      </c>
      <c r="AA87" s="134">
        <f t="shared" si="21"/>
        <v>-87.414888418309175</v>
      </c>
    </row>
    <row r="88" spans="1:27" ht="15" customHeight="1" x14ac:dyDescent="0.3">
      <c r="A88" s="42">
        <v>49</v>
      </c>
      <c r="B88" s="76" t="s">
        <v>184</v>
      </c>
      <c r="C88" s="45">
        <v>933250</v>
      </c>
      <c r="D88" s="92">
        <v>225765</v>
      </c>
      <c r="E88" s="45">
        <v>247590.99999999997</v>
      </c>
      <c r="F88" s="92">
        <v>129676</v>
      </c>
      <c r="G88" s="92">
        <v>50044</v>
      </c>
      <c r="H88" s="77">
        <v>174998</v>
      </c>
      <c r="I88" s="134">
        <f t="shared" si="12"/>
        <v>-81.248540048218587</v>
      </c>
      <c r="J88" s="134">
        <f t="shared" si="13"/>
        <v>-22.486656479082228</v>
      </c>
      <c r="K88" s="134">
        <f t="shared" si="14"/>
        <v>-29.31972486883609</v>
      </c>
      <c r="L88" s="134">
        <f t="shared" si="15"/>
        <v>34.950183534347133</v>
      </c>
      <c r="M88" s="134">
        <f t="shared" si="16"/>
        <v>249.68827431859961</v>
      </c>
      <c r="N88" s="46"/>
      <c r="O88" s="42">
        <v>49</v>
      </c>
      <c r="P88" s="76" t="s">
        <v>184</v>
      </c>
      <c r="Q88" s="45">
        <v>3197998</v>
      </c>
      <c r="R88" s="92">
        <v>1164420</v>
      </c>
      <c r="S88" s="45">
        <v>906775</v>
      </c>
      <c r="T88" s="92">
        <v>2495876.0000000009</v>
      </c>
      <c r="U88" s="92">
        <v>2058061</v>
      </c>
      <c r="V88" s="77">
        <v>1456720.0000000002</v>
      </c>
      <c r="W88" s="134">
        <f t="shared" si="17"/>
        <v>-54.449002156974451</v>
      </c>
      <c r="X88" s="134">
        <f t="shared" si="18"/>
        <v>25.102626200168345</v>
      </c>
      <c r="Y88" s="134">
        <f t="shared" si="19"/>
        <v>60.648451931295</v>
      </c>
      <c r="Z88" s="134">
        <f t="shared" si="20"/>
        <v>-41.634920965624914</v>
      </c>
      <c r="AA88" s="134">
        <f t="shared" si="21"/>
        <v>-29.218813242173084</v>
      </c>
    </row>
    <row r="89" spans="1:27" ht="15" customHeight="1" x14ac:dyDescent="0.3">
      <c r="A89" s="42">
        <v>50</v>
      </c>
      <c r="B89" s="76" t="s">
        <v>185</v>
      </c>
      <c r="C89" s="45">
        <v>1985555</v>
      </c>
      <c r="D89" s="92">
        <v>1576294</v>
      </c>
      <c r="E89" s="45">
        <v>2014110.0000000002</v>
      </c>
      <c r="F89" s="92">
        <v>1072163</v>
      </c>
      <c r="G89" s="92">
        <v>62982</v>
      </c>
      <c r="H89" s="77">
        <v>122365</v>
      </c>
      <c r="I89" s="134">
        <f t="shared" si="12"/>
        <v>-93.837239462014395</v>
      </c>
      <c r="J89" s="134">
        <f t="shared" si="13"/>
        <v>-92.237171492120126</v>
      </c>
      <c r="K89" s="134">
        <f t="shared" si="14"/>
        <v>-93.924611863304392</v>
      </c>
      <c r="L89" s="134">
        <f t="shared" si="15"/>
        <v>-88.587089836153638</v>
      </c>
      <c r="M89" s="134">
        <f t="shared" si="16"/>
        <v>94.285668921279097</v>
      </c>
      <c r="N89" s="46"/>
      <c r="O89" s="42">
        <v>50</v>
      </c>
      <c r="P89" s="76" t="s">
        <v>185</v>
      </c>
      <c r="Q89" s="45">
        <v>3088297</v>
      </c>
      <c r="R89" s="92">
        <v>4699084</v>
      </c>
      <c r="S89" s="45">
        <v>4074048.9999999991</v>
      </c>
      <c r="T89" s="92">
        <v>2326376.0000000005</v>
      </c>
      <c r="U89" s="92">
        <v>1421785</v>
      </c>
      <c r="V89" s="77">
        <v>3449602.9999999991</v>
      </c>
      <c r="W89" s="134">
        <f t="shared" si="17"/>
        <v>11.699198619821829</v>
      </c>
      <c r="X89" s="134">
        <f t="shared" si="18"/>
        <v>-26.589884326392138</v>
      </c>
      <c r="Y89" s="134">
        <f t="shared" si="19"/>
        <v>-15.327405242303172</v>
      </c>
      <c r="Z89" s="134">
        <f t="shared" si="20"/>
        <v>48.282263916065091</v>
      </c>
      <c r="AA89" s="134">
        <f t="shared" si="21"/>
        <v>142.62479910816327</v>
      </c>
    </row>
    <row r="90" spans="1:27" ht="15" customHeight="1" x14ac:dyDescent="0.3">
      <c r="A90" s="42">
        <v>51</v>
      </c>
      <c r="B90" s="76" t="s">
        <v>186</v>
      </c>
      <c r="C90" s="45" t="s">
        <v>334</v>
      </c>
      <c r="D90" s="92" t="s">
        <v>334</v>
      </c>
      <c r="E90" s="45"/>
      <c r="F90" s="92"/>
      <c r="G90" s="92"/>
      <c r="H90" s="77">
        <v>60397</v>
      </c>
      <c r="I90" s="134" t="str">
        <f t="shared" si="12"/>
        <v xml:space="preserve"> </v>
      </c>
      <c r="J90" s="134" t="str">
        <f t="shared" si="13"/>
        <v xml:space="preserve"> </v>
      </c>
      <c r="K90" s="134" t="str">
        <f t="shared" si="14"/>
        <v xml:space="preserve"> </v>
      </c>
      <c r="L90" s="134" t="str">
        <f t="shared" si="15"/>
        <v xml:space="preserve"> </v>
      </c>
      <c r="M90" s="134" t="str">
        <f t="shared" si="16"/>
        <v xml:space="preserve"> </v>
      </c>
      <c r="N90" s="46"/>
      <c r="O90" s="42">
        <v>51</v>
      </c>
      <c r="P90" s="76" t="s">
        <v>186</v>
      </c>
      <c r="Q90" s="45">
        <v>705295</v>
      </c>
      <c r="R90" s="92">
        <v>2409467</v>
      </c>
      <c r="S90" s="45">
        <v>73256</v>
      </c>
      <c r="T90" s="92">
        <v>62068.000000000015</v>
      </c>
      <c r="U90" s="92">
        <v>89962</v>
      </c>
      <c r="V90" s="77">
        <v>175969</v>
      </c>
      <c r="W90" s="134">
        <f t="shared" si="17"/>
        <v>-75.050298102212551</v>
      </c>
      <c r="X90" s="134">
        <f t="shared" si="18"/>
        <v>-92.69676654629427</v>
      </c>
      <c r="Y90" s="134">
        <f t="shared" si="19"/>
        <v>140.21104073386482</v>
      </c>
      <c r="Z90" s="134">
        <f t="shared" si="20"/>
        <v>183.5100212669974</v>
      </c>
      <c r="AA90" s="134">
        <f t="shared" si="21"/>
        <v>95.603699339721203</v>
      </c>
    </row>
    <row r="91" spans="1:27" ht="15" customHeight="1" x14ac:dyDescent="0.3">
      <c r="A91" s="42">
        <v>52</v>
      </c>
      <c r="B91" s="76" t="s">
        <v>187</v>
      </c>
      <c r="C91" s="45" t="s">
        <v>334</v>
      </c>
      <c r="D91" s="92">
        <v>28456</v>
      </c>
      <c r="E91" s="45"/>
      <c r="F91" s="92">
        <v>182040</v>
      </c>
      <c r="G91" s="92">
        <v>0</v>
      </c>
      <c r="H91" s="77"/>
      <c r="I91" s="134" t="str">
        <f t="shared" si="12"/>
        <v xml:space="preserve"> </v>
      </c>
      <c r="J91" s="134">
        <f t="shared" si="13"/>
        <v>-100</v>
      </c>
      <c r="K91" s="134" t="str">
        <f t="shared" si="14"/>
        <v xml:space="preserve"> </v>
      </c>
      <c r="L91" s="134">
        <f t="shared" si="15"/>
        <v>-100</v>
      </c>
      <c r="M91" s="134" t="str">
        <f t="shared" si="16"/>
        <v xml:space="preserve"> </v>
      </c>
      <c r="N91" s="46"/>
      <c r="O91" s="42">
        <v>52</v>
      </c>
      <c r="P91" s="76" t="s">
        <v>187</v>
      </c>
      <c r="Q91" s="45">
        <v>567314</v>
      </c>
      <c r="R91" s="92">
        <v>1232959</v>
      </c>
      <c r="S91" s="45">
        <v>2675312.9999999995</v>
      </c>
      <c r="T91" s="92">
        <v>2718345</v>
      </c>
      <c r="U91" s="92">
        <v>3760274</v>
      </c>
      <c r="V91" s="77">
        <v>2634177</v>
      </c>
      <c r="W91" s="134">
        <f t="shared" si="17"/>
        <v>364.32434242765027</v>
      </c>
      <c r="X91" s="134">
        <f t="shared" si="18"/>
        <v>113.64676359878959</v>
      </c>
      <c r="Y91" s="134">
        <f t="shared" si="19"/>
        <v>-1.5376144772592681</v>
      </c>
      <c r="Z91" s="134">
        <f t="shared" si="20"/>
        <v>-3.0962957240526947</v>
      </c>
      <c r="AA91" s="134">
        <f t="shared" si="21"/>
        <v>-29.947205974883744</v>
      </c>
    </row>
    <row r="92" spans="1:27" ht="15" customHeight="1" x14ac:dyDescent="0.3">
      <c r="A92" s="42">
        <v>53</v>
      </c>
      <c r="B92" s="76" t="s">
        <v>188</v>
      </c>
      <c r="C92" s="45">
        <v>4744336</v>
      </c>
      <c r="D92" s="92">
        <v>5631422</v>
      </c>
      <c r="E92" s="45">
        <v>4829373</v>
      </c>
      <c r="F92" s="92">
        <v>3346607</v>
      </c>
      <c r="G92" s="92">
        <v>3881265</v>
      </c>
      <c r="H92" s="77">
        <v>16436</v>
      </c>
      <c r="I92" s="134">
        <f t="shared" si="12"/>
        <v>-99.653565851996987</v>
      </c>
      <c r="J92" s="134">
        <f t="shared" si="13"/>
        <v>-99.708137660434616</v>
      </c>
      <c r="K92" s="134">
        <f t="shared" si="14"/>
        <v>-99.659665964919256</v>
      </c>
      <c r="L92" s="134">
        <f t="shared" si="15"/>
        <v>-99.508875706050929</v>
      </c>
      <c r="M92" s="134">
        <f t="shared" si="16"/>
        <v>-99.576529816954007</v>
      </c>
      <c r="N92" s="46"/>
      <c r="O92" s="42">
        <v>53</v>
      </c>
      <c r="P92" s="76" t="s">
        <v>188</v>
      </c>
      <c r="Q92" s="45">
        <v>3392458</v>
      </c>
      <c r="R92" s="92">
        <v>2242038</v>
      </c>
      <c r="S92" s="45">
        <v>4872819.0000000019</v>
      </c>
      <c r="T92" s="92">
        <v>19992350</v>
      </c>
      <c r="U92" s="92">
        <v>5180015</v>
      </c>
      <c r="V92" s="77">
        <v>3859158.0000000009</v>
      </c>
      <c r="W92" s="134">
        <f t="shared" si="17"/>
        <v>13.756986821944466</v>
      </c>
      <c r="X92" s="134">
        <f t="shared" si="18"/>
        <v>72.127234239562455</v>
      </c>
      <c r="Y92" s="134">
        <f t="shared" si="19"/>
        <v>-20.802352806455573</v>
      </c>
      <c r="Z92" s="134">
        <f t="shared" si="20"/>
        <v>-80.69682653615007</v>
      </c>
      <c r="AA92" s="134">
        <f t="shared" si="21"/>
        <v>-25.499096045088649</v>
      </c>
    </row>
    <row r="93" spans="1:27" ht="15" customHeight="1" x14ac:dyDescent="0.3">
      <c r="A93" s="42">
        <v>54</v>
      </c>
      <c r="B93" s="76" t="s">
        <v>189</v>
      </c>
      <c r="C93" s="45">
        <v>1393886</v>
      </c>
      <c r="D93" s="92">
        <v>836143</v>
      </c>
      <c r="E93" s="45">
        <v>1145149</v>
      </c>
      <c r="F93" s="92">
        <v>1198085</v>
      </c>
      <c r="G93" s="92">
        <v>527667</v>
      </c>
      <c r="H93" s="77">
        <v>104349</v>
      </c>
      <c r="I93" s="134">
        <f t="shared" si="12"/>
        <v>-92.513806724509749</v>
      </c>
      <c r="J93" s="134">
        <f t="shared" si="13"/>
        <v>-87.52019690411808</v>
      </c>
      <c r="K93" s="134">
        <f t="shared" si="14"/>
        <v>-90.887736006406158</v>
      </c>
      <c r="L93" s="134">
        <f t="shared" si="15"/>
        <v>-91.290350851567297</v>
      </c>
      <c r="M93" s="134">
        <f t="shared" si="16"/>
        <v>-80.224459744497949</v>
      </c>
      <c r="N93" s="46"/>
      <c r="O93" s="42">
        <v>54</v>
      </c>
      <c r="P93" s="76" t="s">
        <v>189</v>
      </c>
      <c r="Q93" s="45">
        <v>993899</v>
      </c>
      <c r="R93" s="92">
        <v>1424110</v>
      </c>
      <c r="S93" s="45">
        <v>1000141.9999999999</v>
      </c>
      <c r="T93" s="92">
        <v>726234.00000000023</v>
      </c>
      <c r="U93" s="92">
        <v>1327866</v>
      </c>
      <c r="V93" s="77">
        <v>1000728.0000000002</v>
      </c>
      <c r="W93" s="134">
        <f t="shared" si="17"/>
        <v>0.68709194797462203</v>
      </c>
      <c r="X93" s="134">
        <f t="shared" si="18"/>
        <v>-29.729585495502448</v>
      </c>
      <c r="Y93" s="134">
        <f t="shared" si="19"/>
        <v>5.8591679981475409E-2</v>
      </c>
      <c r="Z93" s="134">
        <f t="shared" si="20"/>
        <v>37.796908434471533</v>
      </c>
      <c r="AA93" s="134">
        <f t="shared" si="21"/>
        <v>-24.636371441094184</v>
      </c>
    </row>
    <row r="94" spans="1:27" ht="15" customHeight="1" x14ac:dyDescent="0.3">
      <c r="A94" s="42">
        <v>55</v>
      </c>
      <c r="B94" s="76" t="s">
        <v>190</v>
      </c>
      <c r="C94" s="45" t="s">
        <v>334</v>
      </c>
      <c r="D94" s="92">
        <v>7875</v>
      </c>
      <c r="E94" s="45">
        <v>8468</v>
      </c>
      <c r="F94" s="92"/>
      <c r="G94" s="92">
        <v>8160</v>
      </c>
      <c r="H94" s="77"/>
      <c r="I94" s="134" t="str">
        <f t="shared" si="12"/>
        <v xml:space="preserve"> </v>
      </c>
      <c r="J94" s="134">
        <f t="shared" si="13"/>
        <v>-100</v>
      </c>
      <c r="K94" s="134">
        <f t="shared" si="14"/>
        <v>-100</v>
      </c>
      <c r="L94" s="134" t="str">
        <f t="shared" si="15"/>
        <v xml:space="preserve"> </v>
      </c>
      <c r="M94" s="134">
        <f t="shared" si="16"/>
        <v>-100</v>
      </c>
      <c r="N94" s="46"/>
      <c r="O94" s="42">
        <v>55</v>
      </c>
      <c r="P94" s="76" t="s">
        <v>190</v>
      </c>
      <c r="Q94" s="45" t="s">
        <v>334</v>
      </c>
      <c r="R94" s="92">
        <v>12360</v>
      </c>
      <c r="S94" s="45">
        <v>138400</v>
      </c>
      <c r="T94" s="92">
        <v>5000</v>
      </c>
      <c r="U94" s="92">
        <v>0</v>
      </c>
      <c r="V94" s="77">
        <v>1980</v>
      </c>
      <c r="W94" s="134" t="str">
        <f t="shared" si="17"/>
        <v xml:space="preserve"> </v>
      </c>
      <c r="X94" s="134">
        <f t="shared" si="18"/>
        <v>-83.980582524271838</v>
      </c>
      <c r="Y94" s="134">
        <f t="shared" si="19"/>
        <v>-98.569364161849705</v>
      </c>
      <c r="Z94" s="134">
        <f t="shared" si="20"/>
        <v>-60.4</v>
      </c>
      <c r="AA94" s="134" t="str">
        <f t="shared" si="21"/>
        <v xml:space="preserve"> </v>
      </c>
    </row>
    <row r="95" spans="1:27" ht="15" customHeight="1" x14ac:dyDescent="0.3">
      <c r="A95" s="42">
        <v>56</v>
      </c>
      <c r="B95" s="76" t="s">
        <v>191</v>
      </c>
      <c r="C95" s="45" t="s">
        <v>334</v>
      </c>
      <c r="D95" s="92" t="s">
        <v>334</v>
      </c>
      <c r="E95" s="45"/>
      <c r="F95" s="92"/>
      <c r="G95" s="92"/>
      <c r="H95" s="77"/>
      <c r="I95" s="134" t="str">
        <f t="shared" si="12"/>
        <v xml:space="preserve"> </v>
      </c>
      <c r="J95" s="134" t="str">
        <f t="shared" si="13"/>
        <v xml:space="preserve"> </v>
      </c>
      <c r="K95" s="134" t="str">
        <f t="shared" si="14"/>
        <v xml:space="preserve"> </v>
      </c>
      <c r="L95" s="134" t="str">
        <f t="shared" si="15"/>
        <v xml:space="preserve"> </v>
      </c>
      <c r="M95" s="134" t="str">
        <f t="shared" si="16"/>
        <v xml:space="preserve"> </v>
      </c>
      <c r="N95" s="46"/>
      <c r="O95" s="42">
        <v>56</v>
      </c>
      <c r="P95" s="76" t="s">
        <v>191</v>
      </c>
      <c r="Q95" s="45">
        <v>50748</v>
      </c>
      <c r="R95" s="92">
        <v>53349</v>
      </c>
      <c r="S95" s="45">
        <v>74381</v>
      </c>
      <c r="T95" s="92"/>
      <c r="U95" s="92">
        <v>64616</v>
      </c>
      <c r="V95" s="77">
        <v>23617</v>
      </c>
      <c r="W95" s="134">
        <f t="shared" si="17"/>
        <v>-53.462205407109643</v>
      </c>
      <c r="X95" s="134">
        <f t="shared" si="18"/>
        <v>-55.731128980861868</v>
      </c>
      <c r="Y95" s="134">
        <f t="shared" si="19"/>
        <v>-68.24861187668894</v>
      </c>
      <c r="Z95" s="134" t="str">
        <f t="shared" si="20"/>
        <v xml:space="preserve"> </v>
      </c>
      <c r="AA95" s="134">
        <f t="shared" si="21"/>
        <v>-63.450229045437659</v>
      </c>
    </row>
    <row r="96" spans="1:27" ht="15" customHeight="1" x14ac:dyDescent="0.3">
      <c r="A96" s="42"/>
      <c r="B96" s="76" t="s">
        <v>331</v>
      </c>
      <c r="C96" s="45" t="s">
        <v>334</v>
      </c>
      <c r="D96" s="92"/>
      <c r="E96" s="45"/>
      <c r="F96" s="92"/>
      <c r="G96" s="92">
        <v>0</v>
      </c>
      <c r="I96" s="134" t="str">
        <f t="shared" si="12"/>
        <v xml:space="preserve"> </v>
      </c>
      <c r="J96" s="134" t="str">
        <f t="shared" si="13"/>
        <v xml:space="preserve"> </v>
      </c>
      <c r="K96" s="134" t="str">
        <f t="shared" si="14"/>
        <v xml:space="preserve"> </v>
      </c>
      <c r="L96" s="134" t="str">
        <f t="shared" si="15"/>
        <v xml:space="preserve"> </v>
      </c>
      <c r="M96" s="134" t="str">
        <f t="shared" si="16"/>
        <v xml:space="preserve"> </v>
      </c>
      <c r="N96" s="46"/>
      <c r="O96" s="42"/>
      <c r="P96" s="76" t="s">
        <v>331</v>
      </c>
      <c r="Q96" s="45" t="s">
        <v>334</v>
      </c>
      <c r="R96" s="92"/>
      <c r="S96" s="45"/>
      <c r="T96" s="92"/>
      <c r="U96" s="92">
        <v>0</v>
      </c>
      <c r="W96" s="134" t="str">
        <f t="shared" si="17"/>
        <v xml:space="preserve"> </v>
      </c>
      <c r="X96" s="134" t="str">
        <f t="shared" si="18"/>
        <v xml:space="preserve"> </v>
      </c>
      <c r="Y96" s="134" t="str">
        <f t="shared" si="19"/>
        <v xml:space="preserve"> </v>
      </c>
      <c r="Z96" s="134" t="str">
        <f t="shared" si="20"/>
        <v xml:space="preserve"> </v>
      </c>
      <c r="AA96" s="134" t="str">
        <f t="shared" si="21"/>
        <v xml:space="preserve"> </v>
      </c>
    </row>
    <row r="97" spans="1:27" ht="15" customHeight="1" x14ac:dyDescent="0.3">
      <c r="A97" s="42">
        <v>57</v>
      </c>
      <c r="B97" s="76" t="s">
        <v>192</v>
      </c>
      <c r="C97" s="45">
        <v>225930</v>
      </c>
      <c r="D97" s="92">
        <v>37237</v>
      </c>
      <c r="E97" s="45">
        <v>200440</v>
      </c>
      <c r="F97" s="92">
        <v>96649</v>
      </c>
      <c r="G97" s="92">
        <v>106004</v>
      </c>
      <c r="H97" s="77">
        <v>83444</v>
      </c>
      <c r="I97" s="134">
        <f t="shared" si="12"/>
        <v>-63.06643650688266</v>
      </c>
      <c r="J97" s="134">
        <f t="shared" si="13"/>
        <v>124.08894379246448</v>
      </c>
      <c r="K97" s="134">
        <f t="shared" si="14"/>
        <v>-58.369586908800635</v>
      </c>
      <c r="L97" s="134">
        <f t="shared" si="15"/>
        <v>-13.662841829713699</v>
      </c>
      <c r="M97" s="134">
        <f t="shared" si="16"/>
        <v>-21.282215765442814</v>
      </c>
      <c r="N97" s="46"/>
      <c r="O97" s="42">
        <v>57</v>
      </c>
      <c r="P97" s="76" t="s">
        <v>192</v>
      </c>
      <c r="Q97" s="45">
        <v>452147</v>
      </c>
      <c r="R97" s="92">
        <v>209112</v>
      </c>
      <c r="S97" s="45">
        <v>341971</v>
      </c>
      <c r="T97" s="92">
        <v>2164659</v>
      </c>
      <c r="U97" s="92">
        <v>574634</v>
      </c>
      <c r="V97" s="77">
        <v>673476</v>
      </c>
      <c r="W97" s="134">
        <f t="shared" si="17"/>
        <v>48.950673121794466</v>
      </c>
      <c r="X97" s="134">
        <f t="shared" si="18"/>
        <v>222.06473086193046</v>
      </c>
      <c r="Y97" s="134">
        <f t="shared" si="19"/>
        <v>96.939506566346267</v>
      </c>
      <c r="Z97" s="134">
        <f t="shared" si="20"/>
        <v>-68.887663137704365</v>
      </c>
      <c r="AA97" s="134">
        <f t="shared" si="21"/>
        <v>17.20086176592406</v>
      </c>
    </row>
    <row r="98" spans="1:27" ht="15" customHeight="1" x14ac:dyDescent="0.3">
      <c r="A98" s="42">
        <v>58</v>
      </c>
      <c r="B98" s="76" t="s">
        <v>193</v>
      </c>
      <c r="C98" s="45">
        <v>129391</v>
      </c>
      <c r="D98" s="92">
        <v>2207</v>
      </c>
      <c r="E98" s="45">
        <v>1415</v>
      </c>
      <c r="F98" s="92">
        <v>18578</v>
      </c>
      <c r="G98" s="92">
        <v>146960</v>
      </c>
      <c r="H98" s="77"/>
      <c r="I98" s="134">
        <f t="shared" si="12"/>
        <v>-100</v>
      </c>
      <c r="J98" s="134">
        <f t="shared" si="13"/>
        <v>-100</v>
      </c>
      <c r="K98" s="134">
        <f t="shared" si="14"/>
        <v>-100</v>
      </c>
      <c r="L98" s="134">
        <f t="shared" si="15"/>
        <v>-100</v>
      </c>
      <c r="M98" s="134">
        <f t="shared" si="16"/>
        <v>-100</v>
      </c>
      <c r="N98" s="46"/>
      <c r="O98" s="42">
        <v>58</v>
      </c>
      <c r="P98" s="76" t="s">
        <v>193</v>
      </c>
      <c r="Q98" s="45">
        <v>1268682</v>
      </c>
      <c r="R98" s="92">
        <v>628304</v>
      </c>
      <c r="S98" s="45">
        <v>916315</v>
      </c>
      <c r="T98" s="92">
        <v>432766</v>
      </c>
      <c r="U98" s="92">
        <v>465605</v>
      </c>
      <c r="V98" s="77">
        <v>154942</v>
      </c>
      <c r="W98" s="134">
        <f t="shared" si="17"/>
        <v>-87.787168100438095</v>
      </c>
      <c r="X98" s="134">
        <f t="shared" si="18"/>
        <v>-75.339644503297762</v>
      </c>
      <c r="Y98" s="134">
        <f t="shared" si="19"/>
        <v>-83.090749360209102</v>
      </c>
      <c r="Z98" s="134">
        <f t="shared" si="20"/>
        <v>-64.197279823276318</v>
      </c>
      <c r="AA98" s="134">
        <f t="shared" si="21"/>
        <v>-66.722436399952755</v>
      </c>
    </row>
    <row r="99" spans="1:27" ht="15" customHeight="1" x14ac:dyDescent="0.3">
      <c r="A99" s="42">
        <v>59</v>
      </c>
      <c r="B99" s="76" t="s">
        <v>194</v>
      </c>
      <c r="C99" s="45">
        <v>177325</v>
      </c>
      <c r="D99" s="92">
        <v>324427</v>
      </c>
      <c r="E99" s="45">
        <v>139438</v>
      </c>
      <c r="F99" s="92">
        <v>127820</v>
      </c>
      <c r="G99" s="92">
        <v>104382</v>
      </c>
      <c r="H99" s="77">
        <v>49987</v>
      </c>
      <c r="I99" s="134">
        <f t="shared" si="12"/>
        <v>-71.810517411532501</v>
      </c>
      <c r="J99" s="134">
        <f t="shared" si="13"/>
        <v>-84.592219513172452</v>
      </c>
      <c r="K99" s="134">
        <f t="shared" si="14"/>
        <v>-64.151092241713172</v>
      </c>
      <c r="L99" s="134">
        <f t="shared" si="15"/>
        <v>-60.892661555312152</v>
      </c>
      <c r="M99" s="134">
        <f t="shared" si="16"/>
        <v>-52.111475158552238</v>
      </c>
      <c r="N99" s="46"/>
      <c r="O99" s="42">
        <v>59</v>
      </c>
      <c r="P99" s="76" t="s">
        <v>194</v>
      </c>
      <c r="Q99" s="45">
        <v>373397</v>
      </c>
      <c r="R99" s="92">
        <v>239452</v>
      </c>
      <c r="S99" s="45">
        <v>251465.99999999997</v>
      </c>
      <c r="T99" s="92">
        <v>475632.00000000006</v>
      </c>
      <c r="U99" s="92">
        <v>20109</v>
      </c>
      <c r="V99" s="77">
        <v>1250</v>
      </c>
      <c r="W99" s="134">
        <f t="shared" si="17"/>
        <v>-99.665235660704298</v>
      </c>
      <c r="X99" s="134">
        <f t="shared" si="18"/>
        <v>-99.477974708918694</v>
      </c>
      <c r="Y99" s="134">
        <f t="shared" si="19"/>
        <v>-99.502914906985438</v>
      </c>
      <c r="Z99" s="134">
        <f t="shared" si="20"/>
        <v>-99.73719177851784</v>
      </c>
      <c r="AA99" s="134">
        <f t="shared" si="21"/>
        <v>-93.783877865632306</v>
      </c>
    </row>
    <row r="100" spans="1:27" ht="15" customHeight="1" x14ac:dyDescent="0.3">
      <c r="A100" s="42">
        <v>60</v>
      </c>
      <c r="B100" s="76" t="s">
        <v>195</v>
      </c>
      <c r="C100" s="45" t="s">
        <v>334</v>
      </c>
      <c r="D100" s="92" t="s">
        <v>334</v>
      </c>
      <c r="E100" s="45"/>
      <c r="F100" s="92"/>
      <c r="G100" s="92"/>
      <c r="H100" s="77"/>
      <c r="I100" s="134" t="str">
        <f t="shared" si="12"/>
        <v xml:space="preserve"> </v>
      </c>
      <c r="J100" s="134" t="str">
        <f t="shared" si="13"/>
        <v xml:space="preserve"> </v>
      </c>
      <c r="K100" s="134" t="str">
        <f t="shared" si="14"/>
        <v xml:space="preserve"> </v>
      </c>
      <c r="L100" s="134" t="str">
        <f t="shared" si="15"/>
        <v xml:space="preserve"> </v>
      </c>
      <c r="M100" s="134" t="str">
        <f t="shared" si="16"/>
        <v xml:space="preserve"> </v>
      </c>
      <c r="N100" s="46"/>
      <c r="O100" s="42">
        <v>60</v>
      </c>
      <c r="P100" s="76" t="s">
        <v>195</v>
      </c>
      <c r="Q100" s="45">
        <v>26325</v>
      </c>
      <c r="R100" s="92">
        <v>78462</v>
      </c>
      <c r="S100" s="45">
        <v>273562</v>
      </c>
      <c r="T100" s="92">
        <v>480157</v>
      </c>
      <c r="U100" s="92">
        <v>14422</v>
      </c>
      <c r="V100" s="77">
        <v>14567</v>
      </c>
      <c r="W100" s="134">
        <f t="shared" si="17"/>
        <v>-44.664767331434</v>
      </c>
      <c r="X100" s="134">
        <f t="shared" si="18"/>
        <v>-81.434324896128061</v>
      </c>
      <c r="Y100" s="134">
        <f t="shared" si="19"/>
        <v>-94.675064519194919</v>
      </c>
      <c r="Z100" s="134">
        <f t="shared" si="20"/>
        <v>-96.966200638541139</v>
      </c>
      <c r="AA100" s="134">
        <f t="shared" si="21"/>
        <v>1.0054084038274738</v>
      </c>
    </row>
    <row r="101" spans="1:27" ht="15" customHeight="1" x14ac:dyDescent="0.3">
      <c r="A101" s="42">
        <v>61</v>
      </c>
      <c r="B101" s="76" t="s">
        <v>196</v>
      </c>
      <c r="C101" s="159" t="s">
        <v>334</v>
      </c>
      <c r="D101" s="51" t="s">
        <v>334</v>
      </c>
      <c r="E101" s="159"/>
      <c r="G101" s="51">
        <v>0</v>
      </c>
      <c r="H101" s="77"/>
      <c r="I101" s="134" t="str">
        <f t="shared" si="12"/>
        <v xml:space="preserve"> </v>
      </c>
      <c r="J101" s="134" t="str">
        <f t="shared" si="13"/>
        <v xml:space="preserve"> </v>
      </c>
      <c r="K101" s="134" t="str">
        <f t="shared" si="14"/>
        <v xml:space="preserve"> </v>
      </c>
      <c r="L101" s="134" t="str">
        <f t="shared" si="15"/>
        <v xml:space="preserve"> </v>
      </c>
      <c r="M101" s="134" t="str">
        <f t="shared" si="16"/>
        <v xml:space="preserve"> </v>
      </c>
      <c r="N101" s="46"/>
      <c r="O101" s="42">
        <v>61</v>
      </c>
      <c r="P101" s="76" t="s">
        <v>196</v>
      </c>
      <c r="Q101" s="159" t="s">
        <v>334</v>
      </c>
      <c r="R101" s="51" t="s">
        <v>334</v>
      </c>
      <c r="S101" s="159">
        <v>25301</v>
      </c>
      <c r="T101" s="51">
        <v>46144</v>
      </c>
      <c r="U101" s="51">
        <v>15936</v>
      </c>
      <c r="V101" s="77">
        <v>333150</v>
      </c>
      <c r="W101" s="134" t="str">
        <f t="shared" si="17"/>
        <v xml:space="preserve"> </v>
      </c>
      <c r="X101" s="134" t="str">
        <f t="shared" si="18"/>
        <v xml:space="preserve"> </v>
      </c>
      <c r="Y101" s="134">
        <f t="shared" si="19"/>
        <v>1216.7463736611203</v>
      </c>
      <c r="Z101" s="134">
        <f t="shared" si="20"/>
        <v>621.97902219140087</v>
      </c>
      <c r="AA101" s="134">
        <f t="shared" si="21"/>
        <v>1990.5496987951806</v>
      </c>
    </row>
    <row r="102" spans="1:27" ht="15" customHeight="1" x14ac:dyDescent="0.3">
      <c r="A102" s="42">
        <v>62</v>
      </c>
      <c r="B102" s="76" t="s">
        <v>328</v>
      </c>
      <c r="C102" s="45"/>
      <c r="D102" s="92"/>
      <c r="E102" s="45"/>
      <c r="F102" s="92"/>
      <c r="G102" s="92">
        <v>0</v>
      </c>
      <c r="I102" s="134" t="str">
        <f t="shared" si="12"/>
        <v xml:space="preserve"> </v>
      </c>
      <c r="J102" s="134" t="str">
        <f t="shared" si="13"/>
        <v xml:space="preserve"> </v>
      </c>
      <c r="K102" s="134" t="str">
        <f t="shared" si="14"/>
        <v xml:space="preserve"> </v>
      </c>
      <c r="L102" s="134" t="str">
        <f t="shared" si="15"/>
        <v xml:space="preserve"> </v>
      </c>
      <c r="M102" s="134" t="str">
        <f t="shared" si="16"/>
        <v xml:space="preserve"> </v>
      </c>
      <c r="N102" s="46"/>
      <c r="O102" s="42">
        <v>62</v>
      </c>
      <c r="P102" s="76" t="s">
        <v>328</v>
      </c>
      <c r="Q102" s="45"/>
      <c r="R102" s="92"/>
      <c r="S102" s="45"/>
      <c r="T102" s="92"/>
      <c r="U102" s="92">
        <v>0</v>
      </c>
      <c r="W102" s="134" t="str">
        <f t="shared" si="17"/>
        <v xml:space="preserve"> </v>
      </c>
      <c r="X102" s="134" t="str">
        <f t="shared" si="18"/>
        <v xml:space="preserve"> </v>
      </c>
      <c r="Y102" s="134" t="str">
        <f t="shared" si="19"/>
        <v xml:space="preserve"> </v>
      </c>
      <c r="Z102" s="134" t="str">
        <f t="shared" si="20"/>
        <v xml:space="preserve"> </v>
      </c>
      <c r="AA102" s="134" t="str">
        <f t="shared" si="21"/>
        <v xml:space="preserve"> </v>
      </c>
    </row>
    <row r="103" spans="1:27" ht="15" customHeight="1" x14ac:dyDescent="0.3">
      <c r="A103" s="42">
        <v>63</v>
      </c>
      <c r="B103" s="76" t="s">
        <v>197</v>
      </c>
      <c r="C103" s="45" t="s">
        <v>334</v>
      </c>
      <c r="D103" s="92" t="s">
        <v>334</v>
      </c>
      <c r="E103" s="45"/>
      <c r="F103" s="92"/>
      <c r="G103" s="92">
        <v>0</v>
      </c>
      <c r="H103" s="51">
        <v>28670.000000000004</v>
      </c>
      <c r="I103" s="134" t="str">
        <f t="shared" si="12"/>
        <v xml:space="preserve"> </v>
      </c>
      <c r="J103" s="134" t="str">
        <f t="shared" si="13"/>
        <v xml:space="preserve"> </v>
      </c>
      <c r="K103" s="134" t="str">
        <f t="shared" si="14"/>
        <v xml:space="preserve"> </v>
      </c>
      <c r="L103" s="134" t="str">
        <f t="shared" si="15"/>
        <v xml:space="preserve"> </v>
      </c>
      <c r="M103" s="134" t="str">
        <f t="shared" si="16"/>
        <v xml:space="preserve"> </v>
      </c>
      <c r="N103" s="46"/>
      <c r="O103" s="42">
        <v>63</v>
      </c>
      <c r="P103" s="76" t="s">
        <v>197</v>
      </c>
      <c r="Q103" s="45">
        <v>2483034</v>
      </c>
      <c r="R103" s="92">
        <v>3031557</v>
      </c>
      <c r="S103" s="45">
        <v>670547.99999999977</v>
      </c>
      <c r="T103" s="92">
        <v>1272282.9999999998</v>
      </c>
      <c r="U103" s="92">
        <v>3343352</v>
      </c>
      <c r="V103" s="51">
        <v>1537480</v>
      </c>
      <c r="W103" s="134">
        <f t="shared" si="17"/>
        <v>-38.080590116768441</v>
      </c>
      <c r="X103" s="134">
        <f t="shared" si="18"/>
        <v>-49.284146727242792</v>
      </c>
      <c r="Y103" s="134">
        <f t="shared" si="19"/>
        <v>129.28709055876695</v>
      </c>
      <c r="Z103" s="134">
        <f t="shared" si="20"/>
        <v>20.844183251682225</v>
      </c>
      <c r="AA103" s="134">
        <f t="shared" si="21"/>
        <v>-54.013816074406762</v>
      </c>
    </row>
    <row r="104" spans="1:27" ht="15" customHeight="1" x14ac:dyDescent="0.3">
      <c r="A104" s="42">
        <v>64</v>
      </c>
      <c r="B104" s="76" t="s">
        <v>198</v>
      </c>
      <c r="C104" s="45">
        <v>454216</v>
      </c>
      <c r="D104" s="92">
        <v>765228</v>
      </c>
      <c r="E104" s="45">
        <v>1013353</v>
      </c>
      <c r="F104" s="92">
        <v>462126.99999999994</v>
      </c>
      <c r="G104" s="92">
        <v>210133</v>
      </c>
      <c r="H104" s="77">
        <v>298974.99999999994</v>
      </c>
      <c r="I104" s="134">
        <f t="shared" si="12"/>
        <v>-34.177792063687775</v>
      </c>
      <c r="J104" s="134">
        <f t="shared" si="13"/>
        <v>-60.929945062125284</v>
      </c>
      <c r="K104" s="134">
        <f t="shared" si="14"/>
        <v>-70.49646075947868</v>
      </c>
      <c r="L104" s="134">
        <f t="shared" si="15"/>
        <v>-35.30458077541455</v>
      </c>
      <c r="M104" s="134">
        <f t="shared" si="16"/>
        <v>42.278937625218276</v>
      </c>
      <c r="N104" s="46"/>
      <c r="O104" s="42">
        <v>64</v>
      </c>
      <c r="P104" s="76" t="s">
        <v>198</v>
      </c>
      <c r="Q104" s="45">
        <v>658724</v>
      </c>
      <c r="R104" s="92">
        <v>1847752</v>
      </c>
      <c r="S104" s="45">
        <v>3212007.0000000005</v>
      </c>
      <c r="T104" s="92">
        <v>2177138.9999999995</v>
      </c>
      <c r="U104" s="92">
        <v>812215</v>
      </c>
      <c r="V104" s="77">
        <v>613969.99999999988</v>
      </c>
      <c r="W104" s="134">
        <f t="shared" si="17"/>
        <v>-6.7940442431124666</v>
      </c>
      <c r="X104" s="134">
        <f t="shared" si="18"/>
        <v>-66.772055990197828</v>
      </c>
      <c r="Y104" s="134">
        <f t="shared" si="19"/>
        <v>-80.885159963848153</v>
      </c>
      <c r="Z104" s="134">
        <f t="shared" si="20"/>
        <v>-71.799228253225905</v>
      </c>
      <c r="AA104" s="134">
        <f t="shared" si="21"/>
        <v>-24.407946171888</v>
      </c>
    </row>
    <row r="105" spans="1:27" ht="15" customHeight="1" x14ac:dyDescent="0.3">
      <c r="A105" s="42">
        <v>65</v>
      </c>
      <c r="B105" s="76" t="s">
        <v>199</v>
      </c>
      <c r="C105" s="45" t="s">
        <v>334</v>
      </c>
      <c r="D105" s="92" t="s">
        <v>334</v>
      </c>
      <c r="E105" s="45"/>
      <c r="F105" s="92"/>
      <c r="G105" s="92"/>
      <c r="H105" s="77"/>
      <c r="I105" s="134" t="str">
        <f t="shared" si="12"/>
        <v xml:space="preserve"> </v>
      </c>
      <c r="J105" s="134" t="str">
        <f t="shared" si="13"/>
        <v xml:space="preserve"> </v>
      </c>
      <c r="K105" s="134" t="str">
        <f t="shared" si="14"/>
        <v xml:space="preserve"> </v>
      </c>
      <c r="L105" s="134" t="str">
        <f t="shared" si="15"/>
        <v xml:space="preserve"> </v>
      </c>
      <c r="M105" s="134" t="str">
        <f t="shared" si="16"/>
        <v xml:space="preserve"> </v>
      </c>
      <c r="N105" s="46"/>
      <c r="O105" s="42">
        <v>65</v>
      </c>
      <c r="P105" s="76" t="s">
        <v>199</v>
      </c>
      <c r="Q105" s="45">
        <v>538140</v>
      </c>
      <c r="R105" s="92">
        <v>354034</v>
      </c>
      <c r="S105" s="45"/>
      <c r="T105" s="92">
        <v>15318</v>
      </c>
      <c r="U105" s="92">
        <v>3208</v>
      </c>
      <c r="V105" s="77">
        <v>9941</v>
      </c>
      <c r="W105" s="134">
        <f t="shared" si="17"/>
        <v>-98.152711190396545</v>
      </c>
      <c r="X105" s="134">
        <f t="shared" si="18"/>
        <v>-97.192077597066941</v>
      </c>
      <c r="Y105" s="134" t="str">
        <f t="shared" si="19"/>
        <v xml:space="preserve"> </v>
      </c>
      <c r="Z105" s="134">
        <f t="shared" si="20"/>
        <v>-35.102493798145971</v>
      </c>
      <c r="AA105" s="134">
        <f t="shared" si="21"/>
        <v>209.88154613466332</v>
      </c>
    </row>
    <row r="106" spans="1:27" ht="15" customHeight="1" x14ac:dyDescent="0.3">
      <c r="A106" s="42">
        <v>66</v>
      </c>
      <c r="B106" s="76" t="s">
        <v>200</v>
      </c>
      <c r="C106" s="45" t="s">
        <v>334</v>
      </c>
      <c r="D106" s="92">
        <v>98094</v>
      </c>
      <c r="E106" s="45"/>
      <c r="F106" s="92"/>
      <c r="G106" s="92">
        <v>0</v>
      </c>
      <c r="H106" s="77"/>
      <c r="I106" s="134" t="str">
        <f t="shared" si="12"/>
        <v xml:space="preserve"> </v>
      </c>
      <c r="J106" s="134">
        <f t="shared" si="13"/>
        <v>-100</v>
      </c>
      <c r="K106" s="134" t="str">
        <f t="shared" si="14"/>
        <v xml:space="preserve"> </v>
      </c>
      <c r="L106" s="134" t="str">
        <f t="shared" si="15"/>
        <v xml:space="preserve"> </v>
      </c>
      <c r="M106" s="134" t="str">
        <f t="shared" si="16"/>
        <v xml:space="preserve"> </v>
      </c>
      <c r="N106" s="46"/>
      <c r="O106" s="42">
        <v>66</v>
      </c>
      <c r="P106" s="76" t="s">
        <v>200</v>
      </c>
      <c r="Q106" s="45">
        <v>1096258</v>
      </c>
      <c r="R106" s="92">
        <v>48616</v>
      </c>
      <c r="S106" s="45">
        <v>22792</v>
      </c>
      <c r="T106" s="92">
        <v>34533</v>
      </c>
      <c r="U106" s="92">
        <v>276538</v>
      </c>
      <c r="V106" s="77">
        <v>191874</v>
      </c>
      <c r="W106" s="134">
        <f t="shared" si="17"/>
        <v>-82.497368320231189</v>
      </c>
      <c r="X106" s="134">
        <f t="shared" si="18"/>
        <v>294.6725357906862</v>
      </c>
      <c r="Y106" s="134">
        <f t="shared" si="19"/>
        <v>741.84801684801687</v>
      </c>
      <c r="Z106" s="134">
        <f t="shared" si="20"/>
        <v>455.62505429589089</v>
      </c>
      <c r="AA106" s="134">
        <f t="shared" si="21"/>
        <v>-30.615683920473856</v>
      </c>
    </row>
    <row r="107" spans="1:27" ht="15" customHeight="1" x14ac:dyDescent="0.3">
      <c r="A107" s="42">
        <v>67</v>
      </c>
      <c r="B107" s="76" t="s">
        <v>201</v>
      </c>
      <c r="C107" s="45" t="s">
        <v>334</v>
      </c>
      <c r="D107" s="92" t="s">
        <v>334</v>
      </c>
      <c r="E107" s="45"/>
      <c r="F107" s="92"/>
      <c r="G107" s="92">
        <v>0</v>
      </c>
      <c r="H107" s="77"/>
      <c r="I107" s="134" t="str">
        <f t="shared" ref="I107:I170" si="22">IFERROR(H107/C107*100-100," ")</f>
        <v xml:space="preserve"> </v>
      </c>
      <c r="J107" s="134" t="str">
        <f t="shared" ref="J107:J170" si="23">IFERROR(H107/D107*100-100," ")</f>
        <v xml:space="preserve"> </v>
      </c>
      <c r="K107" s="134" t="str">
        <f t="shared" ref="K107:K170" si="24">IFERROR(H107/E107*100-100," ")</f>
        <v xml:space="preserve"> </v>
      </c>
      <c r="L107" s="134" t="str">
        <f t="shared" ref="L107:L170" si="25">IFERROR(H107/F107*100-100," ")</f>
        <v xml:space="preserve"> </v>
      </c>
      <c r="M107" s="134" t="str">
        <f t="shared" ref="M107:M170" si="26">IFERROR(H107/G107*100-100," ")</f>
        <v xml:space="preserve"> </v>
      </c>
      <c r="N107" s="46"/>
      <c r="O107" s="42">
        <v>67</v>
      </c>
      <c r="P107" s="76" t="s">
        <v>201</v>
      </c>
      <c r="Q107" s="45">
        <v>17010</v>
      </c>
      <c r="R107" s="92">
        <v>14470</v>
      </c>
      <c r="S107" s="45">
        <v>11049</v>
      </c>
      <c r="T107" s="92">
        <v>31700</v>
      </c>
      <c r="U107" s="92">
        <v>17850</v>
      </c>
      <c r="V107" s="77">
        <v>33705</v>
      </c>
      <c r="W107" s="134">
        <f t="shared" ref="W107:W170" si="27">IFERROR(V107/Q107*100-100," ")</f>
        <v>98.148148148148152</v>
      </c>
      <c r="X107" s="134">
        <f t="shared" ref="X107:X170" si="28">IFERROR(V107/R107*100-100," ")</f>
        <v>132.93020041465101</v>
      </c>
      <c r="Y107" s="134">
        <f t="shared" ref="Y107:Y170" si="29">IFERROR(V107/S107*100-100," ")</f>
        <v>205.05023079011676</v>
      </c>
      <c r="Z107" s="134">
        <f t="shared" ref="Z107:Z170" si="30">IFERROR(V107/T107*100-100," ")</f>
        <v>6.3249211356466901</v>
      </c>
      <c r="AA107" s="134">
        <f t="shared" ref="AA107:AA170" si="31">IFERROR(V107/U107*100-100," ")</f>
        <v>88.823529411764696</v>
      </c>
    </row>
    <row r="108" spans="1:27" ht="15" customHeight="1" x14ac:dyDescent="0.3">
      <c r="A108" s="42">
        <v>68</v>
      </c>
      <c r="B108" s="76" t="s">
        <v>202</v>
      </c>
      <c r="C108" s="45">
        <v>205391</v>
      </c>
      <c r="D108" s="92">
        <v>12091</v>
      </c>
      <c r="E108" s="45">
        <v>155575</v>
      </c>
      <c r="F108" s="92">
        <v>55156.999999999993</v>
      </c>
      <c r="G108" s="92">
        <v>807585</v>
      </c>
      <c r="H108" s="77">
        <v>192173</v>
      </c>
      <c r="I108" s="134">
        <f t="shared" si="22"/>
        <v>-6.435530281268413</v>
      </c>
      <c r="J108" s="134">
        <f t="shared" si="23"/>
        <v>1489.3888015879579</v>
      </c>
      <c r="K108" s="134">
        <f t="shared" si="24"/>
        <v>23.524345171139331</v>
      </c>
      <c r="L108" s="134">
        <f t="shared" si="25"/>
        <v>248.41089979513026</v>
      </c>
      <c r="M108" s="134">
        <f t="shared" si="26"/>
        <v>-76.203990911173435</v>
      </c>
      <c r="N108" s="46"/>
      <c r="O108" s="42">
        <v>68</v>
      </c>
      <c r="P108" s="76" t="s">
        <v>202</v>
      </c>
      <c r="Q108" s="45">
        <v>1324980</v>
      </c>
      <c r="R108" s="92">
        <v>6216174</v>
      </c>
      <c r="S108" s="45">
        <v>1682215.0000000002</v>
      </c>
      <c r="T108" s="92">
        <v>1652628</v>
      </c>
      <c r="U108" s="92">
        <v>2760529</v>
      </c>
      <c r="V108" s="77">
        <v>3526675.0000000005</v>
      </c>
      <c r="W108" s="134">
        <f t="shared" si="27"/>
        <v>166.16816857612952</v>
      </c>
      <c r="X108" s="134">
        <f t="shared" si="28"/>
        <v>-43.266147311835212</v>
      </c>
      <c r="Y108" s="134">
        <f t="shared" si="29"/>
        <v>109.64472436638596</v>
      </c>
      <c r="Z108" s="134">
        <f t="shared" si="30"/>
        <v>113.39799398291692</v>
      </c>
      <c r="AA108" s="134">
        <f t="shared" si="31"/>
        <v>27.753593604704037</v>
      </c>
    </row>
    <row r="109" spans="1:27" ht="15" customHeight="1" x14ac:dyDescent="0.3">
      <c r="A109" s="42">
        <v>69</v>
      </c>
      <c r="B109" s="76" t="s">
        <v>203</v>
      </c>
      <c r="C109" s="45">
        <v>4728508</v>
      </c>
      <c r="D109" s="92">
        <v>6308608</v>
      </c>
      <c r="E109" s="45">
        <v>4790722</v>
      </c>
      <c r="F109" s="92">
        <v>6636711.0000000009</v>
      </c>
      <c r="G109" s="92">
        <v>6426345</v>
      </c>
      <c r="H109" s="77">
        <v>2038411</v>
      </c>
      <c r="I109" s="134">
        <f t="shared" si="22"/>
        <v>-56.891032012634852</v>
      </c>
      <c r="J109" s="134">
        <f t="shared" si="23"/>
        <v>-67.688418744673953</v>
      </c>
      <c r="K109" s="134">
        <f t="shared" si="24"/>
        <v>-57.450860225243709</v>
      </c>
      <c r="L109" s="134">
        <f t="shared" si="25"/>
        <v>-69.285825463847985</v>
      </c>
      <c r="M109" s="134">
        <f t="shared" si="26"/>
        <v>-68.280398889259757</v>
      </c>
      <c r="N109" s="46"/>
      <c r="O109" s="42">
        <v>69</v>
      </c>
      <c r="P109" s="76" t="s">
        <v>203</v>
      </c>
      <c r="Q109" s="45">
        <v>724239</v>
      </c>
      <c r="R109" s="92">
        <v>1740166</v>
      </c>
      <c r="S109" s="45">
        <v>633434.99999999988</v>
      </c>
      <c r="T109" s="92">
        <v>873967.00000000012</v>
      </c>
      <c r="U109" s="92">
        <v>180156</v>
      </c>
      <c r="V109" s="77">
        <v>747632.99999999988</v>
      </c>
      <c r="W109" s="134">
        <f t="shared" si="27"/>
        <v>3.2301491634667343</v>
      </c>
      <c r="X109" s="134">
        <f t="shared" si="28"/>
        <v>-57.036685005913235</v>
      </c>
      <c r="Y109" s="134">
        <f t="shared" si="29"/>
        <v>18.028369130218564</v>
      </c>
      <c r="Z109" s="134">
        <f t="shared" si="30"/>
        <v>-14.455236868211301</v>
      </c>
      <c r="AA109" s="134">
        <f t="shared" si="31"/>
        <v>314.99200692732961</v>
      </c>
    </row>
    <row r="110" spans="1:27" ht="15" customHeight="1" x14ac:dyDescent="0.3">
      <c r="A110" s="42">
        <v>70</v>
      </c>
      <c r="B110" s="76" t="s">
        <v>204</v>
      </c>
      <c r="C110" s="45">
        <v>2498782</v>
      </c>
      <c r="D110" s="92">
        <v>3644389</v>
      </c>
      <c r="E110" s="45">
        <v>3107577</v>
      </c>
      <c r="F110" s="92">
        <v>6341812</v>
      </c>
      <c r="G110" s="92">
        <v>4324130</v>
      </c>
      <c r="H110" s="77">
        <v>998335.99999999988</v>
      </c>
      <c r="I110" s="134">
        <f t="shared" si="22"/>
        <v>-60.04709494465704</v>
      </c>
      <c r="J110" s="134">
        <f t="shared" si="23"/>
        <v>-72.606217393368269</v>
      </c>
      <c r="K110" s="134">
        <f t="shared" si="24"/>
        <v>-67.874134735840812</v>
      </c>
      <c r="L110" s="134">
        <f t="shared" si="25"/>
        <v>-84.257874563295161</v>
      </c>
      <c r="M110" s="134">
        <f t="shared" si="26"/>
        <v>-76.912442502884971</v>
      </c>
      <c r="N110" s="46"/>
      <c r="O110" s="42">
        <v>70</v>
      </c>
      <c r="P110" s="76" t="s">
        <v>204</v>
      </c>
      <c r="Q110" s="45">
        <v>515266</v>
      </c>
      <c r="R110" s="92">
        <v>656391</v>
      </c>
      <c r="S110" s="45">
        <v>1216928</v>
      </c>
      <c r="T110" s="92">
        <v>5311146.0000000009</v>
      </c>
      <c r="U110" s="92">
        <v>651073</v>
      </c>
      <c r="V110" s="77">
        <v>2671574</v>
      </c>
      <c r="W110" s="134">
        <f t="shared" si="27"/>
        <v>418.48443328300334</v>
      </c>
      <c r="X110" s="134">
        <f t="shared" si="28"/>
        <v>307.00954156897336</v>
      </c>
      <c r="Y110" s="134">
        <f t="shared" si="29"/>
        <v>119.53426989928738</v>
      </c>
      <c r="Z110" s="134">
        <f t="shared" si="30"/>
        <v>-49.698727920490235</v>
      </c>
      <c r="AA110" s="134">
        <f t="shared" si="31"/>
        <v>310.33401784438917</v>
      </c>
    </row>
    <row r="111" spans="1:27" ht="15" customHeight="1" x14ac:dyDescent="0.3">
      <c r="A111" s="42">
        <v>71</v>
      </c>
      <c r="B111" s="76" t="s">
        <v>205</v>
      </c>
      <c r="C111" s="45">
        <v>4177</v>
      </c>
      <c r="D111" s="92" t="s">
        <v>334</v>
      </c>
      <c r="E111" s="45">
        <v>8090</v>
      </c>
      <c r="F111" s="92"/>
      <c r="G111" s="92">
        <v>1642</v>
      </c>
      <c r="H111" s="77"/>
      <c r="I111" s="134">
        <f t="shared" si="22"/>
        <v>-100</v>
      </c>
      <c r="J111" s="134" t="str">
        <f t="shared" si="23"/>
        <v xml:space="preserve"> </v>
      </c>
      <c r="K111" s="134">
        <f t="shared" si="24"/>
        <v>-100</v>
      </c>
      <c r="L111" s="134" t="str">
        <f t="shared" si="25"/>
        <v xml:space="preserve"> </v>
      </c>
      <c r="M111" s="134">
        <f t="shared" si="26"/>
        <v>-100</v>
      </c>
      <c r="N111" s="46"/>
      <c r="O111" s="42">
        <v>71</v>
      </c>
      <c r="P111" s="76" t="s">
        <v>205</v>
      </c>
      <c r="Q111" s="45">
        <v>386275</v>
      </c>
      <c r="R111" s="92">
        <v>176411</v>
      </c>
      <c r="S111" s="45">
        <v>149810.99999999997</v>
      </c>
      <c r="T111" s="92">
        <v>212905.99999999997</v>
      </c>
      <c r="U111" s="92">
        <v>294329</v>
      </c>
      <c r="V111" s="77">
        <v>225398</v>
      </c>
      <c r="W111" s="134">
        <f t="shared" si="27"/>
        <v>-41.648307552909195</v>
      </c>
      <c r="X111" s="134">
        <f t="shared" si="28"/>
        <v>27.768676556450572</v>
      </c>
      <c r="Y111" s="134">
        <f t="shared" si="29"/>
        <v>50.454906515542945</v>
      </c>
      <c r="Z111" s="134">
        <f t="shared" si="30"/>
        <v>5.8673780917400222</v>
      </c>
      <c r="AA111" s="134">
        <f t="shared" si="31"/>
        <v>-23.419710595965739</v>
      </c>
    </row>
    <row r="112" spans="1:27" ht="15" customHeight="1" x14ac:dyDescent="0.3">
      <c r="A112" s="42">
        <v>72</v>
      </c>
      <c r="B112" s="76" t="s">
        <v>206</v>
      </c>
      <c r="C112" s="45" t="s">
        <v>334</v>
      </c>
      <c r="D112" s="92" t="s">
        <v>334</v>
      </c>
      <c r="E112" s="45"/>
      <c r="F112" s="92"/>
      <c r="G112" s="92">
        <v>15972</v>
      </c>
      <c r="H112" s="77">
        <v>1380</v>
      </c>
      <c r="I112" s="134" t="str">
        <f t="shared" si="22"/>
        <v xml:space="preserve"> </v>
      </c>
      <c r="J112" s="134" t="str">
        <f t="shared" si="23"/>
        <v xml:space="preserve"> </v>
      </c>
      <c r="K112" s="134" t="str">
        <f t="shared" si="24"/>
        <v xml:space="preserve"> </v>
      </c>
      <c r="L112" s="134" t="str">
        <f t="shared" si="25"/>
        <v xml:space="preserve"> </v>
      </c>
      <c r="M112" s="134">
        <f t="shared" si="26"/>
        <v>-91.359879789631862</v>
      </c>
      <c r="N112" s="46"/>
      <c r="O112" s="42">
        <v>72</v>
      </c>
      <c r="P112" s="76" t="s">
        <v>206</v>
      </c>
      <c r="Q112" s="45">
        <v>597803</v>
      </c>
      <c r="R112" s="92">
        <v>138000</v>
      </c>
      <c r="S112" s="45">
        <v>17853</v>
      </c>
      <c r="T112" s="92">
        <v>898903.99999999988</v>
      </c>
      <c r="U112" s="92">
        <v>118069</v>
      </c>
      <c r="V112" s="77">
        <v>85169</v>
      </c>
      <c r="W112" s="134">
        <f t="shared" si="27"/>
        <v>-85.752998897630164</v>
      </c>
      <c r="X112" s="134">
        <f t="shared" si="28"/>
        <v>-38.283333333333339</v>
      </c>
      <c r="Y112" s="134">
        <f t="shared" si="29"/>
        <v>377.05707724192018</v>
      </c>
      <c r="Z112" s="134">
        <f t="shared" si="30"/>
        <v>-90.525239625143513</v>
      </c>
      <c r="AA112" s="134">
        <f t="shared" si="31"/>
        <v>-27.865061955297321</v>
      </c>
    </row>
    <row r="113" spans="1:27" ht="15" customHeight="1" x14ac:dyDescent="0.3">
      <c r="A113" s="42">
        <v>73</v>
      </c>
      <c r="B113" s="76" t="s">
        <v>207</v>
      </c>
      <c r="C113" s="45">
        <v>127041</v>
      </c>
      <c r="D113" s="92">
        <v>192467</v>
      </c>
      <c r="E113" s="45">
        <v>95500</v>
      </c>
      <c r="F113" s="92">
        <v>233682</v>
      </c>
      <c r="G113" s="92">
        <v>224782</v>
      </c>
      <c r="H113" s="77">
        <v>142760</v>
      </c>
      <c r="I113" s="134">
        <f t="shared" si="22"/>
        <v>12.373170866098349</v>
      </c>
      <c r="J113" s="134">
        <f t="shared" si="23"/>
        <v>-25.826245538196162</v>
      </c>
      <c r="K113" s="134">
        <f t="shared" si="24"/>
        <v>49.486910994764401</v>
      </c>
      <c r="L113" s="134">
        <f t="shared" si="25"/>
        <v>-38.908431115789831</v>
      </c>
      <c r="M113" s="134">
        <f t="shared" si="26"/>
        <v>-36.489576567518753</v>
      </c>
      <c r="N113" s="46"/>
      <c r="O113" s="42">
        <v>73</v>
      </c>
      <c r="P113" s="76" t="s">
        <v>207</v>
      </c>
      <c r="Q113" s="45">
        <v>80767</v>
      </c>
      <c r="R113" s="92">
        <v>460289</v>
      </c>
      <c r="S113" s="45">
        <v>241699</v>
      </c>
      <c r="T113" s="92">
        <v>325026</v>
      </c>
      <c r="U113" s="92">
        <v>679447</v>
      </c>
      <c r="V113" s="77">
        <v>204073.99999999997</v>
      </c>
      <c r="W113" s="134">
        <f t="shared" si="27"/>
        <v>152.67002612453103</v>
      </c>
      <c r="X113" s="134">
        <f t="shared" si="28"/>
        <v>-55.663941567145862</v>
      </c>
      <c r="Y113" s="134">
        <f t="shared" si="29"/>
        <v>-15.566882775683823</v>
      </c>
      <c r="Z113" s="134">
        <f t="shared" si="30"/>
        <v>-37.213022958163357</v>
      </c>
      <c r="AA113" s="134">
        <f t="shared" si="31"/>
        <v>-69.964691874421405</v>
      </c>
    </row>
    <row r="114" spans="1:27" ht="15" customHeight="1" x14ac:dyDescent="0.3">
      <c r="A114" s="42">
        <v>74</v>
      </c>
      <c r="B114" s="76" t="s">
        <v>208</v>
      </c>
      <c r="C114" s="45">
        <v>77136</v>
      </c>
      <c r="D114" s="92">
        <v>144874</v>
      </c>
      <c r="E114" s="45">
        <v>5342</v>
      </c>
      <c r="F114" s="92">
        <v>219417</v>
      </c>
      <c r="G114" s="92">
        <v>49547</v>
      </c>
      <c r="H114" s="77"/>
      <c r="I114" s="134">
        <f t="shared" si="22"/>
        <v>-100</v>
      </c>
      <c r="J114" s="134">
        <f t="shared" si="23"/>
        <v>-100</v>
      </c>
      <c r="K114" s="134">
        <f t="shared" si="24"/>
        <v>-100</v>
      </c>
      <c r="L114" s="134">
        <f t="shared" si="25"/>
        <v>-100</v>
      </c>
      <c r="M114" s="134">
        <f t="shared" si="26"/>
        <v>-100</v>
      </c>
      <c r="N114" s="46"/>
      <c r="O114" s="42">
        <v>74</v>
      </c>
      <c r="P114" s="76" t="s">
        <v>208</v>
      </c>
      <c r="Q114" s="45">
        <v>686766</v>
      </c>
      <c r="R114" s="92">
        <v>1471278</v>
      </c>
      <c r="S114" s="45">
        <v>778834</v>
      </c>
      <c r="T114" s="92">
        <v>603112.99999999988</v>
      </c>
      <c r="U114" s="92">
        <v>1019393</v>
      </c>
      <c r="V114" s="77">
        <v>434051.00000000012</v>
      </c>
      <c r="W114" s="134">
        <f t="shared" si="27"/>
        <v>-36.797832158260576</v>
      </c>
      <c r="X114" s="134">
        <f t="shared" si="28"/>
        <v>-70.4983694447956</v>
      </c>
      <c r="Y114" s="134">
        <f t="shared" si="29"/>
        <v>-44.269125384870186</v>
      </c>
      <c r="Z114" s="134">
        <f t="shared" si="30"/>
        <v>-28.031562907780099</v>
      </c>
      <c r="AA114" s="134">
        <f t="shared" si="31"/>
        <v>-57.420641499402088</v>
      </c>
    </row>
    <row r="115" spans="1:27" ht="15" customHeight="1" x14ac:dyDescent="0.3">
      <c r="A115" s="42">
        <v>75</v>
      </c>
      <c r="B115" s="76" t="s">
        <v>209</v>
      </c>
      <c r="C115" s="45" t="s">
        <v>334</v>
      </c>
      <c r="D115" s="92" t="s">
        <v>334</v>
      </c>
      <c r="E115" s="45"/>
      <c r="F115" s="92"/>
      <c r="G115" s="92">
        <v>0</v>
      </c>
      <c r="H115" s="77"/>
      <c r="I115" s="134" t="str">
        <f t="shared" si="22"/>
        <v xml:space="preserve"> </v>
      </c>
      <c r="J115" s="134" t="str">
        <f t="shared" si="23"/>
        <v xml:space="preserve"> </v>
      </c>
      <c r="K115" s="134" t="str">
        <f t="shared" si="24"/>
        <v xml:space="preserve"> </v>
      </c>
      <c r="L115" s="134" t="str">
        <f t="shared" si="25"/>
        <v xml:space="preserve"> </v>
      </c>
      <c r="M115" s="134" t="str">
        <f t="shared" si="26"/>
        <v xml:space="preserve"> </v>
      </c>
      <c r="N115" s="46"/>
      <c r="O115" s="42">
        <v>75</v>
      </c>
      <c r="P115" s="76" t="s">
        <v>209</v>
      </c>
      <c r="Q115" s="45" t="s">
        <v>334</v>
      </c>
      <c r="R115" s="92">
        <v>2296</v>
      </c>
      <c r="S115" s="45"/>
      <c r="T115" s="92"/>
      <c r="U115" s="92">
        <v>0</v>
      </c>
      <c r="V115" s="77"/>
      <c r="W115" s="134" t="str">
        <f t="shared" si="27"/>
        <v xml:space="preserve"> </v>
      </c>
      <c r="X115" s="134">
        <f t="shared" si="28"/>
        <v>-100</v>
      </c>
      <c r="Y115" s="134" t="str">
        <f t="shared" si="29"/>
        <v xml:space="preserve"> </v>
      </c>
      <c r="Z115" s="134" t="str">
        <f t="shared" si="30"/>
        <v xml:space="preserve"> </v>
      </c>
      <c r="AA115" s="134" t="str">
        <f t="shared" si="31"/>
        <v xml:space="preserve"> </v>
      </c>
    </row>
    <row r="116" spans="1:27" ht="15" customHeight="1" x14ac:dyDescent="0.3">
      <c r="A116" s="42">
        <v>76</v>
      </c>
      <c r="B116" s="76" t="s">
        <v>210</v>
      </c>
      <c r="C116" s="45" t="s">
        <v>334</v>
      </c>
      <c r="D116" s="92" t="s">
        <v>334</v>
      </c>
      <c r="E116" s="45"/>
      <c r="F116" s="92"/>
      <c r="G116" s="92">
        <v>9481</v>
      </c>
      <c r="H116" s="77"/>
      <c r="I116" s="134" t="str">
        <f t="shared" si="22"/>
        <v xml:space="preserve"> </v>
      </c>
      <c r="J116" s="134" t="str">
        <f t="shared" si="23"/>
        <v xml:space="preserve"> </v>
      </c>
      <c r="K116" s="134" t="str">
        <f t="shared" si="24"/>
        <v xml:space="preserve"> </v>
      </c>
      <c r="L116" s="134" t="str">
        <f t="shared" si="25"/>
        <v xml:space="preserve"> </v>
      </c>
      <c r="M116" s="134">
        <f t="shared" si="26"/>
        <v>-100</v>
      </c>
      <c r="N116" s="46"/>
      <c r="O116" s="42">
        <v>76</v>
      </c>
      <c r="P116" s="76" t="s">
        <v>210</v>
      </c>
      <c r="Q116" s="45">
        <v>2363168</v>
      </c>
      <c r="R116" s="92">
        <v>15497</v>
      </c>
      <c r="S116" s="45">
        <v>1461159</v>
      </c>
      <c r="T116" s="92">
        <v>135812</v>
      </c>
      <c r="U116" s="92">
        <v>185722</v>
      </c>
      <c r="V116" s="77">
        <v>357872</v>
      </c>
      <c r="W116" s="134">
        <f t="shared" si="27"/>
        <v>-84.85626074828366</v>
      </c>
      <c r="X116" s="134">
        <f t="shared" si="28"/>
        <v>2209.2985739175324</v>
      </c>
      <c r="Y116" s="134">
        <f t="shared" si="29"/>
        <v>-75.507662068262249</v>
      </c>
      <c r="Z116" s="134">
        <f t="shared" si="30"/>
        <v>163.50543398226961</v>
      </c>
      <c r="AA116" s="134">
        <f t="shared" si="31"/>
        <v>92.692303550467926</v>
      </c>
    </row>
    <row r="117" spans="1:27" ht="15" customHeight="1" x14ac:dyDescent="0.3">
      <c r="A117" s="42">
        <v>77</v>
      </c>
      <c r="B117" s="76" t="s">
        <v>211</v>
      </c>
      <c r="C117" s="45">
        <v>95379</v>
      </c>
      <c r="D117" s="92" t="s">
        <v>334</v>
      </c>
      <c r="E117" s="45">
        <v>34300</v>
      </c>
      <c r="F117" s="92"/>
      <c r="G117" s="92">
        <v>2805</v>
      </c>
      <c r="H117" s="77"/>
      <c r="I117" s="134">
        <f t="shared" si="22"/>
        <v>-100</v>
      </c>
      <c r="J117" s="134" t="str">
        <f t="shared" si="23"/>
        <v xml:space="preserve"> </v>
      </c>
      <c r="K117" s="134">
        <f t="shared" si="24"/>
        <v>-100</v>
      </c>
      <c r="L117" s="134" t="str">
        <f t="shared" si="25"/>
        <v xml:space="preserve"> </v>
      </c>
      <c r="M117" s="134">
        <f t="shared" si="26"/>
        <v>-100</v>
      </c>
      <c r="N117" s="46"/>
      <c r="O117" s="42">
        <v>77</v>
      </c>
      <c r="P117" s="76" t="s">
        <v>211</v>
      </c>
      <c r="Q117" s="45">
        <v>167815</v>
      </c>
      <c r="R117" s="92">
        <v>194171</v>
      </c>
      <c r="S117" s="45">
        <v>74004</v>
      </c>
      <c r="T117" s="92">
        <v>176839</v>
      </c>
      <c r="U117" s="92">
        <v>116165</v>
      </c>
      <c r="V117" s="77">
        <v>103453</v>
      </c>
      <c r="W117" s="134">
        <f t="shared" si="27"/>
        <v>-38.352948186991632</v>
      </c>
      <c r="X117" s="134">
        <f t="shared" si="28"/>
        <v>-46.720674045042777</v>
      </c>
      <c r="Y117" s="134">
        <f t="shared" si="29"/>
        <v>39.793794930003799</v>
      </c>
      <c r="Z117" s="134">
        <f t="shared" si="30"/>
        <v>-41.498764412827484</v>
      </c>
      <c r="AA117" s="134">
        <f t="shared" si="31"/>
        <v>-10.943055137089488</v>
      </c>
    </row>
    <row r="118" spans="1:27" ht="15" customHeight="1" x14ac:dyDescent="0.3">
      <c r="A118" s="42">
        <v>78</v>
      </c>
      <c r="B118" s="76" t="s">
        <v>212</v>
      </c>
      <c r="C118" s="45" t="s">
        <v>334</v>
      </c>
      <c r="D118" s="92" t="s">
        <v>334</v>
      </c>
      <c r="E118" s="45"/>
      <c r="F118" s="92"/>
      <c r="G118" s="92">
        <v>0</v>
      </c>
      <c r="H118" s="77"/>
      <c r="I118" s="134" t="str">
        <f t="shared" si="22"/>
        <v xml:space="preserve"> </v>
      </c>
      <c r="J118" s="134" t="str">
        <f t="shared" si="23"/>
        <v xml:space="preserve"> </v>
      </c>
      <c r="K118" s="134" t="str">
        <f t="shared" si="24"/>
        <v xml:space="preserve"> </v>
      </c>
      <c r="L118" s="134" t="str">
        <f t="shared" si="25"/>
        <v xml:space="preserve"> </v>
      </c>
      <c r="M118" s="134" t="str">
        <f t="shared" si="26"/>
        <v xml:space="preserve"> </v>
      </c>
      <c r="N118" s="46"/>
      <c r="O118" s="42">
        <v>78</v>
      </c>
      <c r="P118" s="76" t="s">
        <v>212</v>
      </c>
      <c r="Q118" s="45">
        <v>9481</v>
      </c>
      <c r="R118" s="92">
        <v>4402</v>
      </c>
      <c r="S118" s="45">
        <v>237554</v>
      </c>
      <c r="T118" s="92">
        <v>2479</v>
      </c>
      <c r="U118" s="92">
        <v>1101</v>
      </c>
      <c r="V118" s="77">
        <v>9666</v>
      </c>
      <c r="W118" s="134">
        <f t="shared" si="27"/>
        <v>1.9512709629785832</v>
      </c>
      <c r="X118" s="134">
        <f t="shared" si="28"/>
        <v>119.58200817810086</v>
      </c>
      <c r="Y118" s="134">
        <f t="shared" si="29"/>
        <v>-95.931030418346992</v>
      </c>
      <c r="Z118" s="134">
        <f t="shared" si="30"/>
        <v>289.91528842275113</v>
      </c>
      <c r="AA118" s="134">
        <f t="shared" si="31"/>
        <v>777.92915531335143</v>
      </c>
    </row>
    <row r="119" spans="1:27" ht="15" customHeight="1" x14ac:dyDescent="0.3">
      <c r="A119" s="42">
        <v>79</v>
      </c>
      <c r="B119" s="76" t="s">
        <v>62</v>
      </c>
      <c r="C119" s="45">
        <v>43855504</v>
      </c>
      <c r="D119" s="92">
        <v>30492103</v>
      </c>
      <c r="E119" s="45">
        <v>12127821</v>
      </c>
      <c r="F119" s="92">
        <v>20121116.000000004</v>
      </c>
      <c r="G119" s="92">
        <v>5532241</v>
      </c>
      <c r="H119" s="77">
        <v>14675071.999999998</v>
      </c>
      <c r="I119" s="134">
        <f t="shared" si="22"/>
        <v>-66.537673355663642</v>
      </c>
      <c r="J119" s="134">
        <f t="shared" si="23"/>
        <v>-51.872548771070335</v>
      </c>
      <c r="K119" s="134">
        <f t="shared" si="24"/>
        <v>21.00336903059501</v>
      </c>
      <c r="L119" s="134">
        <f t="shared" si="25"/>
        <v>-27.066311828827011</v>
      </c>
      <c r="M119" s="134">
        <f t="shared" si="26"/>
        <v>165.26451034942255</v>
      </c>
      <c r="N119" s="46"/>
      <c r="O119" s="42">
        <v>79</v>
      </c>
      <c r="P119" s="76" t="s">
        <v>62</v>
      </c>
      <c r="Q119" s="45">
        <v>12407512</v>
      </c>
      <c r="R119" s="92">
        <v>10337996</v>
      </c>
      <c r="S119" s="45">
        <v>9569045</v>
      </c>
      <c r="T119" s="92">
        <v>7196621.0000000009</v>
      </c>
      <c r="U119" s="92">
        <v>9752355</v>
      </c>
      <c r="V119" s="77">
        <v>9208385</v>
      </c>
      <c r="W119" s="134">
        <f t="shared" si="27"/>
        <v>-25.783791303204069</v>
      </c>
      <c r="X119" s="134">
        <f t="shared" si="28"/>
        <v>-10.926788905702807</v>
      </c>
      <c r="Y119" s="134">
        <f t="shared" si="29"/>
        <v>-3.7690281527571443</v>
      </c>
      <c r="Z119" s="134">
        <f t="shared" si="30"/>
        <v>27.954285768279291</v>
      </c>
      <c r="AA119" s="134">
        <f t="shared" si="31"/>
        <v>-5.5778322261648583</v>
      </c>
    </row>
    <row r="120" spans="1:27" ht="15" customHeight="1" x14ac:dyDescent="0.3">
      <c r="A120" s="42">
        <v>80</v>
      </c>
      <c r="B120" s="76" t="s">
        <v>213</v>
      </c>
      <c r="C120" s="45">
        <v>5238379</v>
      </c>
      <c r="D120" s="92">
        <v>5166186</v>
      </c>
      <c r="E120" s="45">
        <v>12064141</v>
      </c>
      <c r="F120" s="92">
        <v>6387758.0000000009</v>
      </c>
      <c r="G120" s="92">
        <v>5248860</v>
      </c>
      <c r="H120" s="77">
        <v>1948023</v>
      </c>
      <c r="I120" s="134">
        <f t="shared" si="22"/>
        <v>-62.812484549132471</v>
      </c>
      <c r="J120" s="134">
        <f t="shared" si="23"/>
        <v>-62.292821048254943</v>
      </c>
      <c r="K120" s="134">
        <f t="shared" si="24"/>
        <v>-83.852783219294267</v>
      </c>
      <c r="L120" s="134">
        <f t="shared" si="25"/>
        <v>-69.503807126068338</v>
      </c>
      <c r="M120" s="134">
        <f t="shared" si="26"/>
        <v>-62.886741120929116</v>
      </c>
      <c r="N120" s="46"/>
      <c r="O120" s="42">
        <v>80</v>
      </c>
      <c r="P120" s="76" t="s">
        <v>213</v>
      </c>
      <c r="Q120" s="45">
        <v>421312</v>
      </c>
      <c r="R120" s="92">
        <v>54589</v>
      </c>
      <c r="S120" s="45">
        <v>23107</v>
      </c>
      <c r="T120" s="92">
        <v>79571</v>
      </c>
      <c r="U120" s="92">
        <v>12909</v>
      </c>
      <c r="V120" s="77">
        <v>72185</v>
      </c>
      <c r="W120" s="134">
        <f t="shared" si="27"/>
        <v>-82.866616664134895</v>
      </c>
      <c r="X120" s="134">
        <f t="shared" si="28"/>
        <v>32.233600175859607</v>
      </c>
      <c r="Y120" s="134">
        <f t="shared" si="29"/>
        <v>212.39451248539405</v>
      </c>
      <c r="Z120" s="134">
        <f t="shared" si="30"/>
        <v>-9.2822762061555011</v>
      </c>
      <c r="AA120" s="134">
        <f t="shared" si="31"/>
        <v>459.18351537686885</v>
      </c>
    </row>
    <row r="121" spans="1:27" ht="15" customHeight="1" x14ac:dyDescent="0.3">
      <c r="A121" s="42">
        <v>81</v>
      </c>
      <c r="B121" s="76" t="s">
        <v>214</v>
      </c>
      <c r="C121" s="45" t="s">
        <v>334</v>
      </c>
      <c r="D121" s="92" t="s">
        <v>334</v>
      </c>
      <c r="E121" s="45"/>
      <c r="F121" s="92"/>
      <c r="G121" s="92">
        <v>0</v>
      </c>
      <c r="H121" s="77"/>
      <c r="I121" s="134" t="str">
        <f t="shared" si="22"/>
        <v xml:space="preserve"> </v>
      </c>
      <c r="J121" s="134" t="str">
        <f t="shared" si="23"/>
        <v xml:space="preserve"> </v>
      </c>
      <c r="K121" s="134" t="str">
        <f t="shared" si="24"/>
        <v xml:space="preserve"> </v>
      </c>
      <c r="L121" s="134" t="str">
        <f t="shared" si="25"/>
        <v xml:space="preserve"> </v>
      </c>
      <c r="M121" s="134" t="str">
        <f t="shared" si="26"/>
        <v xml:space="preserve"> </v>
      </c>
      <c r="N121" s="46"/>
      <c r="O121" s="42">
        <v>81</v>
      </c>
      <c r="P121" s="76" t="s">
        <v>214</v>
      </c>
      <c r="Q121" s="45">
        <v>14644</v>
      </c>
      <c r="R121" s="92">
        <v>72256</v>
      </c>
      <c r="S121" s="45">
        <v>2251</v>
      </c>
      <c r="T121" s="92"/>
      <c r="U121" s="92">
        <v>4981</v>
      </c>
      <c r="V121" s="77">
        <v>11789</v>
      </c>
      <c r="W121" s="134">
        <f t="shared" si="27"/>
        <v>-19.496039333515441</v>
      </c>
      <c r="X121" s="134">
        <f t="shared" si="28"/>
        <v>-83.684399911426041</v>
      </c>
      <c r="Y121" s="134">
        <f t="shared" si="29"/>
        <v>423.7227898711684</v>
      </c>
      <c r="Z121" s="134" t="str">
        <f t="shared" si="30"/>
        <v xml:space="preserve"> </v>
      </c>
      <c r="AA121" s="134">
        <f t="shared" si="31"/>
        <v>136.67938165027101</v>
      </c>
    </row>
    <row r="122" spans="1:27" ht="15" customHeight="1" x14ac:dyDescent="0.3">
      <c r="A122" s="42">
        <v>82</v>
      </c>
      <c r="B122" s="76" t="s">
        <v>215</v>
      </c>
      <c r="C122" s="45" t="s">
        <v>334</v>
      </c>
      <c r="D122" s="92" t="s">
        <v>334</v>
      </c>
      <c r="E122" s="45"/>
      <c r="F122" s="92"/>
      <c r="G122" s="92">
        <v>0</v>
      </c>
      <c r="H122" s="77"/>
      <c r="I122" s="134" t="str">
        <f t="shared" si="22"/>
        <v xml:space="preserve"> </v>
      </c>
      <c r="J122" s="134" t="str">
        <f t="shared" si="23"/>
        <v xml:space="preserve"> </v>
      </c>
      <c r="K122" s="134" t="str">
        <f t="shared" si="24"/>
        <v xml:space="preserve"> </v>
      </c>
      <c r="L122" s="134" t="str">
        <f t="shared" si="25"/>
        <v xml:space="preserve"> </v>
      </c>
      <c r="M122" s="134" t="str">
        <f t="shared" si="26"/>
        <v xml:space="preserve"> </v>
      </c>
      <c r="N122" s="46"/>
      <c r="O122" s="42">
        <v>82</v>
      </c>
      <c r="P122" s="76" t="s">
        <v>215</v>
      </c>
      <c r="Q122" s="45">
        <v>2000</v>
      </c>
      <c r="R122" s="92">
        <v>6443</v>
      </c>
      <c r="S122" s="45">
        <v>2145</v>
      </c>
      <c r="T122" s="92"/>
      <c r="U122" s="92">
        <v>0</v>
      </c>
      <c r="V122" s="77"/>
      <c r="W122" s="134">
        <f t="shared" si="27"/>
        <v>-100</v>
      </c>
      <c r="X122" s="134">
        <f t="shared" si="28"/>
        <v>-100</v>
      </c>
      <c r="Y122" s="134">
        <f t="shared" si="29"/>
        <v>-100</v>
      </c>
      <c r="Z122" s="134" t="str">
        <f t="shared" si="30"/>
        <v xml:space="preserve"> </v>
      </c>
      <c r="AA122" s="134" t="str">
        <f t="shared" si="31"/>
        <v xml:space="preserve"> </v>
      </c>
    </row>
    <row r="123" spans="1:27" ht="15" customHeight="1" x14ac:dyDescent="0.3">
      <c r="A123" s="42">
        <v>84</v>
      </c>
      <c r="B123" s="76" t="s">
        <v>52</v>
      </c>
      <c r="C123" s="45">
        <v>107854659</v>
      </c>
      <c r="D123" s="92">
        <v>107628199</v>
      </c>
      <c r="E123" s="45">
        <v>153674551.00000027</v>
      </c>
      <c r="F123" s="92">
        <v>170214076.99999979</v>
      </c>
      <c r="G123" s="92">
        <v>101694235.00000001</v>
      </c>
      <c r="H123" s="77">
        <v>51827832.999999963</v>
      </c>
      <c r="I123" s="134">
        <f t="shared" si="22"/>
        <v>-51.946597874830829</v>
      </c>
      <c r="J123" s="134">
        <f t="shared" si="23"/>
        <v>-51.84548893176224</v>
      </c>
      <c r="K123" s="134">
        <f t="shared" si="24"/>
        <v>-66.274290269440996</v>
      </c>
      <c r="L123" s="134">
        <f t="shared" si="25"/>
        <v>-69.551382639169134</v>
      </c>
      <c r="M123" s="134">
        <f t="shared" si="26"/>
        <v>-49.035623307456952</v>
      </c>
      <c r="N123" s="46"/>
      <c r="O123" s="42">
        <v>84</v>
      </c>
      <c r="P123" s="76" t="s">
        <v>52</v>
      </c>
      <c r="Q123" s="45">
        <v>378611815</v>
      </c>
      <c r="R123" s="92">
        <v>377755691</v>
      </c>
      <c r="S123" s="45">
        <v>355511377.99999976</v>
      </c>
      <c r="T123" s="92">
        <v>404351086.99999815</v>
      </c>
      <c r="U123" s="92">
        <v>416620430.99999976</v>
      </c>
      <c r="V123" s="77">
        <v>388258842.99999946</v>
      </c>
      <c r="W123" s="134">
        <f t="shared" si="27"/>
        <v>2.5479997236746073</v>
      </c>
      <c r="X123" s="134">
        <f t="shared" si="28"/>
        <v>2.78040867424005</v>
      </c>
      <c r="Y123" s="134">
        <f t="shared" si="29"/>
        <v>9.2113690380958104</v>
      </c>
      <c r="Z123" s="134">
        <f t="shared" si="30"/>
        <v>-3.9797701842208113</v>
      </c>
      <c r="AA123" s="134">
        <f t="shared" si="31"/>
        <v>-6.8075365223748037</v>
      </c>
    </row>
    <row r="124" spans="1:27" ht="15" customHeight="1" x14ac:dyDescent="0.3">
      <c r="A124" s="42">
        <v>85</v>
      </c>
      <c r="B124" s="76" t="s">
        <v>75</v>
      </c>
      <c r="C124" s="45">
        <v>4878552</v>
      </c>
      <c r="D124" s="92">
        <v>43744432</v>
      </c>
      <c r="E124" s="45">
        <v>76429506</v>
      </c>
      <c r="F124" s="92">
        <v>66070337.00000006</v>
      </c>
      <c r="G124" s="92">
        <v>50841703.000000007</v>
      </c>
      <c r="H124" s="77">
        <v>30467052</v>
      </c>
      <c r="I124" s="134">
        <f t="shared" si="22"/>
        <v>524.51014153379936</v>
      </c>
      <c r="J124" s="134">
        <f t="shared" si="23"/>
        <v>-30.352160018902524</v>
      </c>
      <c r="K124" s="134">
        <f t="shared" si="24"/>
        <v>-60.137054922218134</v>
      </c>
      <c r="L124" s="134">
        <f t="shared" si="25"/>
        <v>-53.886943243531555</v>
      </c>
      <c r="M124" s="134">
        <f t="shared" si="26"/>
        <v>-40.074682392129944</v>
      </c>
      <c r="N124" s="46"/>
      <c r="O124" s="42">
        <v>85</v>
      </c>
      <c r="P124" s="76" t="s">
        <v>75</v>
      </c>
      <c r="Q124" s="45">
        <v>64573507</v>
      </c>
      <c r="R124" s="92">
        <v>68526941</v>
      </c>
      <c r="S124" s="45">
        <v>81242970.999999985</v>
      </c>
      <c r="T124" s="92">
        <v>76266117</v>
      </c>
      <c r="U124" s="92">
        <v>71377729.999999985</v>
      </c>
      <c r="V124" s="77">
        <v>75423856.00000006</v>
      </c>
      <c r="W124" s="134">
        <f t="shared" si="27"/>
        <v>16.803096972880937</v>
      </c>
      <c r="X124" s="134">
        <f t="shared" si="28"/>
        <v>10.064530678525486</v>
      </c>
      <c r="Y124" s="134">
        <f t="shared" si="29"/>
        <v>-7.1626073349778494</v>
      </c>
      <c r="Z124" s="134">
        <f t="shared" si="30"/>
        <v>-1.104371158688906</v>
      </c>
      <c r="AA124" s="134">
        <f t="shared" si="31"/>
        <v>5.6686112040829499</v>
      </c>
    </row>
    <row r="125" spans="1:27" ht="15" customHeight="1" x14ac:dyDescent="0.3">
      <c r="A125" s="42">
        <v>86</v>
      </c>
      <c r="B125" s="76" t="s">
        <v>217</v>
      </c>
      <c r="C125" s="159" t="s">
        <v>334</v>
      </c>
      <c r="D125" s="51" t="s">
        <v>334</v>
      </c>
      <c r="E125" s="159"/>
      <c r="G125" s="51">
        <v>0</v>
      </c>
      <c r="H125" s="77"/>
      <c r="I125" s="134" t="str">
        <f t="shared" si="22"/>
        <v xml:space="preserve"> </v>
      </c>
      <c r="J125" s="134" t="str">
        <f t="shared" si="23"/>
        <v xml:space="preserve"> </v>
      </c>
      <c r="K125" s="134" t="str">
        <f t="shared" si="24"/>
        <v xml:space="preserve"> </v>
      </c>
      <c r="L125" s="134" t="str">
        <f t="shared" si="25"/>
        <v xml:space="preserve"> </v>
      </c>
      <c r="M125" s="134" t="str">
        <f t="shared" si="26"/>
        <v xml:space="preserve"> </v>
      </c>
      <c r="N125" s="46"/>
      <c r="O125" s="42">
        <v>86</v>
      </c>
      <c r="P125" s="76" t="s">
        <v>217</v>
      </c>
      <c r="Q125" s="159" t="s">
        <v>334</v>
      </c>
      <c r="R125" s="51">
        <v>1170</v>
      </c>
      <c r="S125" s="159">
        <v>2100</v>
      </c>
      <c r="T125" s="51">
        <v>8170</v>
      </c>
      <c r="U125" s="51">
        <v>0</v>
      </c>
      <c r="W125" s="134" t="str">
        <f t="shared" si="27"/>
        <v xml:space="preserve"> </v>
      </c>
      <c r="X125" s="134">
        <f t="shared" si="28"/>
        <v>-100</v>
      </c>
      <c r="Y125" s="134">
        <f t="shared" si="29"/>
        <v>-100</v>
      </c>
      <c r="Z125" s="134">
        <f t="shared" si="30"/>
        <v>-100</v>
      </c>
      <c r="AA125" s="134" t="str">
        <f t="shared" si="31"/>
        <v xml:space="preserve"> </v>
      </c>
    </row>
    <row r="126" spans="1:27" ht="15" customHeight="1" x14ac:dyDescent="0.3">
      <c r="A126" s="42">
        <v>87</v>
      </c>
      <c r="B126" s="76" t="s">
        <v>329</v>
      </c>
      <c r="C126" s="45"/>
      <c r="D126" s="92"/>
      <c r="E126" s="45"/>
      <c r="F126" s="92"/>
      <c r="G126" s="92">
        <v>0</v>
      </c>
      <c r="I126" s="134" t="str">
        <f t="shared" si="22"/>
        <v xml:space="preserve"> </v>
      </c>
      <c r="J126" s="134" t="str">
        <f t="shared" si="23"/>
        <v xml:space="preserve"> </v>
      </c>
      <c r="K126" s="134" t="str">
        <f t="shared" si="24"/>
        <v xml:space="preserve"> </v>
      </c>
      <c r="L126" s="134" t="str">
        <f t="shared" si="25"/>
        <v xml:space="preserve"> </v>
      </c>
      <c r="M126" s="134" t="str">
        <f t="shared" si="26"/>
        <v xml:space="preserve"> </v>
      </c>
      <c r="N126" s="46"/>
      <c r="O126" s="42">
        <v>87</v>
      </c>
      <c r="P126" s="76" t="s">
        <v>329</v>
      </c>
      <c r="Q126" s="45"/>
      <c r="R126" s="92"/>
      <c r="S126" s="45"/>
      <c r="T126" s="92"/>
      <c r="U126" s="92">
        <v>1326</v>
      </c>
      <c r="V126" s="77"/>
      <c r="W126" s="134" t="str">
        <f t="shared" si="27"/>
        <v xml:space="preserve"> </v>
      </c>
      <c r="X126" s="134" t="str">
        <f t="shared" si="28"/>
        <v xml:space="preserve"> </v>
      </c>
      <c r="Y126" s="134" t="str">
        <f t="shared" si="29"/>
        <v xml:space="preserve"> </v>
      </c>
      <c r="Z126" s="134" t="str">
        <f t="shared" si="30"/>
        <v xml:space="preserve"> </v>
      </c>
      <c r="AA126" s="134">
        <f t="shared" si="31"/>
        <v>-100</v>
      </c>
    </row>
    <row r="127" spans="1:27" ht="15" customHeight="1" x14ac:dyDescent="0.3">
      <c r="A127" s="42">
        <v>88</v>
      </c>
      <c r="B127" s="76" t="s">
        <v>81</v>
      </c>
      <c r="C127" s="45">
        <v>5954674</v>
      </c>
      <c r="D127" s="92">
        <v>7197645</v>
      </c>
      <c r="E127" s="45">
        <v>6820020.9999999991</v>
      </c>
      <c r="F127" s="92">
        <v>9024329</v>
      </c>
      <c r="G127" s="92">
        <v>4478688</v>
      </c>
      <c r="H127" s="77">
        <v>9848813.0000000019</v>
      </c>
      <c r="I127" s="134">
        <f t="shared" si="22"/>
        <v>65.396342436210631</v>
      </c>
      <c r="J127" s="134">
        <f t="shared" si="23"/>
        <v>36.833825508204455</v>
      </c>
      <c r="K127" s="134">
        <f t="shared" si="24"/>
        <v>44.410303135430297</v>
      </c>
      <c r="L127" s="134">
        <f t="shared" si="25"/>
        <v>9.1362360569966086</v>
      </c>
      <c r="M127" s="134">
        <f t="shared" si="26"/>
        <v>119.90397634307195</v>
      </c>
      <c r="N127" s="46"/>
      <c r="O127" s="42">
        <v>88</v>
      </c>
      <c r="P127" s="76" t="s">
        <v>81</v>
      </c>
      <c r="Q127" s="45">
        <v>168041182</v>
      </c>
      <c r="R127" s="92">
        <v>99844664</v>
      </c>
      <c r="S127" s="45">
        <v>29468780.999999963</v>
      </c>
      <c r="T127" s="92">
        <v>25667438.000000056</v>
      </c>
      <c r="U127" s="92">
        <v>24562878</v>
      </c>
      <c r="V127" s="77">
        <v>23782032.999999966</v>
      </c>
      <c r="W127" s="134">
        <f t="shared" si="27"/>
        <v>-85.847497192682226</v>
      </c>
      <c r="X127" s="134">
        <f t="shared" si="28"/>
        <v>-76.18096746762555</v>
      </c>
      <c r="Y127" s="134">
        <f t="shared" si="29"/>
        <v>-19.297533888490349</v>
      </c>
      <c r="Z127" s="134">
        <f t="shared" si="30"/>
        <v>-7.3455130192584335</v>
      </c>
      <c r="AA127" s="134">
        <f t="shared" si="31"/>
        <v>-3.1789638005775771</v>
      </c>
    </row>
    <row r="128" spans="1:27" ht="15" customHeight="1" x14ac:dyDescent="0.3">
      <c r="A128" s="42">
        <v>89</v>
      </c>
      <c r="B128" s="76" t="s">
        <v>218</v>
      </c>
      <c r="C128" s="45" t="s">
        <v>334</v>
      </c>
      <c r="D128" s="92">
        <v>2893</v>
      </c>
      <c r="E128" s="45"/>
      <c r="F128" s="92"/>
      <c r="G128" s="92">
        <v>0</v>
      </c>
      <c r="H128" s="77"/>
      <c r="I128" s="134" t="str">
        <f t="shared" si="22"/>
        <v xml:space="preserve"> </v>
      </c>
      <c r="J128" s="134">
        <f t="shared" si="23"/>
        <v>-100</v>
      </c>
      <c r="K128" s="134" t="str">
        <f t="shared" si="24"/>
        <v xml:space="preserve"> </v>
      </c>
      <c r="L128" s="134" t="str">
        <f t="shared" si="25"/>
        <v xml:space="preserve"> </v>
      </c>
      <c r="M128" s="134" t="str">
        <f t="shared" si="26"/>
        <v xml:space="preserve"> </v>
      </c>
      <c r="N128" s="46"/>
      <c r="O128" s="42">
        <v>89</v>
      </c>
      <c r="P128" s="76" t="s">
        <v>218</v>
      </c>
      <c r="Q128" s="45">
        <v>473752</v>
      </c>
      <c r="R128" s="92">
        <v>557208</v>
      </c>
      <c r="S128" s="45">
        <v>461957.99999999994</v>
      </c>
      <c r="T128" s="92">
        <v>447931.00000000012</v>
      </c>
      <c r="U128" s="92">
        <v>338568</v>
      </c>
      <c r="V128" s="77">
        <v>276748</v>
      </c>
      <c r="W128" s="134">
        <f t="shared" si="27"/>
        <v>-41.583782232053899</v>
      </c>
      <c r="X128" s="134">
        <f t="shared" si="28"/>
        <v>-50.333089259307116</v>
      </c>
      <c r="Y128" s="134">
        <f t="shared" si="29"/>
        <v>-40.092389351412891</v>
      </c>
      <c r="Z128" s="134">
        <f t="shared" si="30"/>
        <v>-38.216377075933586</v>
      </c>
      <c r="AA128" s="134">
        <f t="shared" si="31"/>
        <v>-18.259256633822446</v>
      </c>
    </row>
    <row r="129" spans="1:27" ht="15" customHeight="1" x14ac:dyDescent="0.3">
      <c r="A129" s="42">
        <v>90</v>
      </c>
      <c r="B129" s="76" t="s">
        <v>219</v>
      </c>
      <c r="C129" s="45">
        <v>419025</v>
      </c>
      <c r="D129" s="92">
        <v>629786</v>
      </c>
      <c r="E129" s="45">
        <v>1160066.9999999998</v>
      </c>
      <c r="F129" s="92">
        <v>768749</v>
      </c>
      <c r="G129" s="92">
        <v>625935</v>
      </c>
      <c r="H129" s="77">
        <v>189691.99999999997</v>
      </c>
      <c r="I129" s="134">
        <f t="shared" si="22"/>
        <v>-54.730147365908962</v>
      </c>
      <c r="J129" s="134">
        <f t="shared" si="23"/>
        <v>-69.879927467425446</v>
      </c>
      <c r="K129" s="134">
        <f t="shared" si="24"/>
        <v>-83.648185837542144</v>
      </c>
      <c r="L129" s="134">
        <f t="shared" si="25"/>
        <v>-75.324585788079077</v>
      </c>
      <c r="M129" s="134">
        <f t="shared" si="26"/>
        <v>-69.69461685318764</v>
      </c>
      <c r="N129" s="46"/>
      <c r="O129" s="42">
        <v>90</v>
      </c>
      <c r="P129" s="76" t="s">
        <v>219</v>
      </c>
      <c r="Q129" s="45">
        <v>2531172</v>
      </c>
      <c r="R129" s="92">
        <v>558518</v>
      </c>
      <c r="S129" s="45">
        <v>1720209.9999999993</v>
      </c>
      <c r="T129" s="92">
        <v>1143888.0000000005</v>
      </c>
      <c r="U129" s="92">
        <v>1592628</v>
      </c>
      <c r="V129" s="77">
        <v>964022.00000000012</v>
      </c>
      <c r="W129" s="134">
        <f t="shared" si="27"/>
        <v>-61.914006634080962</v>
      </c>
      <c r="X129" s="134">
        <f t="shared" si="28"/>
        <v>72.603568730103603</v>
      </c>
      <c r="Y129" s="134">
        <f t="shared" si="29"/>
        <v>-43.95905151115268</v>
      </c>
      <c r="Z129" s="134">
        <f t="shared" si="30"/>
        <v>-15.724091869134057</v>
      </c>
      <c r="AA129" s="134">
        <f t="shared" si="31"/>
        <v>-39.46973178921882</v>
      </c>
    </row>
    <row r="130" spans="1:27" ht="15" customHeight="1" x14ac:dyDescent="0.3">
      <c r="A130" s="42">
        <v>91</v>
      </c>
      <c r="B130" s="76" t="s">
        <v>220</v>
      </c>
      <c r="C130" s="45" t="s">
        <v>334</v>
      </c>
      <c r="D130" s="92" t="s">
        <v>334</v>
      </c>
      <c r="E130" s="45"/>
      <c r="F130" s="92"/>
      <c r="G130" s="92">
        <v>0</v>
      </c>
      <c r="H130" s="77"/>
      <c r="I130" s="134" t="str">
        <f t="shared" si="22"/>
        <v xml:space="preserve"> </v>
      </c>
      <c r="J130" s="134" t="str">
        <f t="shared" si="23"/>
        <v xml:space="preserve"> </v>
      </c>
      <c r="K130" s="134" t="str">
        <f t="shared" si="24"/>
        <v xml:space="preserve"> </v>
      </c>
      <c r="L130" s="134" t="str">
        <f t="shared" si="25"/>
        <v xml:space="preserve"> </v>
      </c>
      <c r="M130" s="134" t="str">
        <f t="shared" si="26"/>
        <v xml:space="preserve"> </v>
      </c>
      <c r="N130" s="46"/>
      <c r="O130" s="42">
        <v>91</v>
      </c>
      <c r="P130" s="76" t="s">
        <v>220</v>
      </c>
      <c r="Q130" s="45">
        <v>16425</v>
      </c>
      <c r="R130" s="92">
        <v>10176</v>
      </c>
      <c r="S130" s="45">
        <v>9216</v>
      </c>
      <c r="T130" s="92">
        <v>5470</v>
      </c>
      <c r="U130" s="92">
        <v>0</v>
      </c>
      <c r="V130" s="77"/>
      <c r="W130" s="134">
        <f t="shared" si="27"/>
        <v>-100</v>
      </c>
      <c r="X130" s="134">
        <f t="shared" si="28"/>
        <v>-100</v>
      </c>
      <c r="Y130" s="134">
        <f t="shared" si="29"/>
        <v>-100</v>
      </c>
      <c r="Z130" s="134">
        <f t="shared" si="30"/>
        <v>-100</v>
      </c>
      <c r="AA130" s="134" t="str">
        <f t="shared" si="31"/>
        <v xml:space="preserve"> </v>
      </c>
    </row>
    <row r="131" spans="1:27" ht="15" customHeight="1" x14ac:dyDescent="0.3">
      <c r="A131" s="42">
        <v>92</v>
      </c>
      <c r="B131" s="76" t="s">
        <v>221</v>
      </c>
      <c r="C131" s="45">
        <v>8218</v>
      </c>
      <c r="D131" s="92">
        <v>4884</v>
      </c>
      <c r="E131" s="45">
        <v>82514</v>
      </c>
      <c r="F131" s="92">
        <v>26484</v>
      </c>
      <c r="G131" s="92">
        <v>7356</v>
      </c>
      <c r="H131" s="77">
        <v>5399</v>
      </c>
      <c r="I131" s="134">
        <f t="shared" si="22"/>
        <v>-34.302750060842058</v>
      </c>
      <c r="J131" s="134">
        <f t="shared" si="23"/>
        <v>10.54463554463554</v>
      </c>
      <c r="K131" s="134">
        <f t="shared" si="24"/>
        <v>-93.45686792544295</v>
      </c>
      <c r="L131" s="134">
        <f t="shared" si="25"/>
        <v>-79.614106630418362</v>
      </c>
      <c r="M131" s="134">
        <f t="shared" si="26"/>
        <v>-26.604132680804781</v>
      </c>
      <c r="N131" s="46"/>
      <c r="O131" s="42">
        <v>92</v>
      </c>
      <c r="P131" s="76" t="s">
        <v>221</v>
      </c>
      <c r="Q131" s="45">
        <v>1060118</v>
      </c>
      <c r="R131" s="92">
        <v>632280</v>
      </c>
      <c r="S131" s="45">
        <v>565935</v>
      </c>
      <c r="T131" s="92">
        <v>796077.00000000012</v>
      </c>
      <c r="U131" s="92">
        <v>423070</v>
      </c>
      <c r="V131" s="77">
        <v>166796</v>
      </c>
      <c r="W131" s="134">
        <f t="shared" si="27"/>
        <v>-84.26627979149491</v>
      </c>
      <c r="X131" s="134">
        <f t="shared" si="28"/>
        <v>-73.61991522743088</v>
      </c>
      <c r="Y131" s="134">
        <f t="shared" si="29"/>
        <v>-70.527357382031511</v>
      </c>
      <c r="Z131" s="134">
        <f t="shared" si="30"/>
        <v>-79.047755430693257</v>
      </c>
      <c r="AA131" s="134">
        <f t="shared" si="31"/>
        <v>-60.57484577020351</v>
      </c>
    </row>
    <row r="132" spans="1:27" ht="15" customHeight="1" x14ac:dyDescent="0.3">
      <c r="A132" s="42">
        <v>93</v>
      </c>
      <c r="B132" s="76" t="s">
        <v>222</v>
      </c>
      <c r="C132" s="45" t="s">
        <v>334</v>
      </c>
      <c r="D132" s="92" t="s">
        <v>334</v>
      </c>
      <c r="E132" s="45"/>
      <c r="F132" s="92">
        <v>1303</v>
      </c>
      <c r="G132" s="92">
        <v>1712</v>
      </c>
      <c r="H132" s="77"/>
      <c r="I132" s="134" t="str">
        <f t="shared" si="22"/>
        <v xml:space="preserve"> </v>
      </c>
      <c r="J132" s="134" t="str">
        <f t="shared" si="23"/>
        <v xml:space="preserve"> </v>
      </c>
      <c r="K132" s="134" t="str">
        <f t="shared" si="24"/>
        <v xml:space="preserve"> </v>
      </c>
      <c r="L132" s="134">
        <f t="shared" si="25"/>
        <v>-100</v>
      </c>
      <c r="M132" s="134">
        <f t="shared" si="26"/>
        <v>-100</v>
      </c>
      <c r="N132" s="46"/>
      <c r="O132" s="42">
        <v>93</v>
      </c>
      <c r="P132" s="76" t="s">
        <v>222</v>
      </c>
      <c r="Q132" s="45">
        <v>631116</v>
      </c>
      <c r="R132" s="92">
        <v>304907</v>
      </c>
      <c r="S132" s="45">
        <v>794897.00000000012</v>
      </c>
      <c r="T132" s="92">
        <v>728607.00000000012</v>
      </c>
      <c r="U132" s="92">
        <v>1316204</v>
      </c>
      <c r="V132" s="77">
        <v>591997</v>
      </c>
      <c r="W132" s="134">
        <f t="shared" si="27"/>
        <v>-6.1983850829324609</v>
      </c>
      <c r="X132" s="134">
        <f t="shared" si="28"/>
        <v>94.156578891268481</v>
      </c>
      <c r="Y132" s="134">
        <f t="shared" si="29"/>
        <v>-25.525319632606497</v>
      </c>
      <c r="Z132" s="134">
        <f t="shared" si="30"/>
        <v>-18.749476741233622</v>
      </c>
      <c r="AA132" s="134">
        <f t="shared" si="31"/>
        <v>-55.022397743814786</v>
      </c>
    </row>
    <row r="133" spans="1:27" ht="15" customHeight="1" x14ac:dyDescent="0.3">
      <c r="A133" s="42">
        <v>94</v>
      </c>
      <c r="B133" s="76" t="s">
        <v>223</v>
      </c>
      <c r="C133" s="45">
        <v>18112</v>
      </c>
      <c r="D133" s="92">
        <v>2546</v>
      </c>
      <c r="E133" s="45">
        <v>2091</v>
      </c>
      <c r="F133" s="92">
        <v>3906</v>
      </c>
      <c r="G133" s="92">
        <v>7336</v>
      </c>
      <c r="H133" s="77">
        <v>1567</v>
      </c>
      <c r="I133" s="134">
        <f t="shared" si="22"/>
        <v>-91.348277385159008</v>
      </c>
      <c r="J133" s="134">
        <f t="shared" si="23"/>
        <v>-38.452474469756481</v>
      </c>
      <c r="K133" s="134">
        <f t="shared" si="24"/>
        <v>-25.059780009564804</v>
      </c>
      <c r="L133" s="134">
        <f t="shared" si="25"/>
        <v>-59.882232462877624</v>
      </c>
      <c r="M133" s="134">
        <f t="shared" si="26"/>
        <v>-78.639585605234458</v>
      </c>
      <c r="N133" s="46"/>
      <c r="O133" s="42">
        <v>94</v>
      </c>
      <c r="P133" s="76" t="s">
        <v>223</v>
      </c>
      <c r="Q133" s="45">
        <v>642154</v>
      </c>
      <c r="R133" s="92">
        <v>530859</v>
      </c>
      <c r="S133" s="45">
        <v>193431.99999999997</v>
      </c>
      <c r="T133" s="92">
        <v>142230</v>
      </c>
      <c r="U133" s="92">
        <v>43808</v>
      </c>
      <c r="V133" s="77">
        <v>62352.999999999985</v>
      </c>
      <c r="W133" s="134">
        <f t="shared" si="27"/>
        <v>-90.290023888350774</v>
      </c>
      <c r="X133" s="134">
        <f t="shared" si="28"/>
        <v>-88.254319885317955</v>
      </c>
      <c r="Y133" s="134">
        <f t="shared" si="29"/>
        <v>-67.764899292774714</v>
      </c>
      <c r="Z133" s="134">
        <f t="shared" si="30"/>
        <v>-56.160444350699578</v>
      </c>
      <c r="AA133" s="134">
        <f t="shared" si="31"/>
        <v>42.332450693937147</v>
      </c>
    </row>
    <row r="134" spans="1:27" ht="15" customHeight="1" x14ac:dyDescent="0.3">
      <c r="A134" s="42">
        <v>95</v>
      </c>
      <c r="B134" s="76" t="s">
        <v>224</v>
      </c>
      <c r="C134" s="45">
        <v>658099</v>
      </c>
      <c r="D134" s="92">
        <v>313398</v>
      </c>
      <c r="E134" s="45">
        <v>234151</v>
      </c>
      <c r="F134" s="92">
        <v>401262.99999999988</v>
      </c>
      <c r="G134" s="92">
        <v>484119</v>
      </c>
      <c r="H134" s="77">
        <v>165172</v>
      </c>
      <c r="I134" s="134">
        <f t="shared" si="22"/>
        <v>-74.901648536162497</v>
      </c>
      <c r="J134" s="134">
        <f t="shared" si="23"/>
        <v>-47.296409038985573</v>
      </c>
      <c r="K134" s="134">
        <f t="shared" si="24"/>
        <v>-29.459195134763462</v>
      </c>
      <c r="L134" s="134">
        <f t="shared" si="25"/>
        <v>-58.836972260088757</v>
      </c>
      <c r="M134" s="134">
        <f t="shared" si="26"/>
        <v>-65.881942249736113</v>
      </c>
      <c r="N134" s="46"/>
      <c r="O134" s="42">
        <v>95</v>
      </c>
      <c r="P134" s="76" t="s">
        <v>224</v>
      </c>
      <c r="Q134" s="45">
        <v>2854158</v>
      </c>
      <c r="R134" s="92">
        <v>1595634</v>
      </c>
      <c r="S134" s="45">
        <v>978908.99999999942</v>
      </c>
      <c r="T134" s="92">
        <v>488698.99999999994</v>
      </c>
      <c r="U134" s="92">
        <v>488467</v>
      </c>
      <c r="V134" s="77">
        <v>572825.99999999988</v>
      </c>
      <c r="W134" s="134">
        <f t="shared" si="27"/>
        <v>-79.930122999497584</v>
      </c>
      <c r="X134" s="134">
        <f t="shared" si="28"/>
        <v>-64.100414004715375</v>
      </c>
      <c r="Y134" s="134">
        <f t="shared" si="29"/>
        <v>-41.483222648887661</v>
      </c>
      <c r="Z134" s="134">
        <f t="shared" si="30"/>
        <v>17.214481715739112</v>
      </c>
      <c r="AA134" s="134">
        <f t="shared" si="31"/>
        <v>17.270153357340391</v>
      </c>
    </row>
    <row r="135" spans="1:27" ht="15" customHeight="1" x14ac:dyDescent="0.3">
      <c r="A135" s="42">
        <v>96</v>
      </c>
      <c r="B135" s="76" t="s">
        <v>225</v>
      </c>
      <c r="C135" s="45">
        <v>3949</v>
      </c>
      <c r="D135" s="92" t="s">
        <v>334</v>
      </c>
      <c r="E135" s="45">
        <v>2094</v>
      </c>
      <c r="F135" s="92"/>
      <c r="G135" s="92">
        <v>695060</v>
      </c>
      <c r="H135" s="77">
        <v>101910</v>
      </c>
      <c r="I135" s="134">
        <f t="shared" si="22"/>
        <v>2480.6533299569514</v>
      </c>
      <c r="J135" s="134" t="str">
        <f t="shared" si="23"/>
        <v xml:space="preserve"> </v>
      </c>
      <c r="K135" s="134">
        <f t="shared" si="24"/>
        <v>4766.7621776504302</v>
      </c>
      <c r="L135" s="134" t="str">
        <f t="shared" si="25"/>
        <v xml:space="preserve"> </v>
      </c>
      <c r="M135" s="134">
        <f t="shared" si="26"/>
        <v>-85.337956435415649</v>
      </c>
      <c r="N135" s="46"/>
      <c r="O135" s="42">
        <v>96</v>
      </c>
      <c r="P135" s="76" t="s">
        <v>225</v>
      </c>
      <c r="Q135" s="45">
        <v>4439846</v>
      </c>
      <c r="R135" s="92">
        <v>1674161</v>
      </c>
      <c r="S135" s="45">
        <v>1135054</v>
      </c>
      <c r="T135" s="92">
        <v>2333157.9999999995</v>
      </c>
      <c r="U135" s="92">
        <v>1149097</v>
      </c>
      <c r="V135" s="77">
        <v>439010.00000000017</v>
      </c>
      <c r="W135" s="134">
        <f t="shared" si="27"/>
        <v>-90.112044426766147</v>
      </c>
      <c r="X135" s="134">
        <f t="shared" si="28"/>
        <v>-73.777312934657999</v>
      </c>
      <c r="Y135" s="134">
        <f t="shared" si="29"/>
        <v>-61.322545006669273</v>
      </c>
      <c r="Z135" s="134">
        <f t="shared" si="30"/>
        <v>-81.183871816653635</v>
      </c>
      <c r="AA135" s="134">
        <f t="shared" si="31"/>
        <v>-61.795218332307876</v>
      </c>
    </row>
    <row r="136" spans="1:27" ht="15" customHeight="1" x14ac:dyDescent="0.3">
      <c r="A136" s="42">
        <v>97</v>
      </c>
      <c r="B136" s="76" t="s">
        <v>226</v>
      </c>
      <c r="C136" s="45" t="s">
        <v>334</v>
      </c>
      <c r="D136" s="92" t="s">
        <v>334</v>
      </c>
      <c r="E136" s="45"/>
      <c r="F136" s="92"/>
      <c r="G136" s="92">
        <v>0</v>
      </c>
      <c r="H136" s="77"/>
      <c r="I136" s="134" t="str">
        <f t="shared" si="22"/>
        <v xml:space="preserve"> </v>
      </c>
      <c r="J136" s="134" t="str">
        <f t="shared" si="23"/>
        <v xml:space="preserve"> </v>
      </c>
      <c r="K136" s="134" t="str">
        <f t="shared" si="24"/>
        <v xml:space="preserve"> </v>
      </c>
      <c r="L136" s="134" t="str">
        <f t="shared" si="25"/>
        <v xml:space="preserve"> </v>
      </c>
      <c r="M136" s="134" t="str">
        <f t="shared" si="26"/>
        <v xml:space="preserve"> </v>
      </c>
      <c r="N136" s="46"/>
      <c r="O136" s="42">
        <v>97</v>
      </c>
      <c r="P136" s="76" t="s">
        <v>226</v>
      </c>
      <c r="Q136" s="45" t="s">
        <v>334</v>
      </c>
      <c r="R136" s="92" t="s">
        <v>334</v>
      </c>
      <c r="S136" s="45"/>
      <c r="T136" s="92">
        <v>114581</v>
      </c>
      <c r="U136" s="92">
        <v>14264</v>
      </c>
      <c r="W136" s="134" t="str">
        <f t="shared" si="27"/>
        <v xml:space="preserve"> </v>
      </c>
      <c r="X136" s="134" t="str">
        <f t="shared" si="28"/>
        <v xml:space="preserve"> </v>
      </c>
      <c r="Y136" s="134" t="str">
        <f t="shared" si="29"/>
        <v xml:space="preserve"> </v>
      </c>
      <c r="Z136" s="134">
        <f t="shared" si="30"/>
        <v>-100</v>
      </c>
      <c r="AA136" s="134">
        <f t="shared" si="31"/>
        <v>-100</v>
      </c>
    </row>
    <row r="137" spans="1:27" ht="15" customHeight="1" x14ac:dyDescent="0.3">
      <c r="A137" s="42">
        <v>98</v>
      </c>
      <c r="B137" s="76" t="s">
        <v>227</v>
      </c>
      <c r="C137" s="45" t="s">
        <v>334</v>
      </c>
      <c r="D137" s="92">
        <v>14107</v>
      </c>
      <c r="E137" s="45"/>
      <c r="F137" s="92"/>
      <c r="G137" s="92">
        <v>12590</v>
      </c>
      <c r="H137" s="77"/>
      <c r="I137" s="134" t="str">
        <f t="shared" si="22"/>
        <v xml:space="preserve"> </v>
      </c>
      <c r="J137" s="134">
        <f t="shared" si="23"/>
        <v>-100</v>
      </c>
      <c r="K137" s="134" t="str">
        <f t="shared" si="24"/>
        <v xml:space="preserve"> </v>
      </c>
      <c r="L137" s="134" t="str">
        <f t="shared" si="25"/>
        <v xml:space="preserve"> </v>
      </c>
      <c r="M137" s="134">
        <f t="shared" si="26"/>
        <v>-100</v>
      </c>
      <c r="N137" s="46"/>
      <c r="O137" s="42">
        <v>98</v>
      </c>
      <c r="P137" s="76" t="s">
        <v>227</v>
      </c>
      <c r="Q137" s="45">
        <v>145124</v>
      </c>
      <c r="R137" s="92">
        <v>450457</v>
      </c>
      <c r="S137" s="45">
        <v>2374627.9999999995</v>
      </c>
      <c r="T137" s="92">
        <v>385553.99999999994</v>
      </c>
      <c r="U137" s="92">
        <v>1295838</v>
      </c>
      <c r="V137" s="77">
        <v>628666</v>
      </c>
      <c r="W137" s="134">
        <f t="shared" si="27"/>
        <v>333.19230451200355</v>
      </c>
      <c r="X137" s="134">
        <f t="shared" si="28"/>
        <v>39.561822771096899</v>
      </c>
      <c r="Y137" s="134">
        <f t="shared" si="29"/>
        <v>-73.525705921095849</v>
      </c>
      <c r="Z137" s="134">
        <f t="shared" si="30"/>
        <v>63.055239992322754</v>
      </c>
      <c r="AA137" s="134">
        <f t="shared" si="31"/>
        <v>-51.485756707242722</v>
      </c>
    </row>
    <row r="138" spans="1:27" ht="15" customHeight="1" x14ac:dyDescent="0.3">
      <c r="A138" s="42">
        <v>99</v>
      </c>
      <c r="B138" s="76" t="s">
        <v>228</v>
      </c>
      <c r="C138" s="45" t="s">
        <v>334</v>
      </c>
      <c r="D138" s="92" t="s">
        <v>334</v>
      </c>
      <c r="E138" s="45"/>
      <c r="F138" s="92"/>
      <c r="G138" s="92">
        <v>0</v>
      </c>
      <c r="H138" s="77"/>
      <c r="I138" s="134" t="str">
        <f t="shared" si="22"/>
        <v xml:space="preserve"> </v>
      </c>
      <c r="J138" s="134" t="str">
        <f t="shared" si="23"/>
        <v xml:space="preserve"> </v>
      </c>
      <c r="K138" s="134" t="str">
        <f t="shared" si="24"/>
        <v xml:space="preserve"> </v>
      </c>
      <c r="L138" s="134" t="str">
        <f t="shared" si="25"/>
        <v xml:space="preserve"> </v>
      </c>
      <c r="M138" s="134" t="str">
        <f t="shared" si="26"/>
        <v xml:space="preserve"> </v>
      </c>
      <c r="N138" s="46"/>
      <c r="O138" s="42">
        <v>99</v>
      </c>
      <c r="P138" s="76" t="s">
        <v>228</v>
      </c>
      <c r="Q138" s="45">
        <v>13052</v>
      </c>
      <c r="R138" s="92">
        <v>13711</v>
      </c>
      <c r="S138" s="45">
        <v>9910</v>
      </c>
      <c r="T138" s="92">
        <v>23311</v>
      </c>
      <c r="U138" s="92">
        <v>24426</v>
      </c>
      <c r="V138" s="77">
        <v>5447</v>
      </c>
      <c r="W138" s="134">
        <f t="shared" si="27"/>
        <v>-58.266932270916335</v>
      </c>
      <c r="X138" s="134">
        <f t="shared" si="28"/>
        <v>-60.272773685362118</v>
      </c>
      <c r="Y138" s="134">
        <f t="shared" si="29"/>
        <v>-45.035317860746716</v>
      </c>
      <c r="Z138" s="134">
        <f t="shared" si="30"/>
        <v>-76.63334906267427</v>
      </c>
      <c r="AA138" s="134">
        <f t="shared" si="31"/>
        <v>-77.699991812003603</v>
      </c>
    </row>
    <row r="139" spans="1:27" ht="15" customHeight="1" x14ac:dyDescent="0.3">
      <c r="A139" s="42">
        <v>100</v>
      </c>
      <c r="B139" s="76" t="s">
        <v>229</v>
      </c>
      <c r="C139" s="45">
        <v>3847</v>
      </c>
      <c r="D139" s="92" t="s">
        <v>334</v>
      </c>
      <c r="E139" s="45"/>
      <c r="F139" s="92"/>
      <c r="G139" s="92">
        <v>0</v>
      </c>
      <c r="H139" s="77"/>
      <c r="I139" s="134">
        <f t="shared" si="22"/>
        <v>-100</v>
      </c>
      <c r="J139" s="134" t="str">
        <f t="shared" si="23"/>
        <v xml:space="preserve"> </v>
      </c>
      <c r="K139" s="134" t="str">
        <f t="shared" si="24"/>
        <v xml:space="preserve"> </v>
      </c>
      <c r="L139" s="134" t="str">
        <f t="shared" si="25"/>
        <v xml:space="preserve"> </v>
      </c>
      <c r="M139" s="134" t="str">
        <f t="shared" si="26"/>
        <v xml:space="preserve"> </v>
      </c>
      <c r="N139" s="46"/>
      <c r="O139" s="42">
        <v>100</v>
      </c>
      <c r="P139" s="76" t="s">
        <v>229</v>
      </c>
      <c r="Q139" s="45">
        <v>590359</v>
      </c>
      <c r="R139" s="92">
        <v>181331</v>
      </c>
      <c r="S139" s="45">
        <v>232467</v>
      </c>
      <c r="T139" s="92">
        <v>97533.000000000015</v>
      </c>
      <c r="U139" s="92">
        <v>56589</v>
      </c>
      <c r="V139" s="77">
        <v>69636</v>
      </c>
      <c r="W139" s="134">
        <f t="shared" si="27"/>
        <v>-88.204465418499595</v>
      </c>
      <c r="X139" s="134">
        <f t="shared" si="28"/>
        <v>-61.597299965256909</v>
      </c>
      <c r="Y139" s="134">
        <f t="shared" si="29"/>
        <v>-70.044780549497347</v>
      </c>
      <c r="Z139" s="134">
        <f t="shared" si="30"/>
        <v>-28.602626803235836</v>
      </c>
      <c r="AA139" s="134">
        <f t="shared" si="31"/>
        <v>23.055717542278529</v>
      </c>
    </row>
    <row r="140" spans="1:27" ht="15" customHeight="1" x14ac:dyDescent="0.3">
      <c r="A140" s="42">
        <v>101</v>
      </c>
      <c r="B140" s="76" t="s">
        <v>230</v>
      </c>
      <c r="C140" s="45">
        <v>238169</v>
      </c>
      <c r="D140" s="92" t="s">
        <v>334</v>
      </c>
      <c r="E140" s="45"/>
      <c r="F140" s="92">
        <v>2141</v>
      </c>
      <c r="G140" s="92">
        <v>88775</v>
      </c>
      <c r="H140" s="77"/>
      <c r="I140" s="134">
        <f t="shared" si="22"/>
        <v>-100</v>
      </c>
      <c r="J140" s="134" t="str">
        <f t="shared" si="23"/>
        <v xml:space="preserve"> </v>
      </c>
      <c r="K140" s="134" t="str">
        <f t="shared" si="24"/>
        <v xml:space="preserve"> </v>
      </c>
      <c r="L140" s="134">
        <f t="shared" si="25"/>
        <v>-100</v>
      </c>
      <c r="M140" s="134">
        <f t="shared" si="26"/>
        <v>-100</v>
      </c>
      <c r="N140" s="46"/>
      <c r="O140" s="42">
        <v>101</v>
      </c>
      <c r="P140" s="76" t="s">
        <v>230</v>
      </c>
      <c r="Q140" s="45">
        <v>517298</v>
      </c>
      <c r="R140" s="92">
        <v>457519</v>
      </c>
      <c r="S140" s="45">
        <v>407754</v>
      </c>
      <c r="T140" s="92">
        <v>440696</v>
      </c>
      <c r="U140" s="92">
        <v>387642</v>
      </c>
      <c r="V140" s="77">
        <v>113203.99999999997</v>
      </c>
      <c r="W140" s="134">
        <f t="shared" si="27"/>
        <v>-78.116288870245015</v>
      </c>
      <c r="X140" s="134">
        <f t="shared" si="28"/>
        <v>-75.256983862965257</v>
      </c>
      <c r="Y140" s="134">
        <f t="shared" si="29"/>
        <v>-72.237182222614621</v>
      </c>
      <c r="Z140" s="134">
        <f t="shared" si="30"/>
        <v>-74.312451213534956</v>
      </c>
      <c r="AA140" s="134">
        <f t="shared" si="31"/>
        <v>-70.796766088297971</v>
      </c>
    </row>
    <row r="141" spans="1:27" ht="15" customHeight="1" x14ac:dyDescent="0.3">
      <c r="A141" s="42">
        <v>102</v>
      </c>
      <c r="B141" s="76" t="s">
        <v>231</v>
      </c>
      <c r="C141" s="45" t="s">
        <v>334</v>
      </c>
      <c r="D141" s="92" t="s">
        <v>334</v>
      </c>
      <c r="E141" s="45"/>
      <c r="F141" s="92"/>
      <c r="G141" s="92">
        <v>0</v>
      </c>
      <c r="H141" s="77"/>
      <c r="I141" s="134" t="str">
        <f t="shared" si="22"/>
        <v xml:space="preserve"> </v>
      </c>
      <c r="J141" s="134" t="str">
        <f t="shared" si="23"/>
        <v xml:space="preserve"> </v>
      </c>
      <c r="K141" s="134" t="str">
        <f t="shared" si="24"/>
        <v xml:space="preserve"> </v>
      </c>
      <c r="L141" s="134" t="str">
        <f t="shared" si="25"/>
        <v xml:space="preserve"> </v>
      </c>
      <c r="M141" s="134" t="str">
        <f t="shared" si="26"/>
        <v xml:space="preserve"> </v>
      </c>
      <c r="N141" s="46"/>
      <c r="O141" s="42">
        <v>102</v>
      </c>
      <c r="P141" s="76" t="s">
        <v>231</v>
      </c>
      <c r="Q141" s="45">
        <v>66076</v>
      </c>
      <c r="R141" s="92">
        <v>110181</v>
      </c>
      <c r="S141" s="45">
        <v>80439</v>
      </c>
      <c r="T141" s="92">
        <v>63397</v>
      </c>
      <c r="U141" s="92">
        <v>80103</v>
      </c>
      <c r="V141" s="77">
        <v>72536</v>
      </c>
      <c r="W141" s="134">
        <f t="shared" si="27"/>
        <v>9.776620860826938</v>
      </c>
      <c r="X141" s="134">
        <f t="shared" si="28"/>
        <v>-34.166507837104405</v>
      </c>
      <c r="Y141" s="134">
        <f t="shared" si="29"/>
        <v>-9.8248362112905454</v>
      </c>
      <c r="Z141" s="134">
        <f t="shared" si="30"/>
        <v>14.415508620281713</v>
      </c>
      <c r="AA141" s="134">
        <f t="shared" si="31"/>
        <v>-9.4465875185698422</v>
      </c>
    </row>
    <row r="142" spans="1:27" ht="15" customHeight="1" x14ac:dyDescent="0.3">
      <c r="A142" s="42">
        <v>103</v>
      </c>
      <c r="B142" s="76" t="s">
        <v>232</v>
      </c>
      <c r="C142" s="45">
        <v>48345</v>
      </c>
      <c r="D142" s="92">
        <v>33568</v>
      </c>
      <c r="E142" s="45">
        <v>48722</v>
      </c>
      <c r="F142" s="92">
        <v>23078</v>
      </c>
      <c r="G142" s="92">
        <v>83626</v>
      </c>
      <c r="H142" s="77">
        <v>101347</v>
      </c>
      <c r="I142" s="134">
        <f t="shared" si="22"/>
        <v>109.63284724376874</v>
      </c>
      <c r="J142" s="134">
        <f t="shared" si="23"/>
        <v>201.9155147759771</v>
      </c>
      <c r="K142" s="134">
        <f t="shared" si="24"/>
        <v>108.01075489511925</v>
      </c>
      <c r="L142" s="134">
        <f t="shared" si="25"/>
        <v>339.14983967414855</v>
      </c>
      <c r="M142" s="134">
        <f t="shared" si="26"/>
        <v>21.190777987707165</v>
      </c>
      <c r="N142" s="46"/>
      <c r="O142" s="42">
        <v>103</v>
      </c>
      <c r="P142" s="76" t="s">
        <v>232</v>
      </c>
      <c r="Q142" s="45">
        <v>2037353</v>
      </c>
      <c r="R142" s="92">
        <v>1622095</v>
      </c>
      <c r="S142" s="45">
        <v>2041431.9999999993</v>
      </c>
      <c r="T142" s="92">
        <v>2041830.0000000005</v>
      </c>
      <c r="U142" s="92">
        <v>2400011</v>
      </c>
      <c r="V142" s="77">
        <v>1738492.0000000014</v>
      </c>
      <c r="W142" s="134">
        <f t="shared" si="27"/>
        <v>-14.669082873709101</v>
      </c>
      <c r="X142" s="134">
        <f t="shared" si="28"/>
        <v>7.1757202876527799</v>
      </c>
      <c r="Y142" s="134">
        <f t="shared" si="29"/>
        <v>-14.839583194541774</v>
      </c>
      <c r="Z142" s="134">
        <f t="shared" si="30"/>
        <v>-14.856182933936665</v>
      </c>
      <c r="AA142" s="134">
        <f t="shared" si="31"/>
        <v>-27.563165335492158</v>
      </c>
    </row>
    <row r="143" spans="1:27" ht="15" customHeight="1" x14ac:dyDescent="0.3">
      <c r="A143" s="42">
        <v>104</v>
      </c>
      <c r="B143" s="76" t="s">
        <v>233</v>
      </c>
      <c r="C143" s="45" t="s">
        <v>334</v>
      </c>
      <c r="D143" s="92" t="s">
        <v>334</v>
      </c>
      <c r="E143" s="45"/>
      <c r="F143" s="92"/>
      <c r="G143" s="92">
        <v>0</v>
      </c>
      <c r="H143" s="77"/>
      <c r="I143" s="134" t="str">
        <f t="shared" si="22"/>
        <v xml:space="preserve"> </v>
      </c>
      <c r="J143" s="134" t="str">
        <f t="shared" si="23"/>
        <v xml:space="preserve"> </v>
      </c>
      <c r="K143" s="134" t="str">
        <f t="shared" si="24"/>
        <v xml:space="preserve"> </v>
      </c>
      <c r="L143" s="134" t="str">
        <f t="shared" si="25"/>
        <v xml:space="preserve"> </v>
      </c>
      <c r="M143" s="134" t="str">
        <f t="shared" si="26"/>
        <v xml:space="preserve"> </v>
      </c>
      <c r="N143" s="46"/>
      <c r="O143" s="42">
        <v>104</v>
      </c>
      <c r="P143" s="76" t="s">
        <v>233</v>
      </c>
      <c r="Q143" s="45">
        <v>46542</v>
      </c>
      <c r="R143" s="92">
        <v>43991</v>
      </c>
      <c r="S143" s="45">
        <v>21557</v>
      </c>
      <c r="T143" s="92">
        <v>112747</v>
      </c>
      <c r="U143" s="92">
        <v>27428</v>
      </c>
      <c r="V143" s="77">
        <v>45879</v>
      </c>
      <c r="W143" s="134">
        <f t="shared" si="27"/>
        <v>-1.4245197885780669</v>
      </c>
      <c r="X143" s="134">
        <f t="shared" si="28"/>
        <v>4.2917869564228965</v>
      </c>
      <c r="Y143" s="134">
        <f t="shared" si="29"/>
        <v>112.82646008257177</v>
      </c>
      <c r="Z143" s="134">
        <f t="shared" si="30"/>
        <v>-59.308008195340008</v>
      </c>
      <c r="AA143" s="134">
        <f t="shared" si="31"/>
        <v>67.270672305673031</v>
      </c>
    </row>
    <row r="144" spans="1:27" ht="15" customHeight="1" x14ac:dyDescent="0.3">
      <c r="A144" s="42">
        <v>105</v>
      </c>
      <c r="B144" s="76" t="s">
        <v>234</v>
      </c>
      <c r="C144" s="45" t="s">
        <v>334</v>
      </c>
      <c r="D144" s="92">
        <v>1790</v>
      </c>
      <c r="E144" s="45">
        <v>4194</v>
      </c>
      <c r="F144" s="92">
        <v>1570</v>
      </c>
      <c r="G144" s="92">
        <v>0</v>
      </c>
      <c r="H144" s="77"/>
      <c r="I144" s="134" t="str">
        <f t="shared" si="22"/>
        <v xml:space="preserve"> </v>
      </c>
      <c r="J144" s="134">
        <f t="shared" si="23"/>
        <v>-100</v>
      </c>
      <c r="K144" s="134">
        <f t="shared" si="24"/>
        <v>-100</v>
      </c>
      <c r="L144" s="134">
        <f t="shared" si="25"/>
        <v>-100</v>
      </c>
      <c r="M144" s="134" t="str">
        <f t="shared" si="26"/>
        <v xml:space="preserve"> </v>
      </c>
      <c r="N144" s="46"/>
      <c r="O144" s="42">
        <v>105</v>
      </c>
      <c r="P144" s="76" t="s">
        <v>234</v>
      </c>
      <c r="Q144" s="45">
        <v>92049</v>
      </c>
      <c r="R144" s="92">
        <v>104734</v>
      </c>
      <c r="S144" s="45">
        <v>111967.99999999999</v>
      </c>
      <c r="T144" s="92">
        <v>75930</v>
      </c>
      <c r="U144" s="92">
        <v>81069</v>
      </c>
      <c r="V144" s="77">
        <v>18447</v>
      </c>
      <c r="W144" s="134">
        <f t="shared" si="27"/>
        <v>-79.959586741844021</v>
      </c>
      <c r="X144" s="134">
        <f t="shared" si="28"/>
        <v>-82.386808486260435</v>
      </c>
      <c r="Y144" s="134">
        <f t="shared" si="29"/>
        <v>-83.52475707344955</v>
      </c>
      <c r="Z144" s="134">
        <f t="shared" si="30"/>
        <v>-75.705254839984192</v>
      </c>
      <c r="AA144" s="134">
        <f t="shared" si="31"/>
        <v>-77.245309551123114</v>
      </c>
    </row>
    <row r="145" spans="1:27" ht="15" customHeight="1" x14ac:dyDescent="0.3">
      <c r="A145" s="42">
        <v>106</v>
      </c>
      <c r="B145" s="76" t="s">
        <v>235</v>
      </c>
      <c r="C145" s="45" t="s">
        <v>334</v>
      </c>
      <c r="D145" s="92" t="s">
        <v>334</v>
      </c>
      <c r="E145" s="45"/>
      <c r="F145" s="92"/>
      <c r="G145" s="92">
        <v>0</v>
      </c>
      <c r="H145" s="77"/>
      <c r="I145" s="134" t="str">
        <f t="shared" si="22"/>
        <v xml:space="preserve"> </v>
      </c>
      <c r="J145" s="134" t="str">
        <f t="shared" si="23"/>
        <v xml:space="preserve"> </v>
      </c>
      <c r="K145" s="134" t="str">
        <f t="shared" si="24"/>
        <v xml:space="preserve"> </v>
      </c>
      <c r="L145" s="134" t="str">
        <f t="shared" si="25"/>
        <v xml:space="preserve"> </v>
      </c>
      <c r="M145" s="134" t="str">
        <f t="shared" si="26"/>
        <v xml:space="preserve"> </v>
      </c>
      <c r="N145" s="46"/>
      <c r="O145" s="42">
        <v>106</v>
      </c>
      <c r="P145" s="76" t="s">
        <v>235</v>
      </c>
      <c r="Q145" s="45">
        <v>46700</v>
      </c>
      <c r="R145" s="92" t="s">
        <v>334</v>
      </c>
      <c r="S145" s="45"/>
      <c r="T145" s="92"/>
      <c r="U145" s="92">
        <v>0</v>
      </c>
      <c r="W145" s="134">
        <f t="shared" si="27"/>
        <v>-100</v>
      </c>
      <c r="X145" s="134" t="str">
        <f t="shared" si="28"/>
        <v xml:space="preserve"> </v>
      </c>
      <c r="Y145" s="134" t="str">
        <f t="shared" si="29"/>
        <v xml:space="preserve"> </v>
      </c>
      <c r="Z145" s="134" t="str">
        <f t="shared" si="30"/>
        <v xml:space="preserve"> </v>
      </c>
      <c r="AA145" s="134" t="str">
        <f t="shared" si="31"/>
        <v xml:space="preserve"> </v>
      </c>
    </row>
    <row r="146" spans="1:27" ht="15" customHeight="1" x14ac:dyDescent="0.3">
      <c r="A146" s="42">
        <v>107</v>
      </c>
      <c r="B146" s="76" t="s">
        <v>236</v>
      </c>
      <c r="C146" s="45" t="s">
        <v>334</v>
      </c>
      <c r="D146" s="92">
        <v>2500</v>
      </c>
      <c r="E146" s="45"/>
      <c r="F146" s="92"/>
      <c r="G146" s="92">
        <v>0</v>
      </c>
      <c r="H146" s="77"/>
      <c r="I146" s="134" t="str">
        <f t="shared" si="22"/>
        <v xml:space="preserve"> </v>
      </c>
      <c r="J146" s="134">
        <f t="shared" si="23"/>
        <v>-100</v>
      </c>
      <c r="K146" s="134" t="str">
        <f t="shared" si="24"/>
        <v xml:space="preserve"> </v>
      </c>
      <c r="L146" s="134" t="str">
        <f t="shared" si="25"/>
        <v xml:space="preserve"> </v>
      </c>
      <c r="M146" s="134" t="str">
        <f t="shared" si="26"/>
        <v xml:space="preserve"> </v>
      </c>
      <c r="N146" s="46"/>
      <c r="O146" s="42">
        <v>107</v>
      </c>
      <c r="P146" s="76" t="s">
        <v>236</v>
      </c>
      <c r="Q146" s="45">
        <v>241977</v>
      </c>
      <c r="R146" s="92">
        <v>162841</v>
      </c>
      <c r="S146" s="45">
        <v>126167.00000000001</v>
      </c>
      <c r="T146" s="92">
        <v>262477</v>
      </c>
      <c r="U146" s="92">
        <v>252331</v>
      </c>
      <c r="V146" s="77">
        <v>404042</v>
      </c>
      <c r="W146" s="134">
        <f t="shared" si="27"/>
        <v>66.975373692541041</v>
      </c>
      <c r="X146" s="134">
        <f t="shared" si="28"/>
        <v>148.12055931859911</v>
      </c>
      <c r="Y146" s="134">
        <f t="shared" si="29"/>
        <v>220.24380384728175</v>
      </c>
      <c r="Z146" s="134">
        <f t="shared" si="30"/>
        <v>53.93424947709704</v>
      </c>
      <c r="AA146" s="134">
        <f t="shared" si="31"/>
        <v>60.123805636247624</v>
      </c>
    </row>
    <row r="147" spans="1:27" ht="15" customHeight="1" x14ac:dyDescent="0.3">
      <c r="A147" s="42">
        <v>108</v>
      </c>
      <c r="B147" s="76" t="s">
        <v>237</v>
      </c>
      <c r="C147" s="45" t="s">
        <v>334</v>
      </c>
      <c r="D147" s="92">
        <v>1237</v>
      </c>
      <c r="E147" s="45"/>
      <c r="F147" s="92"/>
      <c r="G147" s="92">
        <v>0</v>
      </c>
      <c r="H147" s="77"/>
      <c r="I147" s="134" t="str">
        <f t="shared" si="22"/>
        <v xml:space="preserve"> </v>
      </c>
      <c r="J147" s="134">
        <f t="shared" si="23"/>
        <v>-100</v>
      </c>
      <c r="K147" s="134" t="str">
        <f t="shared" si="24"/>
        <v xml:space="preserve"> </v>
      </c>
      <c r="L147" s="134" t="str">
        <f t="shared" si="25"/>
        <v xml:space="preserve"> </v>
      </c>
      <c r="M147" s="134" t="str">
        <f t="shared" si="26"/>
        <v xml:space="preserve"> </v>
      </c>
      <c r="N147" s="46"/>
      <c r="O147" s="42">
        <v>108</v>
      </c>
      <c r="P147" s="76" t="s">
        <v>237</v>
      </c>
      <c r="Q147" s="45">
        <v>161573</v>
      </c>
      <c r="R147" s="92">
        <v>912396</v>
      </c>
      <c r="S147" s="45">
        <v>648253.99999999988</v>
      </c>
      <c r="T147" s="92">
        <v>359085</v>
      </c>
      <c r="U147" s="92">
        <v>285283</v>
      </c>
      <c r="V147" s="77">
        <v>311852</v>
      </c>
      <c r="W147" s="134">
        <f t="shared" si="27"/>
        <v>93.009970725306829</v>
      </c>
      <c r="X147" s="134">
        <f t="shared" si="28"/>
        <v>-65.820542834470999</v>
      </c>
      <c r="Y147" s="134">
        <f t="shared" si="29"/>
        <v>-51.893547899434473</v>
      </c>
      <c r="Z147" s="134">
        <f t="shared" si="30"/>
        <v>-13.153710124343817</v>
      </c>
      <c r="AA147" s="134">
        <f t="shared" si="31"/>
        <v>9.313208287910598</v>
      </c>
    </row>
    <row r="148" spans="1:27" ht="15" customHeight="1" x14ac:dyDescent="0.3">
      <c r="A148" s="42">
        <v>109</v>
      </c>
      <c r="B148" s="41" t="s">
        <v>238</v>
      </c>
      <c r="C148" s="45" t="s">
        <v>334</v>
      </c>
      <c r="D148" s="92" t="s">
        <v>334</v>
      </c>
      <c r="E148" s="45"/>
      <c r="F148" s="92"/>
      <c r="G148" s="92">
        <v>0</v>
      </c>
      <c r="H148" s="77"/>
      <c r="I148" s="134" t="str">
        <f t="shared" si="22"/>
        <v xml:space="preserve"> </v>
      </c>
      <c r="J148" s="134" t="str">
        <f t="shared" si="23"/>
        <v xml:space="preserve"> </v>
      </c>
      <c r="K148" s="134" t="str">
        <f t="shared" si="24"/>
        <v xml:space="preserve"> </v>
      </c>
      <c r="L148" s="134" t="str">
        <f t="shared" si="25"/>
        <v xml:space="preserve"> </v>
      </c>
      <c r="M148" s="134" t="str">
        <f t="shared" si="26"/>
        <v xml:space="preserve"> </v>
      </c>
      <c r="N148" s="46"/>
      <c r="O148" s="42">
        <v>109</v>
      </c>
      <c r="P148" s="41" t="s">
        <v>238</v>
      </c>
      <c r="Q148" s="45">
        <v>16923</v>
      </c>
      <c r="R148" s="92">
        <v>9990</v>
      </c>
      <c r="S148" s="45">
        <v>16224</v>
      </c>
      <c r="T148" s="92">
        <v>26892</v>
      </c>
      <c r="U148" s="92">
        <v>384181</v>
      </c>
      <c r="V148" s="77">
        <v>12667</v>
      </c>
      <c r="W148" s="134">
        <f t="shared" si="27"/>
        <v>-25.149205223660104</v>
      </c>
      <c r="X148" s="134">
        <f t="shared" si="28"/>
        <v>26.796796796796812</v>
      </c>
      <c r="Y148" s="134">
        <f t="shared" si="29"/>
        <v>-21.924309664694277</v>
      </c>
      <c r="Z148" s="134">
        <f t="shared" si="30"/>
        <v>-52.89677227428232</v>
      </c>
      <c r="AA148" s="134">
        <f t="shared" si="31"/>
        <v>-96.702856205798824</v>
      </c>
    </row>
    <row r="149" spans="1:27" ht="15" customHeight="1" x14ac:dyDescent="0.3">
      <c r="A149" s="42">
        <v>111</v>
      </c>
      <c r="B149" s="76" t="s">
        <v>239</v>
      </c>
      <c r="C149" s="45" t="s">
        <v>334</v>
      </c>
      <c r="D149" s="92" t="s">
        <v>334</v>
      </c>
      <c r="E149" s="45"/>
      <c r="F149" s="92"/>
      <c r="G149" s="92">
        <v>0</v>
      </c>
      <c r="H149" s="77"/>
      <c r="I149" s="134" t="str">
        <f t="shared" si="22"/>
        <v xml:space="preserve"> </v>
      </c>
      <c r="J149" s="134" t="str">
        <f t="shared" si="23"/>
        <v xml:space="preserve"> </v>
      </c>
      <c r="K149" s="134" t="str">
        <f t="shared" si="24"/>
        <v xml:space="preserve"> </v>
      </c>
      <c r="L149" s="134" t="str">
        <f t="shared" si="25"/>
        <v xml:space="preserve"> </v>
      </c>
      <c r="M149" s="134" t="str">
        <f t="shared" si="26"/>
        <v xml:space="preserve"> </v>
      </c>
      <c r="N149" s="46"/>
      <c r="P149" s="41" t="s">
        <v>580</v>
      </c>
      <c r="U149" s="51">
        <v>67296</v>
      </c>
      <c r="W149" s="134" t="str">
        <f t="shared" si="27"/>
        <v xml:space="preserve"> </v>
      </c>
      <c r="X149" s="134" t="str">
        <f t="shared" si="28"/>
        <v xml:space="preserve"> </v>
      </c>
      <c r="Y149" s="134" t="str">
        <f t="shared" si="29"/>
        <v xml:space="preserve"> </v>
      </c>
      <c r="Z149" s="134" t="str">
        <f t="shared" si="30"/>
        <v xml:space="preserve"> </v>
      </c>
      <c r="AA149" s="134">
        <f t="shared" si="31"/>
        <v>-100</v>
      </c>
    </row>
    <row r="150" spans="1:27" ht="15" customHeight="1" x14ac:dyDescent="0.3">
      <c r="A150" s="42">
        <v>112</v>
      </c>
      <c r="B150" s="76" t="s">
        <v>240</v>
      </c>
      <c r="C150" s="45" t="s">
        <v>334</v>
      </c>
      <c r="D150" s="92" t="s">
        <v>334</v>
      </c>
      <c r="E150" s="45"/>
      <c r="F150" s="92"/>
      <c r="G150" s="92">
        <v>0</v>
      </c>
      <c r="H150" s="77"/>
      <c r="I150" s="134" t="str">
        <f t="shared" si="22"/>
        <v xml:space="preserve"> </v>
      </c>
      <c r="J150" s="134" t="str">
        <f t="shared" si="23"/>
        <v xml:space="preserve"> </v>
      </c>
      <c r="K150" s="134" t="str">
        <f t="shared" si="24"/>
        <v xml:space="preserve"> </v>
      </c>
      <c r="L150" s="134" t="str">
        <f t="shared" si="25"/>
        <v xml:space="preserve"> </v>
      </c>
      <c r="M150" s="134" t="str">
        <f t="shared" si="26"/>
        <v xml:space="preserve"> </v>
      </c>
      <c r="N150" s="46"/>
      <c r="O150" s="42">
        <v>111</v>
      </c>
      <c r="P150" s="76" t="s">
        <v>239</v>
      </c>
      <c r="Q150" s="45">
        <v>12734</v>
      </c>
      <c r="R150" s="92">
        <v>12091</v>
      </c>
      <c r="S150" s="45">
        <v>18727</v>
      </c>
      <c r="T150" s="92">
        <v>13212</v>
      </c>
      <c r="U150" s="92">
        <v>3586</v>
      </c>
      <c r="V150" s="77">
        <v>7018</v>
      </c>
      <c r="W150" s="134">
        <f t="shared" si="27"/>
        <v>-44.887702214543744</v>
      </c>
      <c r="X150" s="134">
        <f t="shared" si="28"/>
        <v>-41.956827392275244</v>
      </c>
      <c r="Y150" s="134">
        <f t="shared" si="29"/>
        <v>-62.524696961606239</v>
      </c>
      <c r="Z150" s="134">
        <f t="shared" si="30"/>
        <v>-46.881622767181355</v>
      </c>
      <c r="AA150" s="134">
        <f t="shared" si="31"/>
        <v>95.705521472392633</v>
      </c>
    </row>
    <row r="151" spans="1:27" ht="15" customHeight="1" x14ac:dyDescent="0.3">
      <c r="A151" s="42">
        <v>113</v>
      </c>
      <c r="B151" s="76" t="s">
        <v>241</v>
      </c>
      <c r="C151" s="45" t="s">
        <v>334</v>
      </c>
      <c r="D151" s="92" t="s">
        <v>334</v>
      </c>
      <c r="E151" s="45"/>
      <c r="F151" s="92"/>
      <c r="G151" s="92">
        <v>0</v>
      </c>
      <c r="H151" s="77"/>
      <c r="I151" s="134" t="str">
        <f t="shared" si="22"/>
        <v xml:space="preserve"> </v>
      </c>
      <c r="J151" s="134" t="str">
        <f t="shared" si="23"/>
        <v xml:space="preserve"> </v>
      </c>
      <c r="K151" s="134" t="str">
        <f t="shared" si="24"/>
        <v xml:space="preserve"> </v>
      </c>
      <c r="L151" s="134" t="str">
        <f t="shared" si="25"/>
        <v xml:space="preserve"> </v>
      </c>
      <c r="M151" s="134" t="str">
        <f t="shared" si="26"/>
        <v xml:space="preserve"> </v>
      </c>
      <c r="N151" s="46"/>
      <c r="O151" s="42">
        <v>112</v>
      </c>
      <c r="P151" s="76" t="s">
        <v>240</v>
      </c>
      <c r="Q151" s="45">
        <v>286183</v>
      </c>
      <c r="R151" s="92">
        <v>301579</v>
      </c>
      <c r="S151" s="45">
        <v>144234</v>
      </c>
      <c r="T151" s="92">
        <v>87566</v>
      </c>
      <c r="U151" s="92">
        <v>227329</v>
      </c>
      <c r="V151" s="51">
        <v>91580</v>
      </c>
      <c r="W151" s="134">
        <f t="shared" si="27"/>
        <v>-67.99949682545784</v>
      </c>
      <c r="X151" s="134">
        <f t="shared" si="28"/>
        <v>-69.633164112885851</v>
      </c>
      <c r="Y151" s="134">
        <f t="shared" si="29"/>
        <v>-36.505955599927894</v>
      </c>
      <c r="Z151" s="134">
        <f t="shared" si="30"/>
        <v>4.5839709476280746</v>
      </c>
      <c r="AA151" s="134">
        <f t="shared" si="31"/>
        <v>-59.714774621803642</v>
      </c>
    </row>
    <row r="152" spans="1:27" ht="15" customHeight="1" x14ac:dyDescent="0.3">
      <c r="A152" s="42">
        <v>114</v>
      </c>
      <c r="B152" s="76" t="s">
        <v>242</v>
      </c>
      <c r="C152" s="45" t="s">
        <v>334</v>
      </c>
      <c r="D152" s="92" t="s">
        <v>334</v>
      </c>
      <c r="E152" s="45"/>
      <c r="F152" s="92"/>
      <c r="G152" s="92">
        <v>0</v>
      </c>
      <c r="H152" s="77"/>
      <c r="I152" s="134" t="str">
        <f t="shared" si="22"/>
        <v xml:space="preserve"> </v>
      </c>
      <c r="J152" s="134" t="str">
        <f t="shared" si="23"/>
        <v xml:space="preserve"> </v>
      </c>
      <c r="K152" s="134" t="str">
        <f t="shared" si="24"/>
        <v xml:space="preserve"> </v>
      </c>
      <c r="L152" s="134" t="str">
        <f t="shared" si="25"/>
        <v xml:space="preserve"> </v>
      </c>
      <c r="M152" s="134" t="str">
        <f t="shared" si="26"/>
        <v xml:space="preserve"> </v>
      </c>
      <c r="N152" s="46"/>
      <c r="O152" s="42">
        <v>113</v>
      </c>
      <c r="P152" s="76" t="s">
        <v>241</v>
      </c>
      <c r="Q152" s="45">
        <v>287070</v>
      </c>
      <c r="R152" s="92">
        <v>212984</v>
      </c>
      <c r="S152" s="45">
        <v>235977.00000000003</v>
      </c>
      <c r="T152" s="92">
        <v>173339.99999999997</v>
      </c>
      <c r="U152" s="92">
        <v>86267</v>
      </c>
      <c r="V152" s="77">
        <v>12385</v>
      </c>
      <c r="W152" s="134">
        <f t="shared" si="27"/>
        <v>-95.685721252656151</v>
      </c>
      <c r="X152" s="134">
        <f t="shared" si="28"/>
        <v>-94.185009202569205</v>
      </c>
      <c r="Y152" s="134">
        <f t="shared" si="29"/>
        <v>-94.751607148154264</v>
      </c>
      <c r="Z152" s="134">
        <f t="shared" si="30"/>
        <v>-92.855082496827038</v>
      </c>
      <c r="AA152" s="134">
        <f t="shared" si="31"/>
        <v>-85.643409414955897</v>
      </c>
    </row>
    <row r="153" spans="1:27" ht="15" customHeight="1" x14ac:dyDescent="0.3">
      <c r="A153" s="42">
        <v>115</v>
      </c>
      <c r="B153" s="76" t="s">
        <v>243</v>
      </c>
      <c r="C153" s="45">
        <v>1635</v>
      </c>
      <c r="D153" s="92" t="s">
        <v>334</v>
      </c>
      <c r="E153" s="45"/>
      <c r="F153" s="92"/>
      <c r="G153" s="92">
        <v>0</v>
      </c>
      <c r="H153" s="77"/>
      <c r="I153" s="134">
        <f t="shared" si="22"/>
        <v>-100</v>
      </c>
      <c r="J153" s="134" t="str">
        <f t="shared" si="23"/>
        <v xml:space="preserve"> </v>
      </c>
      <c r="K153" s="134" t="str">
        <f t="shared" si="24"/>
        <v xml:space="preserve"> </v>
      </c>
      <c r="L153" s="134" t="str">
        <f t="shared" si="25"/>
        <v xml:space="preserve"> </v>
      </c>
      <c r="M153" s="134" t="str">
        <f t="shared" si="26"/>
        <v xml:space="preserve"> </v>
      </c>
      <c r="N153" s="46"/>
      <c r="O153" s="42">
        <v>114</v>
      </c>
      <c r="P153" s="76" t="s">
        <v>242</v>
      </c>
      <c r="Q153" s="45" t="s">
        <v>334</v>
      </c>
      <c r="R153" s="92">
        <v>1814</v>
      </c>
      <c r="S153" s="45">
        <v>2500</v>
      </c>
      <c r="T153" s="92"/>
      <c r="U153" s="92">
        <v>0</v>
      </c>
      <c r="W153" s="134" t="str">
        <f t="shared" si="27"/>
        <v xml:space="preserve"> </v>
      </c>
      <c r="X153" s="134">
        <f t="shared" si="28"/>
        <v>-100</v>
      </c>
      <c r="Y153" s="134">
        <f t="shared" si="29"/>
        <v>-100</v>
      </c>
      <c r="Z153" s="134" t="str">
        <f t="shared" si="30"/>
        <v xml:space="preserve"> </v>
      </c>
      <c r="AA153" s="134" t="str">
        <f t="shared" si="31"/>
        <v xml:space="preserve"> </v>
      </c>
    </row>
    <row r="154" spans="1:27" ht="15" customHeight="1" x14ac:dyDescent="0.3">
      <c r="A154" s="42">
        <v>116</v>
      </c>
      <c r="B154" s="76" t="s">
        <v>244</v>
      </c>
      <c r="C154" s="45">
        <v>1533</v>
      </c>
      <c r="D154" s="92" t="s">
        <v>334</v>
      </c>
      <c r="E154" s="45"/>
      <c r="F154" s="92"/>
      <c r="G154" s="92">
        <v>0</v>
      </c>
      <c r="H154" s="77"/>
      <c r="I154" s="134">
        <f t="shared" si="22"/>
        <v>-100</v>
      </c>
      <c r="J154" s="134" t="str">
        <f t="shared" si="23"/>
        <v xml:space="preserve"> </v>
      </c>
      <c r="K154" s="134" t="str">
        <f t="shared" si="24"/>
        <v xml:space="preserve"> </v>
      </c>
      <c r="L154" s="134" t="str">
        <f t="shared" si="25"/>
        <v xml:space="preserve"> </v>
      </c>
      <c r="M154" s="134" t="str">
        <f t="shared" si="26"/>
        <v xml:space="preserve"> </v>
      </c>
      <c r="N154" s="46"/>
      <c r="O154" s="42">
        <v>115</v>
      </c>
      <c r="P154" s="76" t="s">
        <v>243</v>
      </c>
      <c r="Q154" s="45">
        <v>310323</v>
      </c>
      <c r="R154" s="92">
        <v>548816</v>
      </c>
      <c r="S154" s="45">
        <v>116049.00000000003</v>
      </c>
      <c r="T154" s="92">
        <v>161970.00000000003</v>
      </c>
      <c r="U154" s="92">
        <v>191858</v>
      </c>
      <c r="V154" s="77">
        <v>129940.00000000001</v>
      </c>
      <c r="W154" s="134">
        <f t="shared" si="27"/>
        <v>-58.127499411903081</v>
      </c>
      <c r="X154" s="134">
        <f t="shared" si="28"/>
        <v>-76.323576572111591</v>
      </c>
      <c r="Y154" s="134">
        <f t="shared" si="29"/>
        <v>11.969943730665491</v>
      </c>
      <c r="Z154" s="134">
        <f t="shared" si="30"/>
        <v>-19.775267024757682</v>
      </c>
      <c r="AA154" s="134">
        <f t="shared" si="31"/>
        <v>-32.272826778137983</v>
      </c>
    </row>
    <row r="155" spans="1:27" ht="15" customHeight="1" x14ac:dyDescent="0.3">
      <c r="A155" s="42">
        <v>117</v>
      </c>
      <c r="B155" s="41" t="s">
        <v>245</v>
      </c>
      <c r="C155" s="45" t="s">
        <v>334</v>
      </c>
      <c r="D155" s="92" t="s">
        <v>334</v>
      </c>
      <c r="E155" s="45"/>
      <c r="F155" s="92"/>
      <c r="G155" s="92">
        <v>0</v>
      </c>
      <c r="I155" s="134" t="str">
        <f t="shared" si="22"/>
        <v xml:space="preserve"> </v>
      </c>
      <c r="J155" s="134" t="str">
        <f t="shared" si="23"/>
        <v xml:space="preserve"> </v>
      </c>
      <c r="K155" s="134" t="str">
        <f t="shared" si="24"/>
        <v xml:space="preserve"> </v>
      </c>
      <c r="L155" s="134" t="str">
        <f t="shared" si="25"/>
        <v xml:space="preserve"> </v>
      </c>
      <c r="M155" s="134" t="str">
        <f t="shared" si="26"/>
        <v xml:space="preserve"> </v>
      </c>
      <c r="N155" s="46"/>
      <c r="O155" s="42">
        <v>116</v>
      </c>
      <c r="P155" s="76" t="s">
        <v>244</v>
      </c>
      <c r="Q155" s="45">
        <v>16389</v>
      </c>
      <c r="R155" s="92">
        <v>1853</v>
      </c>
      <c r="S155" s="45">
        <v>9915</v>
      </c>
      <c r="T155" s="92">
        <v>36995</v>
      </c>
      <c r="U155" s="92">
        <v>1997</v>
      </c>
      <c r="V155" s="77">
        <v>16040</v>
      </c>
      <c r="W155" s="134">
        <f t="shared" si="27"/>
        <v>-2.1294770882909262</v>
      </c>
      <c r="X155" s="134">
        <f t="shared" si="28"/>
        <v>765.6233135456016</v>
      </c>
      <c r="Y155" s="134">
        <f t="shared" si="29"/>
        <v>61.775088250126089</v>
      </c>
      <c r="Z155" s="134">
        <f t="shared" si="30"/>
        <v>-56.642789566157589</v>
      </c>
      <c r="AA155" s="134">
        <f t="shared" si="31"/>
        <v>703.20480721081628</v>
      </c>
    </row>
    <row r="156" spans="1:27" ht="15" customHeight="1" x14ac:dyDescent="0.3">
      <c r="A156" s="42">
        <v>118</v>
      </c>
      <c r="B156" s="41" t="s">
        <v>246</v>
      </c>
      <c r="C156" s="45" t="s">
        <v>334</v>
      </c>
      <c r="D156" s="92" t="s">
        <v>334</v>
      </c>
      <c r="E156" s="45"/>
      <c r="F156" s="92"/>
      <c r="G156" s="92">
        <v>0</v>
      </c>
      <c r="I156" s="134" t="str">
        <f t="shared" si="22"/>
        <v xml:space="preserve"> </v>
      </c>
      <c r="J156" s="134" t="str">
        <f t="shared" si="23"/>
        <v xml:space="preserve"> </v>
      </c>
      <c r="K156" s="134" t="str">
        <f t="shared" si="24"/>
        <v xml:space="preserve"> </v>
      </c>
      <c r="L156" s="134" t="str">
        <f t="shared" si="25"/>
        <v xml:space="preserve"> </v>
      </c>
      <c r="M156" s="134" t="str">
        <f t="shared" si="26"/>
        <v xml:space="preserve"> </v>
      </c>
      <c r="N156" s="46"/>
      <c r="O156" s="42">
        <v>117</v>
      </c>
      <c r="P156" s="41" t="s">
        <v>245</v>
      </c>
      <c r="Q156" s="45">
        <v>137457</v>
      </c>
      <c r="R156" s="92">
        <v>369220</v>
      </c>
      <c r="S156" s="45">
        <v>190669.99999999997</v>
      </c>
      <c r="T156" s="92">
        <v>288362</v>
      </c>
      <c r="U156" s="92">
        <v>242088</v>
      </c>
      <c r="V156" s="77">
        <v>100037.00000000001</v>
      </c>
      <c r="W156" s="134">
        <f t="shared" si="27"/>
        <v>-27.223058847494116</v>
      </c>
      <c r="X156" s="134">
        <f t="shared" si="28"/>
        <v>-72.905855587454624</v>
      </c>
      <c r="Y156" s="134">
        <f t="shared" si="29"/>
        <v>-47.533959196517529</v>
      </c>
      <c r="Z156" s="134">
        <f t="shared" si="30"/>
        <v>-65.308535798752956</v>
      </c>
      <c r="AA156" s="134">
        <f t="shared" si="31"/>
        <v>-58.677423085820024</v>
      </c>
    </row>
    <row r="157" spans="1:27" ht="15" customHeight="1" x14ac:dyDescent="0.3">
      <c r="A157" s="42">
        <v>119</v>
      </c>
      <c r="B157" s="41" t="s">
        <v>247</v>
      </c>
      <c r="C157" s="45" t="s">
        <v>334</v>
      </c>
      <c r="D157" s="92" t="s">
        <v>334</v>
      </c>
      <c r="E157" s="45"/>
      <c r="F157" s="92"/>
      <c r="G157" s="92">
        <v>0</v>
      </c>
      <c r="I157" s="134" t="str">
        <f t="shared" si="22"/>
        <v xml:space="preserve"> </v>
      </c>
      <c r="J157" s="134" t="str">
        <f t="shared" si="23"/>
        <v xml:space="preserve"> </v>
      </c>
      <c r="K157" s="134" t="str">
        <f t="shared" si="24"/>
        <v xml:space="preserve"> </v>
      </c>
      <c r="L157" s="134" t="str">
        <f t="shared" si="25"/>
        <v xml:space="preserve"> </v>
      </c>
      <c r="M157" s="134" t="str">
        <f t="shared" si="26"/>
        <v xml:space="preserve"> </v>
      </c>
      <c r="N157" s="46"/>
      <c r="O157" s="42">
        <v>118</v>
      </c>
      <c r="P157" s="41" t="s">
        <v>246</v>
      </c>
      <c r="Q157" s="45">
        <v>1470</v>
      </c>
      <c r="R157" s="92">
        <v>15007</v>
      </c>
      <c r="S157" s="45">
        <v>17484</v>
      </c>
      <c r="T157" s="92"/>
      <c r="U157" s="92">
        <v>362146</v>
      </c>
      <c r="W157" s="134">
        <f t="shared" si="27"/>
        <v>-100</v>
      </c>
      <c r="X157" s="134">
        <f t="shared" si="28"/>
        <v>-100</v>
      </c>
      <c r="Y157" s="134">
        <f t="shared" si="29"/>
        <v>-100</v>
      </c>
      <c r="Z157" s="134" t="str">
        <f t="shared" si="30"/>
        <v xml:space="preserve"> </v>
      </c>
      <c r="AA157" s="134">
        <f t="shared" si="31"/>
        <v>-100</v>
      </c>
    </row>
    <row r="158" spans="1:27" ht="15" customHeight="1" x14ac:dyDescent="0.3">
      <c r="A158" s="42">
        <v>120</v>
      </c>
      <c r="B158" s="76" t="s">
        <v>248</v>
      </c>
      <c r="C158" s="45" t="s">
        <v>334</v>
      </c>
      <c r="D158" s="92" t="s">
        <v>334</v>
      </c>
      <c r="E158" s="45"/>
      <c r="F158" s="92"/>
      <c r="G158" s="92">
        <v>0</v>
      </c>
      <c r="I158" s="134" t="str">
        <f t="shared" si="22"/>
        <v xml:space="preserve"> </v>
      </c>
      <c r="J158" s="134" t="str">
        <f t="shared" si="23"/>
        <v xml:space="preserve"> </v>
      </c>
      <c r="K158" s="134" t="str">
        <f t="shared" si="24"/>
        <v xml:space="preserve"> </v>
      </c>
      <c r="L158" s="134" t="str">
        <f t="shared" si="25"/>
        <v xml:space="preserve"> </v>
      </c>
      <c r="M158" s="134" t="str">
        <f t="shared" si="26"/>
        <v xml:space="preserve"> </v>
      </c>
      <c r="N158" s="46"/>
      <c r="O158" s="42">
        <v>119</v>
      </c>
      <c r="P158" s="41" t="s">
        <v>247</v>
      </c>
      <c r="Q158" s="45">
        <v>6223</v>
      </c>
      <c r="R158" s="92">
        <v>14449</v>
      </c>
      <c r="S158" s="45">
        <v>4486</v>
      </c>
      <c r="T158" s="92"/>
      <c r="U158" s="92">
        <v>5565</v>
      </c>
      <c r="W158" s="134">
        <f t="shared" si="27"/>
        <v>-100</v>
      </c>
      <c r="X158" s="134">
        <f t="shared" si="28"/>
        <v>-100</v>
      </c>
      <c r="Y158" s="134">
        <f t="shared" si="29"/>
        <v>-100</v>
      </c>
      <c r="Z158" s="134" t="str">
        <f t="shared" si="30"/>
        <v xml:space="preserve"> </v>
      </c>
      <c r="AA158" s="134">
        <f t="shared" si="31"/>
        <v>-100</v>
      </c>
    </row>
    <row r="159" spans="1:27" ht="15" customHeight="1" x14ac:dyDescent="0.3">
      <c r="A159" s="42">
        <v>121</v>
      </c>
      <c r="B159" s="76" t="s">
        <v>249</v>
      </c>
      <c r="C159" s="45">
        <v>733043</v>
      </c>
      <c r="D159" s="92">
        <v>12362952</v>
      </c>
      <c r="E159" s="45">
        <v>11624102.000000002</v>
      </c>
      <c r="F159" s="92">
        <v>13058610.999999996</v>
      </c>
      <c r="G159" s="92">
        <v>10090844</v>
      </c>
      <c r="H159" s="77">
        <v>618283.99999999988</v>
      </c>
      <c r="I159" s="134">
        <f t="shared" si="22"/>
        <v>-15.655152562673692</v>
      </c>
      <c r="J159" s="134">
        <f t="shared" si="23"/>
        <v>-94.998896703635182</v>
      </c>
      <c r="K159" s="134">
        <f t="shared" si="24"/>
        <v>-94.681017079857014</v>
      </c>
      <c r="L159" s="134">
        <f t="shared" si="25"/>
        <v>-95.265315736872779</v>
      </c>
      <c r="M159" s="134">
        <f t="shared" si="26"/>
        <v>-93.87282173820148</v>
      </c>
      <c r="N159" s="46"/>
      <c r="O159" s="42">
        <v>120</v>
      </c>
      <c r="P159" s="76" t="s">
        <v>248</v>
      </c>
      <c r="Q159" s="45">
        <v>76520</v>
      </c>
      <c r="R159" s="92">
        <v>177571</v>
      </c>
      <c r="S159" s="45">
        <v>122886.00000000001</v>
      </c>
      <c r="T159" s="92"/>
      <c r="U159" s="92">
        <v>236521</v>
      </c>
      <c r="W159" s="134">
        <f t="shared" si="27"/>
        <v>-100</v>
      </c>
      <c r="X159" s="134">
        <f t="shared" si="28"/>
        <v>-100</v>
      </c>
      <c r="Y159" s="134">
        <f t="shared" si="29"/>
        <v>-100</v>
      </c>
      <c r="Z159" s="134" t="str">
        <f t="shared" si="30"/>
        <v xml:space="preserve"> </v>
      </c>
      <c r="AA159" s="134">
        <f t="shared" si="31"/>
        <v>-100</v>
      </c>
    </row>
    <row r="160" spans="1:27" ht="15" customHeight="1" x14ac:dyDescent="0.3">
      <c r="A160" s="42">
        <v>122</v>
      </c>
      <c r="B160" s="76" t="s">
        <v>250</v>
      </c>
      <c r="C160" s="45">
        <v>4924845</v>
      </c>
      <c r="D160" s="92">
        <v>10221967</v>
      </c>
      <c r="E160" s="45">
        <v>24181752</v>
      </c>
      <c r="F160" s="92">
        <v>23840076</v>
      </c>
      <c r="G160" s="92">
        <v>10453292</v>
      </c>
      <c r="H160" s="77">
        <v>2070851</v>
      </c>
      <c r="I160" s="134">
        <f t="shared" si="22"/>
        <v>-57.950940587977897</v>
      </c>
      <c r="J160" s="134">
        <f t="shared" si="23"/>
        <v>-79.741169189843788</v>
      </c>
      <c r="K160" s="134">
        <f t="shared" si="24"/>
        <v>-91.436307013652282</v>
      </c>
      <c r="L160" s="134">
        <f t="shared" si="25"/>
        <v>-91.313572154719637</v>
      </c>
      <c r="M160" s="134">
        <f t="shared" si="26"/>
        <v>-80.189484805360834</v>
      </c>
      <c r="N160" s="46"/>
      <c r="O160" s="42">
        <v>121</v>
      </c>
      <c r="P160" s="76" t="s">
        <v>249</v>
      </c>
      <c r="Q160" s="45">
        <v>5141049</v>
      </c>
      <c r="R160" s="92">
        <v>5113557</v>
      </c>
      <c r="S160" s="45">
        <v>6240371.9999999991</v>
      </c>
      <c r="T160" s="92">
        <v>4866959.0000000019</v>
      </c>
      <c r="U160" s="92">
        <v>4486770</v>
      </c>
      <c r="V160" s="77">
        <v>3473116.0000000028</v>
      </c>
      <c r="W160" s="134">
        <f t="shared" si="27"/>
        <v>-32.44343712732551</v>
      </c>
      <c r="X160" s="134">
        <f t="shared" si="28"/>
        <v>-32.080232996327169</v>
      </c>
      <c r="Y160" s="134">
        <f t="shared" si="29"/>
        <v>-44.34440767313226</v>
      </c>
      <c r="Z160" s="134">
        <f t="shared" si="30"/>
        <v>-28.638889294115657</v>
      </c>
      <c r="AA160" s="134">
        <f t="shared" si="31"/>
        <v>-22.592065115885092</v>
      </c>
    </row>
    <row r="161" spans="1:27" ht="15" customHeight="1" x14ac:dyDescent="0.3">
      <c r="A161" s="42">
        <v>123</v>
      </c>
      <c r="B161" s="76" t="s">
        <v>251</v>
      </c>
      <c r="C161" s="45" t="s">
        <v>334</v>
      </c>
      <c r="D161" s="92" t="s">
        <v>334</v>
      </c>
      <c r="E161" s="45"/>
      <c r="F161" s="92"/>
      <c r="G161" s="92">
        <v>0</v>
      </c>
      <c r="H161" s="77"/>
      <c r="I161" s="134" t="str">
        <f t="shared" si="22"/>
        <v xml:space="preserve"> </v>
      </c>
      <c r="J161" s="134" t="str">
        <f t="shared" si="23"/>
        <v xml:space="preserve"> </v>
      </c>
      <c r="K161" s="134" t="str">
        <f t="shared" si="24"/>
        <v xml:space="preserve"> </v>
      </c>
      <c r="L161" s="134" t="str">
        <f t="shared" si="25"/>
        <v xml:space="preserve"> </v>
      </c>
      <c r="M161" s="134" t="str">
        <f t="shared" si="26"/>
        <v xml:space="preserve"> </v>
      </c>
      <c r="N161" s="46"/>
      <c r="O161" s="42">
        <v>122</v>
      </c>
      <c r="P161" s="76" t="s">
        <v>250</v>
      </c>
      <c r="Q161" s="45">
        <v>5560081</v>
      </c>
      <c r="R161" s="92">
        <v>1863183</v>
      </c>
      <c r="S161" s="45">
        <v>921892.99999999988</v>
      </c>
      <c r="T161" s="92">
        <v>567378.99999999988</v>
      </c>
      <c r="U161" s="92">
        <v>529040</v>
      </c>
      <c r="V161" s="77">
        <v>571252</v>
      </c>
      <c r="W161" s="134">
        <f t="shared" si="27"/>
        <v>-89.725833130848272</v>
      </c>
      <c r="X161" s="134">
        <f t="shared" si="28"/>
        <v>-69.339995051479107</v>
      </c>
      <c r="Y161" s="134">
        <f t="shared" si="29"/>
        <v>-38.034891250936923</v>
      </c>
      <c r="Z161" s="134">
        <f t="shared" si="30"/>
        <v>0.68261250416389885</v>
      </c>
      <c r="AA161" s="134">
        <f t="shared" si="31"/>
        <v>7.9789807954030039</v>
      </c>
    </row>
    <row r="162" spans="1:27" ht="15" customHeight="1" x14ac:dyDescent="0.3">
      <c r="A162" s="42">
        <v>124</v>
      </c>
      <c r="B162" s="76" t="s">
        <v>252</v>
      </c>
      <c r="C162" s="45" t="s">
        <v>334</v>
      </c>
      <c r="D162" s="92" t="s">
        <v>334</v>
      </c>
      <c r="E162" s="45"/>
      <c r="F162" s="92"/>
      <c r="G162" s="92">
        <v>0</v>
      </c>
      <c r="H162" s="77"/>
      <c r="I162" s="134" t="str">
        <f t="shared" si="22"/>
        <v xml:space="preserve"> </v>
      </c>
      <c r="J162" s="134" t="str">
        <f t="shared" si="23"/>
        <v xml:space="preserve"> </v>
      </c>
      <c r="K162" s="134" t="str">
        <f t="shared" si="24"/>
        <v xml:space="preserve"> </v>
      </c>
      <c r="L162" s="134" t="str">
        <f t="shared" si="25"/>
        <v xml:space="preserve"> </v>
      </c>
      <c r="M162" s="134" t="str">
        <f t="shared" si="26"/>
        <v xml:space="preserve"> </v>
      </c>
      <c r="N162" s="46"/>
      <c r="O162" s="42">
        <v>123</v>
      </c>
      <c r="P162" s="76" t="s">
        <v>251</v>
      </c>
      <c r="Q162" s="45">
        <v>82564</v>
      </c>
      <c r="R162" s="92">
        <v>11180</v>
      </c>
      <c r="S162" s="45">
        <v>6487</v>
      </c>
      <c r="T162" s="92">
        <v>15911</v>
      </c>
      <c r="U162" s="92">
        <v>26810</v>
      </c>
      <c r="V162" s="77">
        <v>130788</v>
      </c>
      <c r="W162" s="134">
        <f t="shared" si="27"/>
        <v>58.408022867109167</v>
      </c>
      <c r="X162" s="134">
        <f t="shared" si="28"/>
        <v>1069.8389982110912</v>
      </c>
      <c r="Y162" s="134">
        <f t="shared" si="29"/>
        <v>1916.155387698474</v>
      </c>
      <c r="Z162" s="134">
        <f t="shared" si="30"/>
        <v>721.99736031676207</v>
      </c>
      <c r="AA162" s="134">
        <f t="shared" si="31"/>
        <v>387.83289817232378</v>
      </c>
    </row>
    <row r="163" spans="1:27" ht="15" customHeight="1" x14ac:dyDescent="0.3">
      <c r="A163" s="42">
        <v>125</v>
      </c>
      <c r="B163" s="76" t="s">
        <v>253</v>
      </c>
      <c r="C163" s="45">
        <v>8903707</v>
      </c>
      <c r="D163" s="92">
        <v>8223511</v>
      </c>
      <c r="E163" s="45">
        <v>10030495</v>
      </c>
      <c r="F163" s="92">
        <v>12617097.999999998</v>
      </c>
      <c r="G163" s="92">
        <v>8544258</v>
      </c>
      <c r="H163" s="77">
        <v>12954401.999999996</v>
      </c>
      <c r="I163" s="134">
        <f t="shared" si="22"/>
        <v>45.494477749548537</v>
      </c>
      <c r="J163" s="134">
        <f t="shared" si="23"/>
        <v>57.528846255571324</v>
      </c>
      <c r="K163" s="134">
        <f t="shared" si="24"/>
        <v>29.150176536651429</v>
      </c>
      <c r="L163" s="134">
        <f t="shared" si="25"/>
        <v>2.6733881277612142</v>
      </c>
      <c r="M163" s="134">
        <f t="shared" si="26"/>
        <v>51.615295324649566</v>
      </c>
      <c r="N163" s="46"/>
      <c r="O163" s="42">
        <v>124</v>
      </c>
      <c r="P163" s="76" t="s">
        <v>252</v>
      </c>
      <c r="Q163" s="45">
        <v>545325</v>
      </c>
      <c r="R163" s="92">
        <v>3988</v>
      </c>
      <c r="S163" s="45"/>
      <c r="T163" s="92"/>
      <c r="U163" s="92">
        <v>840534</v>
      </c>
      <c r="V163" s="77">
        <v>12648</v>
      </c>
      <c r="W163" s="134">
        <f t="shared" si="27"/>
        <v>-97.68064915417412</v>
      </c>
      <c r="X163" s="134">
        <f t="shared" si="28"/>
        <v>217.15145436308927</v>
      </c>
      <c r="Y163" s="134" t="str">
        <f t="shared" si="29"/>
        <v xml:space="preserve"> </v>
      </c>
      <c r="Z163" s="134" t="str">
        <f t="shared" si="30"/>
        <v xml:space="preserve"> </v>
      </c>
      <c r="AA163" s="134">
        <f t="shared" si="31"/>
        <v>-98.495242310245629</v>
      </c>
    </row>
    <row r="164" spans="1:27" ht="15" customHeight="1" x14ac:dyDescent="0.3">
      <c r="A164" s="42">
        <v>126</v>
      </c>
      <c r="B164" s="76" t="s">
        <v>254</v>
      </c>
      <c r="C164" s="45">
        <v>2712286</v>
      </c>
      <c r="D164" s="92">
        <v>2565378</v>
      </c>
      <c r="E164" s="45">
        <v>3004621</v>
      </c>
      <c r="F164" s="92">
        <v>2508128.0000000005</v>
      </c>
      <c r="G164" s="92">
        <v>2713129</v>
      </c>
      <c r="H164" s="77">
        <v>2742434.9999999995</v>
      </c>
      <c r="I164" s="134">
        <f t="shared" si="22"/>
        <v>1.1115715673051909</v>
      </c>
      <c r="J164" s="134">
        <f t="shared" si="23"/>
        <v>6.9017899116621209</v>
      </c>
      <c r="K164" s="134">
        <f t="shared" si="24"/>
        <v>-8.7260922425823679</v>
      </c>
      <c r="L164" s="134">
        <f t="shared" si="25"/>
        <v>9.3419075900432063</v>
      </c>
      <c r="M164" s="134">
        <f t="shared" si="26"/>
        <v>1.080155053445651</v>
      </c>
      <c r="N164" s="46"/>
      <c r="O164" s="42">
        <v>125</v>
      </c>
      <c r="P164" s="76" t="s">
        <v>253</v>
      </c>
      <c r="Q164" s="45">
        <v>2176294</v>
      </c>
      <c r="R164" s="92">
        <v>1244691</v>
      </c>
      <c r="S164" s="45">
        <v>5613025.9999999981</v>
      </c>
      <c r="T164" s="92">
        <v>1661738</v>
      </c>
      <c r="U164" s="92">
        <v>1819142</v>
      </c>
      <c r="V164" s="77">
        <v>716449</v>
      </c>
      <c r="W164" s="134">
        <f t="shared" si="27"/>
        <v>-67.079401955801927</v>
      </c>
      <c r="X164" s="134">
        <f t="shared" si="28"/>
        <v>-42.439609509508792</v>
      </c>
      <c r="Y164" s="134">
        <f t="shared" si="29"/>
        <v>-87.235957930713312</v>
      </c>
      <c r="Z164" s="134">
        <f t="shared" si="30"/>
        <v>-56.885561983898789</v>
      </c>
      <c r="AA164" s="134">
        <f t="shared" si="31"/>
        <v>-60.616103635670001</v>
      </c>
    </row>
    <row r="165" spans="1:27" ht="15" customHeight="1" x14ac:dyDescent="0.3">
      <c r="A165" s="42">
        <v>127</v>
      </c>
      <c r="B165" s="76" t="s">
        <v>72</v>
      </c>
      <c r="C165" s="45">
        <v>16693080</v>
      </c>
      <c r="D165" s="92">
        <v>26414960</v>
      </c>
      <c r="E165" s="45">
        <v>61530535.999999993</v>
      </c>
      <c r="F165" s="92">
        <v>45192829</v>
      </c>
      <c r="G165" s="92">
        <v>25950998.999999996</v>
      </c>
      <c r="H165" s="77">
        <v>22964779</v>
      </c>
      <c r="I165" s="134">
        <f t="shared" si="22"/>
        <v>37.570652030661819</v>
      </c>
      <c r="J165" s="134">
        <f t="shared" si="23"/>
        <v>-13.061465926883855</v>
      </c>
      <c r="K165" s="134">
        <f t="shared" si="24"/>
        <v>-62.677427350868513</v>
      </c>
      <c r="L165" s="134">
        <f t="shared" si="25"/>
        <v>-49.18490497684931</v>
      </c>
      <c r="M165" s="134">
        <f t="shared" si="26"/>
        <v>-11.507148530197227</v>
      </c>
      <c r="N165" s="46"/>
      <c r="O165" s="42">
        <v>126</v>
      </c>
      <c r="P165" s="76" t="s">
        <v>254</v>
      </c>
      <c r="Q165" s="45">
        <v>9028902</v>
      </c>
      <c r="R165" s="92">
        <v>12487135</v>
      </c>
      <c r="S165" s="45">
        <v>7056759.0000000056</v>
      </c>
      <c r="T165" s="92">
        <v>4065338.9999999986</v>
      </c>
      <c r="U165" s="92">
        <v>5879985</v>
      </c>
      <c r="V165" s="77">
        <v>9264168.9999999981</v>
      </c>
      <c r="W165" s="134">
        <f t="shared" si="27"/>
        <v>2.6057099744797085</v>
      </c>
      <c r="X165" s="134">
        <f t="shared" si="28"/>
        <v>-25.810291952477499</v>
      </c>
      <c r="Y165" s="134">
        <f t="shared" si="29"/>
        <v>31.280790515872667</v>
      </c>
      <c r="Z165" s="134">
        <f t="shared" si="30"/>
        <v>127.88183224080453</v>
      </c>
      <c r="AA165" s="134">
        <f t="shared" si="31"/>
        <v>57.554296482048812</v>
      </c>
    </row>
    <row r="166" spans="1:27" ht="15" customHeight="1" x14ac:dyDescent="0.3">
      <c r="A166" s="42">
        <v>128</v>
      </c>
      <c r="B166" s="76" t="s">
        <v>255</v>
      </c>
      <c r="C166" s="45">
        <v>864278</v>
      </c>
      <c r="D166" s="92">
        <v>431552</v>
      </c>
      <c r="E166" s="45">
        <v>412053</v>
      </c>
      <c r="F166" s="92">
        <v>617941.00000000012</v>
      </c>
      <c r="G166" s="92">
        <v>350278</v>
      </c>
      <c r="H166" s="77">
        <v>429642.00000000012</v>
      </c>
      <c r="I166" s="134">
        <f t="shared" si="22"/>
        <v>-50.28891166962481</v>
      </c>
      <c r="J166" s="134">
        <f t="shared" si="23"/>
        <v>-0.44258861041076614</v>
      </c>
      <c r="K166" s="134">
        <f t="shared" si="24"/>
        <v>4.2686256379640781</v>
      </c>
      <c r="L166" s="134">
        <f t="shared" si="25"/>
        <v>-30.472002990576769</v>
      </c>
      <c r="M166" s="134">
        <f t="shared" si="26"/>
        <v>22.657432096791723</v>
      </c>
      <c r="N166" s="46"/>
      <c r="O166" s="42">
        <v>127</v>
      </c>
      <c r="P166" s="76" t="s">
        <v>72</v>
      </c>
      <c r="Q166" s="45">
        <v>14210499</v>
      </c>
      <c r="R166" s="92">
        <v>11610872</v>
      </c>
      <c r="S166" s="45">
        <v>13516695.000000007</v>
      </c>
      <c r="T166" s="92">
        <v>15841929.999999996</v>
      </c>
      <c r="U166" s="92">
        <v>16542216</v>
      </c>
      <c r="V166" s="77">
        <v>11549772</v>
      </c>
      <c r="W166" s="134">
        <f t="shared" si="27"/>
        <v>-18.723670435499841</v>
      </c>
      <c r="X166" s="134">
        <f t="shared" si="28"/>
        <v>-0.52623093252599062</v>
      </c>
      <c r="Y166" s="134">
        <f t="shared" si="29"/>
        <v>-14.551804268721057</v>
      </c>
      <c r="Z166" s="134">
        <f t="shared" si="30"/>
        <v>-27.093655886624916</v>
      </c>
      <c r="AA166" s="134">
        <f t="shared" si="31"/>
        <v>-30.18001941215131</v>
      </c>
    </row>
    <row r="167" spans="1:27" ht="15" customHeight="1" x14ac:dyDescent="0.3">
      <c r="A167" s="42">
        <v>129</v>
      </c>
      <c r="B167" s="76" t="s">
        <v>256</v>
      </c>
      <c r="C167" s="45" t="s">
        <v>334</v>
      </c>
      <c r="D167" s="92">
        <v>3633</v>
      </c>
      <c r="E167" s="45"/>
      <c r="F167" s="92">
        <v>1261</v>
      </c>
      <c r="G167" s="92">
        <v>0</v>
      </c>
      <c r="H167" s="77"/>
      <c r="I167" s="134" t="str">
        <f t="shared" si="22"/>
        <v xml:space="preserve"> </v>
      </c>
      <c r="J167" s="134">
        <f t="shared" si="23"/>
        <v>-100</v>
      </c>
      <c r="K167" s="134" t="str">
        <f t="shared" si="24"/>
        <v xml:space="preserve"> </v>
      </c>
      <c r="L167" s="134">
        <f t="shared" si="25"/>
        <v>-100</v>
      </c>
      <c r="M167" s="134" t="str">
        <f t="shared" si="26"/>
        <v xml:space="preserve"> </v>
      </c>
      <c r="N167" s="46"/>
      <c r="O167" s="42">
        <v>128</v>
      </c>
      <c r="P167" s="76" t="s">
        <v>255</v>
      </c>
      <c r="Q167" s="45">
        <v>8221789</v>
      </c>
      <c r="R167" s="92">
        <v>11250713</v>
      </c>
      <c r="S167" s="45">
        <v>7368146.9999999953</v>
      </c>
      <c r="T167" s="92">
        <v>9993931</v>
      </c>
      <c r="U167" s="92">
        <v>9451014</v>
      </c>
      <c r="V167" s="77">
        <v>6590001.9999999981</v>
      </c>
      <c r="W167" s="134">
        <f t="shared" si="27"/>
        <v>-19.847103835916997</v>
      </c>
      <c r="X167" s="134">
        <f t="shared" si="28"/>
        <v>-41.425916739676872</v>
      </c>
      <c r="Y167" s="134">
        <f t="shared" si="29"/>
        <v>-10.560932076952284</v>
      </c>
      <c r="Z167" s="134">
        <f t="shared" si="30"/>
        <v>-34.059960990325038</v>
      </c>
      <c r="AA167" s="134">
        <f t="shared" si="31"/>
        <v>-30.272011024425552</v>
      </c>
    </row>
    <row r="168" spans="1:27" ht="15" customHeight="1" x14ac:dyDescent="0.3">
      <c r="A168" s="42">
        <v>130</v>
      </c>
      <c r="B168" s="76" t="s">
        <v>257</v>
      </c>
      <c r="C168" s="45">
        <v>1072</v>
      </c>
      <c r="D168" s="92">
        <v>552172</v>
      </c>
      <c r="E168" s="45">
        <v>797556</v>
      </c>
      <c r="F168" s="92">
        <v>550988</v>
      </c>
      <c r="G168" s="92">
        <v>233359</v>
      </c>
      <c r="H168" s="77">
        <v>4904</v>
      </c>
      <c r="I168" s="134">
        <f t="shared" si="22"/>
        <v>357.46268656716421</v>
      </c>
      <c r="J168" s="134">
        <f t="shared" si="23"/>
        <v>-99.111870938765463</v>
      </c>
      <c r="K168" s="134">
        <f t="shared" si="24"/>
        <v>-99.385121546324015</v>
      </c>
      <c r="L168" s="134">
        <f t="shared" si="25"/>
        <v>-99.109962467422164</v>
      </c>
      <c r="M168" s="134">
        <f t="shared" si="26"/>
        <v>-97.898516877429202</v>
      </c>
      <c r="N168" s="46"/>
      <c r="O168" s="42">
        <v>129</v>
      </c>
      <c r="P168" s="76" t="s">
        <v>256</v>
      </c>
      <c r="Q168" s="45">
        <v>2641885</v>
      </c>
      <c r="R168" s="92">
        <v>3719503</v>
      </c>
      <c r="S168" s="45">
        <v>1520870.9999999995</v>
      </c>
      <c r="T168" s="92">
        <v>1443513</v>
      </c>
      <c r="U168" s="92">
        <v>3042707</v>
      </c>
      <c r="V168" s="77">
        <v>1246991</v>
      </c>
      <c r="W168" s="134">
        <f t="shared" si="27"/>
        <v>-52.799194514522775</v>
      </c>
      <c r="X168" s="134">
        <f t="shared" si="28"/>
        <v>-66.474257447836436</v>
      </c>
      <c r="Y168" s="134">
        <f t="shared" si="29"/>
        <v>-18.008101936324621</v>
      </c>
      <c r="Z168" s="134">
        <f t="shared" si="30"/>
        <v>-13.614148261913812</v>
      </c>
      <c r="AA168" s="134">
        <f t="shared" si="31"/>
        <v>-59.017052907164576</v>
      </c>
    </row>
    <row r="169" spans="1:27" ht="15" customHeight="1" x14ac:dyDescent="0.3">
      <c r="A169" s="42">
        <v>131</v>
      </c>
      <c r="B169" s="76" t="s">
        <v>258</v>
      </c>
      <c r="C169" s="45">
        <v>3947</v>
      </c>
      <c r="D169" s="92">
        <v>84546</v>
      </c>
      <c r="E169" s="45">
        <v>2500</v>
      </c>
      <c r="F169" s="92">
        <v>10000</v>
      </c>
      <c r="G169" s="92">
        <v>119749</v>
      </c>
      <c r="H169" s="77">
        <v>7605</v>
      </c>
      <c r="I169" s="134">
        <f t="shared" si="22"/>
        <v>92.677983278439314</v>
      </c>
      <c r="J169" s="134">
        <f t="shared" si="23"/>
        <v>-91.004896742601659</v>
      </c>
      <c r="K169" s="134">
        <f t="shared" si="24"/>
        <v>204.2</v>
      </c>
      <c r="L169" s="134">
        <f t="shared" si="25"/>
        <v>-23.950000000000003</v>
      </c>
      <c r="M169" s="134">
        <f t="shared" si="26"/>
        <v>-93.649216277380191</v>
      </c>
      <c r="N169" s="46"/>
      <c r="O169" s="42">
        <v>130</v>
      </c>
      <c r="P169" s="76" t="s">
        <v>257</v>
      </c>
      <c r="Q169" s="45">
        <v>2274463</v>
      </c>
      <c r="R169" s="92">
        <v>2078181</v>
      </c>
      <c r="S169" s="45">
        <v>1373589.0000000005</v>
      </c>
      <c r="T169" s="92">
        <v>2060617.9999999995</v>
      </c>
      <c r="U169" s="92">
        <v>617068</v>
      </c>
      <c r="V169" s="77">
        <v>1285635</v>
      </c>
      <c r="W169" s="134">
        <f t="shared" si="27"/>
        <v>-43.475229098033253</v>
      </c>
      <c r="X169" s="134">
        <f t="shared" si="28"/>
        <v>-38.136524200731316</v>
      </c>
      <c r="Y169" s="134">
        <f t="shared" si="29"/>
        <v>-6.40322541895722</v>
      </c>
      <c r="Z169" s="134">
        <f t="shared" si="30"/>
        <v>-37.609251205220943</v>
      </c>
      <c r="AA169" s="134">
        <f t="shared" si="31"/>
        <v>108.34575767986672</v>
      </c>
    </row>
    <row r="170" spans="1:27" ht="15" customHeight="1" x14ac:dyDescent="0.3">
      <c r="A170" s="42">
        <v>132</v>
      </c>
      <c r="B170" s="76" t="s">
        <v>259</v>
      </c>
      <c r="C170" s="45">
        <v>12919685</v>
      </c>
      <c r="D170" s="92">
        <v>27873275</v>
      </c>
      <c r="E170" s="45">
        <v>28693147</v>
      </c>
      <c r="F170" s="92">
        <v>55234293.000000007</v>
      </c>
      <c r="G170" s="92">
        <v>48548995</v>
      </c>
      <c r="H170" s="77">
        <v>24574815.000000004</v>
      </c>
      <c r="I170" s="134">
        <f t="shared" si="22"/>
        <v>90.212183965785556</v>
      </c>
      <c r="J170" s="134">
        <f t="shared" si="23"/>
        <v>-11.833772672927736</v>
      </c>
      <c r="K170" s="134">
        <f t="shared" si="24"/>
        <v>-14.35301607035295</v>
      </c>
      <c r="L170" s="134">
        <f t="shared" si="25"/>
        <v>-55.508048233730442</v>
      </c>
      <c r="M170" s="134">
        <f t="shared" si="26"/>
        <v>-49.381413559642162</v>
      </c>
      <c r="N170" s="46"/>
      <c r="O170" s="42">
        <v>131</v>
      </c>
      <c r="P170" s="76" t="s">
        <v>258</v>
      </c>
      <c r="Q170" s="45">
        <v>3026365</v>
      </c>
      <c r="R170" s="92">
        <v>1669034</v>
      </c>
      <c r="S170" s="45">
        <v>1766959.0000000007</v>
      </c>
      <c r="T170" s="92">
        <v>2130550.9999999995</v>
      </c>
      <c r="U170" s="92">
        <v>1021503</v>
      </c>
      <c r="V170" s="77">
        <v>904790</v>
      </c>
      <c r="W170" s="134">
        <f t="shared" si="27"/>
        <v>-70.103077454305748</v>
      </c>
      <c r="X170" s="134">
        <f t="shared" si="28"/>
        <v>-45.789600451518666</v>
      </c>
      <c r="Y170" s="134">
        <f t="shared" si="29"/>
        <v>-48.793944851012405</v>
      </c>
      <c r="Z170" s="134">
        <f t="shared" si="30"/>
        <v>-57.532581947111325</v>
      </c>
      <c r="AA170" s="134">
        <f t="shared" si="31"/>
        <v>-11.425615000641216</v>
      </c>
    </row>
    <row r="171" spans="1:27" ht="15" customHeight="1" x14ac:dyDescent="0.3">
      <c r="A171" s="42">
        <v>133</v>
      </c>
      <c r="B171" s="76" t="s">
        <v>260</v>
      </c>
      <c r="C171" s="45">
        <v>10601</v>
      </c>
      <c r="D171" s="92">
        <v>27801</v>
      </c>
      <c r="E171" s="45">
        <v>11511</v>
      </c>
      <c r="F171" s="92">
        <v>43986</v>
      </c>
      <c r="G171" s="92">
        <v>843231</v>
      </c>
      <c r="H171" s="77">
        <v>226640.00000000003</v>
      </c>
      <c r="I171" s="134">
        <f t="shared" ref="I171:I234" si="32">IFERROR(H171/C171*100-100," ")</f>
        <v>2037.9115177813419</v>
      </c>
      <c r="J171" s="134">
        <f t="shared" ref="J171:J234" si="33">IFERROR(H171/D171*100-100," ")</f>
        <v>715.22247401172638</v>
      </c>
      <c r="K171" s="134">
        <f t="shared" ref="K171:K234" si="34">IFERROR(H171/E171*100-100," ")</f>
        <v>1868.8993136999393</v>
      </c>
      <c r="L171" s="134">
        <f t="shared" ref="L171:L234" si="35">IFERROR(H171/F171*100-100," ")</f>
        <v>415.25485381712372</v>
      </c>
      <c r="M171" s="134">
        <f t="shared" ref="M171:M234" si="36">IFERROR(H171/G171*100-100," ")</f>
        <v>-73.122430271183106</v>
      </c>
      <c r="N171" s="46"/>
      <c r="O171" s="42">
        <v>132</v>
      </c>
      <c r="P171" s="76" t="s">
        <v>259</v>
      </c>
      <c r="Q171" s="45">
        <v>9299306</v>
      </c>
      <c r="R171" s="92">
        <v>7636684</v>
      </c>
      <c r="S171" s="45">
        <v>10407931.999999993</v>
      </c>
      <c r="T171" s="92">
        <v>11750783.000000002</v>
      </c>
      <c r="U171" s="92">
        <v>5595357</v>
      </c>
      <c r="V171" s="77">
        <v>3840541.9999999972</v>
      </c>
      <c r="W171" s="134">
        <f t="shared" ref="W171:W234" si="37">IFERROR(V171/Q171*100-100," ")</f>
        <v>-58.700767562654704</v>
      </c>
      <c r="X171" s="134">
        <f t="shared" ref="X171:X234" si="38">IFERROR(V171/R171*100-100," ")</f>
        <v>-49.709297909930569</v>
      </c>
      <c r="Y171" s="134">
        <f t="shared" ref="Y171:Y234" si="39">IFERROR(V171/S171*100-100," ")</f>
        <v>-63.099854995209427</v>
      </c>
      <c r="Z171" s="134">
        <f t="shared" ref="Z171:Z234" si="40">IFERROR(V171/T171*100-100," ")</f>
        <v>-67.316714128752125</v>
      </c>
      <c r="AA171" s="134">
        <f t="shared" ref="AA171:AA234" si="41">IFERROR(V171/U171*100-100," ")</f>
        <v>-31.361984588293524</v>
      </c>
    </row>
    <row r="172" spans="1:27" ht="15" customHeight="1" x14ac:dyDescent="0.3">
      <c r="A172" s="42">
        <v>134</v>
      </c>
      <c r="B172" s="76" t="s">
        <v>261</v>
      </c>
      <c r="C172" s="45" t="s">
        <v>334</v>
      </c>
      <c r="D172" s="92">
        <v>18000</v>
      </c>
      <c r="E172" s="45"/>
      <c r="F172" s="92"/>
      <c r="G172" s="92">
        <v>1500</v>
      </c>
      <c r="H172" s="77"/>
      <c r="I172" s="134" t="str">
        <f t="shared" si="32"/>
        <v xml:space="preserve"> </v>
      </c>
      <c r="J172" s="134">
        <f t="shared" si="33"/>
        <v>-100</v>
      </c>
      <c r="K172" s="134" t="str">
        <f t="shared" si="34"/>
        <v xml:space="preserve"> </v>
      </c>
      <c r="L172" s="134" t="str">
        <f t="shared" si="35"/>
        <v xml:space="preserve"> </v>
      </c>
      <c r="M172" s="134">
        <f t="shared" si="36"/>
        <v>-100</v>
      </c>
      <c r="N172" s="46"/>
      <c r="O172" s="42">
        <v>133</v>
      </c>
      <c r="P172" s="76" t="s">
        <v>260</v>
      </c>
      <c r="Q172" s="45">
        <v>8986601</v>
      </c>
      <c r="R172" s="92">
        <v>11265368</v>
      </c>
      <c r="S172" s="45">
        <v>9531960.9999999944</v>
      </c>
      <c r="T172" s="92">
        <v>6000142.0000000037</v>
      </c>
      <c r="U172" s="92">
        <v>5055932.9999999991</v>
      </c>
      <c r="V172" s="77">
        <v>2407782.0000000005</v>
      </c>
      <c r="W172" s="134">
        <f t="shared" si="37"/>
        <v>-73.206977810631628</v>
      </c>
      <c r="X172" s="134">
        <f t="shared" si="38"/>
        <v>-78.626690224411661</v>
      </c>
      <c r="Y172" s="134">
        <f t="shared" si="39"/>
        <v>-74.739909237983639</v>
      </c>
      <c r="Z172" s="134">
        <f t="shared" si="40"/>
        <v>-59.871249713756789</v>
      </c>
      <c r="AA172" s="134">
        <f t="shared" si="41"/>
        <v>-52.377098351580194</v>
      </c>
    </row>
    <row r="173" spans="1:27" ht="15" customHeight="1" x14ac:dyDescent="0.3">
      <c r="A173" s="42">
        <v>135</v>
      </c>
      <c r="B173" s="76" t="s">
        <v>262</v>
      </c>
      <c r="C173" s="45">
        <v>157522</v>
      </c>
      <c r="D173" s="92" t="s">
        <v>334</v>
      </c>
      <c r="E173" s="45">
        <v>1895</v>
      </c>
      <c r="F173" s="92"/>
      <c r="G173" s="92">
        <v>0</v>
      </c>
      <c r="H173" s="77"/>
      <c r="I173" s="134">
        <f t="shared" si="32"/>
        <v>-100</v>
      </c>
      <c r="J173" s="134" t="str">
        <f t="shared" si="33"/>
        <v xml:space="preserve"> </v>
      </c>
      <c r="K173" s="134">
        <f t="shared" si="34"/>
        <v>-100</v>
      </c>
      <c r="L173" s="134" t="str">
        <f t="shared" si="35"/>
        <v xml:space="preserve"> </v>
      </c>
      <c r="M173" s="134" t="str">
        <f t="shared" si="36"/>
        <v xml:space="preserve"> </v>
      </c>
      <c r="N173" s="46"/>
      <c r="O173" s="42">
        <v>134</v>
      </c>
      <c r="P173" s="76" t="s">
        <v>261</v>
      </c>
      <c r="Q173" s="45">
        <v>1738980</v>
      </c>
      <c r="R173" s="92">
        <v>505513</v>
      </c>
      <c r="S173" s="45">
        <v>722204</v>
      </c>
      <c r="T173" s="92">
        <v>798928.00000000012</v>
      </c>
      <c r="U173" s="92">
        <v>2527604</v>
      </c>
      <c r="V173" s="77">
        <v>454161.00000000012</v>
      </c>
      <c r="W173" s="134">
        <f t="shared" si="37"/>
        <v>-73.88348342131593</v>
      </c>
      <c r="X173" s="134">
        <f t="shared" si="38"/>
        <v>-10.15839355268804</v>
      </c>
      <c r="Y173" s="134">
        <f t="shared" si="39"/>
        <v>-37.114582583314395</v>
      </c>
      <c r="Z173" s="134">
        <f t="shared" si="40"/>
        <v>-43.153700959285437</v>
      </c>
      <c r="AA173" s="134">
        <f t="shared" si="41"/>
        <v>-82.031955955125881</v>
      </c>
    </row>
    <row r="174" spans="1:27" ht="15" customHeight="1" x14ac:dyDescent="0.3">
      <c r="A174" s="42">
        <v>136</v>
      </c>
      <c r="B174" s="76" t="s">
        <v>263</v>
      </c>
      <c r="C174" s="45">
        <v>1957117</v>
      </c>
      <c r="D174" s="92">
        <v>4192768</v>
      </c>
      <c r="E174" s="45">
        <v>153996</v>
      </c>
      <c r="F174" s="92">
        <v>6379160</v>
      </c>
      <c r="G174" s="92">
        <v>1874627</v>
      </c>
      <c r="H174" s="77">
        <v>173980</v>
      </c>
      <c r="I174" s="134">
        <f t="shared" si="32"/>
        <v>-91.110393502279123</v>
      </c>
      <c r="J174" s="134">
        <f t="shared" si="33"/>
        <v>-95.850473958969346</v>
      </c>
      <c r="K174" s="134">
        <f t="shared" si="34"/>
        <v>12.976960440530917</v>
      </c>
      <c r="L174" s="134">
        <f t="shared" si="35"/>
        <v>-97.272681669686918</v>
      </c>
      <c r="M174" s="134">
        <f t="shared" si="36"/>
        <v>-90.719220410246947</v>
      </c>
      <c r="N174" s="46"/>
      <c r="O174" s="42">
        <v>135</v>
      </c>
      <c r="P174" s="76" t="s">
        <v>262</v>
      </c>
      <c r="Q174" s="45">
        <v>3006264</v>
      </c>
      <c r="R174" s="92">
        <v>4752631</v>
      </c>
      <c r="S174" s="45">
        <v>2723930.0000000009</v>
      </c>
      <c r="T174" s="92">
        <v>1553326.0000000002</v>
      </c>
      <c r="U174" s="92">
        <v>7965103</v>
      </c>
      <c r="V174" s="77">
        <v>6100821.9999999991</v>
      </c>
      <c r="W174" s="134">
        <f t="shared" si="37"/>
        <v>102.93700087550525</v>
      </c>
      <c r="X174" s="134">
        <f t="shared" si="38"/>
        <v>28.367255947284747</v>
      </c>
      <c r="Y174" s="134">
        <f t="shared" si="39"/>
        <v>123.97132084892039</v>
      </c>
      <c r="Z174" s="134">
        <f t="shared" si="40"/>
        <v>292.75863534119674</v>
      </c>
      <c r="AA174" s="134">
        <f t="shared" si="41"/>
        <v>-23.40561069957289</v>
      </c>
    </row>
    <row r="175" spans="1:27" ht="15" customHeight="1" x14ac:dyDescent="0.3">
      <c r="A175" s="42">
        <v>137</v>
      </c>
      <c r="B175" s="76" t="s">
        <v>264</v>
      </c>
      <c r="C175" s="45">
        <v>68908460</v>
      </c>
      <c r="D175" s="92">
        <v>25406014</v>
      </c>
      <c r="E175" s="45">
        <v>49333321.000000022</v>
      </c>
      <c r="F175" s="92">
        <v>55064950</v>
      </c>
      <c r="G175" s="92">
        <v>27628309.999999996</v>
      </c>
      <c r="H175" s="77">
        <v>34195331.999999993</v>
      </c>
      <c r="I175" s="134">
        <f t="shared" si="32"/>
        <v>-50.375712938585494</v>
      </c>
      <c r="J175" s="134">
        <f t="shared" si="33"/>
        <v>34.595422957729596</v>
      </c>
      <c r="K175" s="134">
        <f t="shared" si="34"/>
        <v>-30.685120509118008</v>
      </c>
      <c r="L175" s="134">
        <f t="shared" si="35"/>
        <v>-37.900003541272639</v>
      </c>
      <c r="M175" s="134">
        <f t="shared" si="36"/>
        <v>23.769177340199235</v>
      </c>
      <c r="N175" s="46"/>
      <c r="O175" s="42">
        <v>136</v>
      </c>
      <c r="P175" s="76" t="s">
        <v>263</v>
      </c>
      <c r="Q175" s="45">
        <v>10350755</v>
      </c>
      <c r="R175" s="92">
        <v>23596484</v>
      </c>
      <c r="S175" s="45">
        <v>15617567.999999983</v>
      </c>
      <c r="T175" s="92">
        <v>14791962.000000002</v>
      </c>
      <c r="U175" s="92">
        <v>5421621</v>
      </c>
      <c r="V175" s="77">
        <v>3614768.0000000009</v>
      </c>
      <c r="W175" s="134">
        <f t="shared" si="37"/>
        <v>-65.077252818755724</v>
      </c>
      <c r="X175" s="134">
        <f t="shared" si="38"/>
        <v>-84.680904155042754</v>
      </c>
      <c r="Y175" s="134">
        <f t="shared" si="39"/>
        <v>-76.854475677647088</v>
      </c>
      <c r="Z175" s="134">
        <f t="shared" si="40"/>
        <v>-75.562619752538566</v>
      </c>
      <c r="AA175" s="134">
        <f t="shared" si="41"/>
        <v>-33.32680392081997</v>
      </c>
    </row>
    <row r="176" spans="1:27" ht="15" customHeight="1" x14ac:dyDescent="0.3">
      <c r="A176" s="42">
        <v>138</v>
      </c>
      <c r="B176" s="76" t="s">
        <v>265</v>
      </c>
      <c r="C176" s="45" t="s">
        <v>334</v>
      </c>
      <c r="D176" s="92">
        <v>1057</v>
      </c>
      <c r="E176" s="45"/>
      <c r="F176" s="92">
        <v>2595</v>
      </c>
      <c r="G176" s="92">
        <v>1671</v>
      </c>
      <c r="I176" s="134" t="str">
        <f t="shared" si="32"/>
        <v xml:space="preserve"> </v>
      </c>
      <c r="J176" s="134">
        <f t="shared" si="33"/>
        <v>-100</v>
      </c>
      <c r="K176" s="134" t="str">
        <f t="shared" si="34"/>
        <v xml:space="preserve"> </v>
      </c>
      <c r="L176" s="134">
        <f t="shared" si="35"/>
        <v>-100</v>
      </c>
      <c r="M176" s="134">
        <f t="shared" si="36"/>
        <v>-100</v>
      </c>
      <c r="N176" s="46"/>
      <c r="O176" s="42">
        <v>137</v>
      </c>
      <c r="P176" s="76" t="s">
        <v>264</v>
      </c>
      <c r="Q176" s="45">
        <v>25328220</v>
      </c>
      <c r="R176" s="92">
        <v>29185839</v>
      </c>
      <c r="S176" s="45">
        <v>32623294.00000003</v>
      </c>
      <c r="T176" s="92">
        <v>31960558.000000019</v>
      </c>
      <c r="U176" s="92">
        <v>29721465.000000007</v>
      </c>
      <c r="V176" s="77">
        <v>31582490</v>
      </c>
      <c r="W176" s="134">
        <f t="shared" si="37"/>
        <v>24.692891960035098</v>
      </c>
      <c r="X176" s="134">
        <f t="shared" si="38"/>
        <v>8.2116912931644777</v>
      </c>
      <c r="Y176" s="134">
        <f t="shared" si="39"/>
        <v>-3.1903706596888384</v>
      </c>
      <c r="Z176" s="134">
        <f t="shared" si="40"/>
        <v>-1.182920523477776</v>
      </c>
      <c r="AA176" s="134">
        <f t="shared" si="41"/>
        <v>6.2615520466437147</v>
      </c>
    </row>
    <row r="177" spans="1:27" ht="15" customHeight="1" x14ac:dyDescent="0.3">
      <c r="A177" s="42">
        <v>139</v>
      </c>
      <c r="B177" s="76" t="s">
        <v>266</v>
      </c>
      <c r="C177" s="45" t="s">
        <v>334</v>
      </c>
      <c r="D177" s="92" t="s">
        <v>334</v>
      </c>
      <c r="E177" s="45"/>
      <c r="F177" s="92"/>
      <c r="G177" s="92">
        <v>0</v>
      </c>
      <c r="H177" s="77"/>
      <c r="I177" s="134" t="str">
        <f t="shared" si="32"/>
        <v xml:space="preserve"> </v>
      </c>
      <c r="J177" s="134" t="str">
        <f t="shared" si="33"/>
        <v xml:space="preserve"> </v>
      </c>
      <c r="K177" s="134" t="str">
        <f t="shared" si="34"/>
        <v xml:space="preserve"> </v>
      </c>
      <c r="L177" s="134" t="str">
        <f t="shared" si="35"/>
        <v xml:space="preserve"> </v>
      </c>
      <c r="M177" s="134" t="str">
        <f t="shared" si="36"/>
        <v xml:space="preserve"> </v>
      </c>
      <c r="N177" s="46"/>
      <c r="O177" s="42">
        <v>138</v>
      </c>
      <c r="P177" s="76" t="s">
        <v>265</v>
      </c>
      <c r="Q177" s="45">
        <v>43649</v>
      </c>
      <c r="R177" s="92">
        <v>81035</v>
      </c>
      <c r="S177" s="45">
        <v>11550</v>
      </c>
      <c r="T177" s="92">
        <v>76189</v>
      </c>
      <c r="U177" s="92">
        <v>50500</v>
      </c>
      <c r="V177" s="77">
        <v>66877</v>
      </c>
      <c r="W177" s="134">
        <f t="shared" si="37"/>
        <v>53.215423033746475</v>
      </c>
      <c r="X177" s="134">
        <f t="shared" si="38"/>
        <v>-17.471462948108837</v>
      </c>
      <c r="Y177" s="134">
        <f t="shared" si="39"/>
        <v>479.02164502164499</v>
      </c>
      <c r="Z177" s="134">
        <f t="shared" si="40"/>
        <v>-12.222236805838122</v>
      </c>
      <c r="AA177" s="134">
        <f t="shared" si="41"/>
        <v>32.429702970297029</v>
      </c>
    </row>
    <row r="178" spans="1:27" ht="15" customHeight="1" x14ac:dyDescent="0.3">
      <c r="A178" s="42">
        <v>140</v>
      </c>
      <c r="B178" s="76" t="s">
        <v>267</v>
      </c>
      <c r="C178" s="45" t="s">
        <v>334</v>
      </c>
      <c r="D178" s="92">
        <v>5913</v>
      </c>
      <c r="E178" s="45">
        <v>183946</v>
      </c>
      <c r="F178" s="92">
        <v>1536</v>
      </c>
      <c r="G178" s="92">
        <v>0</v>
      </c>
      <c r="H178" s="77">
        <v>6193</v>
      </c>
      <c r="I178" s="134" t="str">
        <f t="shared" si="32"/>
        <v xml:space="preserve"> </v>
      </c>
      <c r="J178" s="134">
        <f t="shared" si="33"/>
        <v>4.7353289362421833</v>
      </c>
      <c r="K178" s="134">
        <f t="shared" si="34"/>
        <v>-96.633251062811908</v>
      </c>
      <c r="L178" s="134">
        <f t="shared" si="35"/>
        <v>303.19010416666669</v>
      </c>
      <c r="M178" s="134" t="str">
        <f t="shared" si="36"/>
        <v xml:space="preserve"> </v>
      </c>
      <c r="N178" s="46"/>
      <c r="O178" s="42">
        <v>139</v>
      </c>
      <c r="P178" s="76" t="s">
        <v>266</v>
      </c>
      <c r="Q178" s="45" t="s">
        <v>334</v>
      </c>
      <c r="R178" s="92" t="s">
        <v>334</v>
      </c>
      <c r="S178" s="45">
        <v>55359</v>
      </c>
      <c r="T178" s="92"/>
      <c r="U178" s="92">
        <v>0</v>
      </c>
      <c r="W178" s="134" t="str">
        <f t="shared" si="37"/>
        <v xml:space="preserve"> </v>
      </c>
      <c r="X178" s="134" t="str">
        <f t="shared" si="38"/>
        <v xml:space="preserve"> </v>
      </c>
      <c r="Y178" s="134">
        <f t="shared" si="39"/>
        <v>-100</v>
      </c>
      <c r="Z178" s="134" t="str">
        <f t="shared" si="40"/>
        <v xml:space="preserve"> </v>
      </c>
      <c r="AA178" s="134" t="str">
        <f t="shared" si="41"/>
        <v xml:space="preserve"> </v>
      </c>
    </row>
    <row r="179" spans="1:27" ht="15" customHeight="1" x14ac:dyDescent="0.3">
      <c r="A179" s="42">
        <v>141</v>
      </c>
      <c r="B179" s="76" t="s">
        <v>268</v>
      </c>
      <c r="C179" s="45">
        <v>11833942</v>
      </c>
      <c r="D179" s="92">
        <v>33070921</v>
      </c>
      <c r="E179" s="45">
        <v>187600894.99999997</v>
      </c>
      <c r="F179" s="92">
        <v>99845281</v>
      </c>
      <c r="G179" s="92">
        <v>52385990</v>
      </c>
      <c r="H179" s="77">
        <v>103658</v>
      </c>
      <c r="I179" s="134">
        <f t="shared" si="32"/>
        <v>-99.124061956700487</v>
      </c>
      <c r="J179" s="134">
        <f t="shared" si="33"/>
        <v>-99.686558472320741</v>
      </c>
      <c r="K179" s="134">
        <f t="shared" si="34"/>
        <v>-99.944745466166353</v>
      </c>
      <c r="L179" s="134">
        <f t="shared" si="35"/>
        <v>-99.89618137285828</v>
      </c>
      <c r="M179" s="134">
        <f t="shared" si="36"/>
        <v>-99.80212648458108</v>
      </c>
      <c r="N179" s="46"/>
      <c r="O179" s="42">
        <v>140</v>
      </c>
      <c r="P179" s="76" t="s">
        <v>267</v>
      </c>
      <c r="Q179" s="45">
        <v>3812415</v>
      </c>
      <c r="R179" s="92">
        <v>2393497</v>
      </c>
      <c r="S179" s="45">
        <v>2798797</v>
      </c>
      <c r="T179" s="92">
        <v>3266600.9999999986</v>
      </c>
      <c r="U179" s="92">
        <v>2074729</v>
      </c>
      <c r="V179" s="77">
        <v>1386138.9999999995</v>
      </c>
      <c r="W179" s="134">
        <f t="shared" si="37"/>
        <v>-63.64144512074369</v>
      </c>
      <c r="X179" s="134">
        <f t="shared" si="38"/>
        <v>-42.087289016865306</v>
      </c>
      <c r="Y179" s="134">
        <f t="shared" si="39"/>
        <v>-50.473757117790271</v>
      </c>
      <c r="Z179" s="134">
        <f t="shared" si="40"/>
        <v>-57.566320465829769</v>
      </c>
      <c r="AA179" s="134">
        <f t="shared" si="41"/>
        <v>-33.1893948559065</v>
      </c>
    </row>
    <row r="180" spans="1:27" ht="15" customHeight="1" x14ac:dyDescent="0.3">
      <c r="A180" s="42">
        <v>142</v>
      </c>
      <c r="B180" s="76" t="s">
        <v>269</v>
      </c>
      <c r="C180" s="45">
        <v>40601</v>
      </c>
      <c r="D180" s="92">
        <v>2207</v>
      </c>
      <c r="E180" s="45"/>
      <c r="F180" s="92">
        <v>122588.00000000001</v>
      </c>
      <c r="G180" s="92">
        <v>158222</v>
      </c>
      <c r="H180" s="77"/>
      <c r="I180" s="134">
        <f t="shared" si="32"/>
        <v>-100</v>
      </c>
      <c r="J180" s="134">
        <f t="shared" si="33"/>
        <v>-100</v>
      </c>
      <c r="K180" s="134" t="str">
        <f t="shared" si="34"/>
        <v xml:space="preserve"> </v>
      </c>
      <c r="L180" s="134">
        <f t="shared" si="35"/>
        <v>-100</v>
      </c>
      <c r="M180" s="134">
        <f t="shared" si="36"/>
        <v>-100</v>
      </c>
      <c r="N180" s="46"/>
      <c r="O180" s="42">
        <v>141</v>
      </c>
      <c r="P180" s="76" t="s">
        <v>268</v>
      </c>
      <c r="Q180" s="45">
        <v>34388655</v>
      </c>
      <c r="R180" s="92">
        <v>25152094</v>
      </c>
      <c r="S180" s="45">
        <v>23123853.000000004</v>
      </c>
      <c r="T180" s="92">
        <v>24802901.000000019</v>
      </c>
      <c r="U180" s="92">
        <v>16546579.999999996</v>
      </c>
      <c r="V180" s="77">
        <v>19112112.000000015</v>
      </c>
      <c r="W180" s="134">
        <f t="shared" si="37"/>
        <v>-44.423205850883043</v>
      </c>
      <c r="X180" s="134">
        <f t="shared" si="38"/>
        <v>-24.013833599699424</v>
      </c>
      <c r="Y180" s="134">
        <f t="shared" si="39"/>
        <v>-17.348929696102061</v>
      </c>
      <c r="Z180" s="134">
        <f t="shared" si="40"/>
        <v>-22.944045940432531</v>
      </c>
      <c r="AA180" s="134">
        <f t="shared" si="41"/>
        <v>15.504907962854062</v>
      </c>
    </row>
    <row r="181" spans="1:27" ht="15" customHeight="1" x14ac:dyDescent="0.3">
      <c r="A181" s="42">
        <v>143</v>
      </c>
      <c r="B181" s="76" t="s">
        <v>270</v>
      </c>
      <c r="C181" s="45">
        <v>15429935</v>
      </c>
      <c r="D181" s="92">
        <v>7781453</v>
      </c>
      <c r="E181" s="45">
        <v>4570744</v>
      </c>
      <c r="F181" s="92">
        <v>12144575.999999996</v>
      </c>
      <c r="G181" s="92">
        <v>562550</v>
      </c>
      <c r="H181" s="77">
        <v>82367</v>
      </c>
      <c r="I181" s="134">
        <f t="shared" si="32"/>
        <v>-99.466186993010666</v>
      </c>
      <c r="J181" s="134">
        <f t="shared" si="33"/>
        <v>-98.941495887721743</v>
      </c>
      <c r="K181" s="134">
        <f t="shared" si="34"/>
        <v>-98.197952018314737</v>
      </c>
      <c r="L181" s="134">
        <f t="shared" si="35"/>
        <v>-99.321779533513563</v>
      </c>
      <c r="M181" s="134">
        <f t="shared" si="36"/>
        <v>-85.358279264065416</v>
      </c>
      <c r="N181" s="46"/>
      <c r="O181" s="42">
        <v>142</v>
      </c>
      <c r="P181" s="76" t="s">
        <v>269</v>
      </c>
      <c r="Q181" s="45">
        <v>5014582</v>
      </c>
      <c r="R181" s="92">
        <v>20606944</v>
      </c>
      <c r="S181" s="45">
        <v>40528167.999999993</v>
      </c>
      <c r="T181" s="92">
        <v>4886678.0000000019</v>
      </c>
      <c r="U181" s="92">
        <v>5015391</v>
      </c>
      <c r="V181" s="77">
        <v>5358613.0000000009</v>
      </c>
      <c r="W181" s="134">
        <f t="shared" si="37"/>
        <v>6.8606117120031342</v>
      </c>
      <c r="X181" s="134">
        <f t="shared" si="38"/>
        <v>-73.996081126827931</v>
      </c>
      <c r="Y181" s="134">
        <f t="shared" si="39"/>
        <v>-86.778052736062477</v>
      </c>
      <c r="Z181" s="134">
        <f t="shared" si="40"/>
        <v>9.6575833316620958</v>
      </c>
      <c r="AA181" s="134">
        <f t="shared" si="41"/>
        <v>6.8433747239248248</v>
      </c>
    </row>
    <row r="182" spans="1:27" ht="15" customHeight="1" x14ac:dyDescent="0.3">
      <c r="A182" s="42">
        <v>144</v>
      </c>
      <c r="B182" s="76" t="s">
        <v>271</v>
      </c>
      <c r="C182" s="45">
        <v>2023649</v>
      </c>
      <c r="D182" s="92">
        <v>1927045</v>
      </c>
      <c r="E182" s="45">
        <v>1957834</v>
      </c>
      <c r="F182" s="92">
        <v>162696</v>
      </c>
      <c r="G182" s="92">
        <v>819076</v>
      </c>
      <c r="H182" s="77">
        <v>1707078</v>
      </c>
      <c r="I182" s="134">
        <f t="shared" si="32"/>
        <v>-15.643572576074206</v>
      </c>
      <c r="J182" s="134">
        <f t="shared" si="33"/>
        <v>-11.414730844375725</v>
      </c>
      <c r="K182" s="134">
        <f t="shared" si="34"/>
        <v>-12.807827425614221</v>
      </c>
      <c r="L182" s="134">
        <f t="shared" si="35"/>
        <v>949.24398878890702</v>
      </c>
      <c r="M182" s="134">
        <f t="shared" si="36"/>
        <v>108.41509212820299</v>
      </c>
      <c r="N182" s="46"/>
      <c r="O182" s="42">
        <v>143</v>
      </c>
      <c r="P182" s="76" t="s">
        <v>270</v>
      </c>
      <c r="Q182" s="45">
        <v>2001518</v>
      </c>
      <c r="R182" s="92">
        <v>2089018</v>
      </c>
      <c r="S182" s="45">
        <v>1581020.9999999995</v>
      </c>
      <c r="T182" s="92">
        <v>1079289.9999999998</v>
      </c>
      <c r="U182" s="92">
        <v>1037567</v>
      </c>
      <c r="V182" s="77">
        <v>15776255.000000002</v>
      </c>
      <c r="W182" s="134">
        <f t="shared" si="37"/>
        <v>688.21449519814473</v>
      </c>
      <c r="X182" s="134">
        <f t="shared" si="38"/>
        <v>655.19957223920528</v>
      </c>
      <c r="Y182" s="134">
        <f t="shared" si="39"/>
        <v>897.85233719223254</v>
      </c>
      <c r="Z182" s="134">
        <f t="shared" si="40"/>
        <v>1361.7253008922537</v>
      </c>
      <c r="AA182" s="134">
        <f t="shared" si="41"/>
        <v>1420.5046999374501</v>
      </c>
    </row>
    <row r="183" spans="1:27" ht="15" customHeight="1" x14ac:dyDescent="0.3">
      <c r="A183" s="42">
        <v>145</v>
      </c>
      <c r="B183" s="76" t="s">
        <v>69</v>
      </c>
      <c r="C183" s="45">
        <v>229639</v>
      </c>
      <c r="D183" s="92">
        <v>283161</v>
      </c>
      <c r="E183" s="45">
        <v>3486048.9999999981</v>
      </c>
      <c r="F183" s="92">
        <v>2235655</v>
      </c>
      <c r="G183" s="92">
        <v>302255</v>
      </c>
      <c r="H183" s="77">
        <v>2022170.0000000002</v>
      </c>
      <c r="I183" s="134">
        <f t="shared" si="32"/>
        <v>780.58648574501728</v>
      </c>
      <c r="J183" s="134">
        <f t="shared" si="33"/>
        <v>614.14142484311049</v>
      </c>
      <c r="K183" s="134">
        <f t="shared" si="34"/>
        <v>-41.992496376270061</v>
      </c>
      <c r="L183" s="134">
        <f t="shared" si="35"/>
        <v>-9.5491030592823876</v>
      </c>
      <c r="M183" s="134">
        <f t="shared" si="36"/>
        <v>569.02780764586203</v>
      </c>
      <c r="N183" s="46"/>
      <c r="O183" s="42">
        <v>144</v>
      </c>
      <c r="P183" s="76" t="s">
        <v>271</v>
      </c>
      <c r="Q183" s="45">
        <v>15267808</v>
      </c>
      <c r="R183" s="92">
        <v>9382368</v>
      </c>
      <c r="S183" s="45">
        <v>7283353.0000000028</v>
      </c>
      <c r="T183" s="92">
        <v>9929581.9999999981</v>
      </c>
      <c r="U183" s="92">
        <v>8141107</v>
      </c>
      <c r="V183" s="77">
        <v>5722224</v>
      </c>
      <c r="W183" s="134">
        <f t="shared" si="37"/>
        <v>-62.52098533070366</v>
      </c>
      <c r="X183" s="134">
        <f t="shared" si="38"/>
        <v>-39.010876571884623</v>
      </c>
      <c r="Y183" s="134">
        <f t="shared" si="39"/>
        <v>-21.434207568958996</v>
      </c>
      <c r="Z183" s="134">
        <f t="shared" si="40"/>
        <v>-42.371954831532676</v>
      </c>
      <c r="AA183" s="134">
        <f t="shared" si="41"/>
        <v>-29.711966689542351</v>
      </c>
    </row>
    <row r="184" spans="1:27" ht="15" customHeight="1" x14ac:dyDescent="0.3">
      <c r="A184" s="42">
        <v>146</v>
      </c>
      <c r="B184" s="76" t="s">
        <v>272</v>
      </c>
      <c r="C184" s="45">
        <v>407081</v>
      </c>
      <c r="D184" s="92">
        <v>1930168</v>
      </c>
      <c r="E184" s="45">
        <v>370372</v>
      </c>
      <c r="F184" s="92">
        <v>79620</v>
      </c>
      <c r="G184" s="92">
        <v>5498803</v>
      </c>
      <c r="H184" s="77">
        <v>1343</v>
      </c>
      <c r="I184" s="134">
        <f t="shared" si="32"/>
        <v>-99.670090227743373</v>
      </c>
      <c r="J184" s="134">
        <f t="shared" si="33"/>
        <v>-99.93042056442755</v>
      </c>
      <c r="K184" s="134">
        <f t="shared" si="34"/>
        <v>-99.637391595476984</v>
      </c>
      <c r="L184" s="134">
        <f t="shared" si="35"/>
        <v>-98.313237879929659</v>
      </c>
      <c r="M184" s="134">
        <f t="shared" si="36"/>
        <v>-99.975576502740694</v>
      </c>
      <c r="N184" s="46"/>
      <c r="O184" s="42">
        <v>145</v>
      </c>
      <c r="P184" s="76" t="s">
        <v>69</v>
      </c>
      <c r="Q184" s="45">
        <v>29805811</v>
      </c>
      <c r="R184" s="92">
        <v>27942970</v>
      </c>
      <c r="S184" s="45">
        <v>43281655.999999866</v>
      </c>
      <c r="T184" s="92">
        <v>26805646.999999985</v>
      </c>
      <c r="U184" s="92">
        <v>27927524</v>
      </c>
      <c r="V184" s="77">
        <v>41229105.00000006</v>
      </c>
      <c r="W184" s="134">
        <f t="shared" si="37"/>
        <v>38.325727825356125</v>
      </c>
      <c r="X184" s="134">
        <f t="shared" si="38"/>
        <v>47.547325856915222</v>
      </c>
      <c r="Y184" s="134">
        <f t="shared" si="39"/>
        <v>-4.7423116158028051</v>
      </c>
      <c r="Z184" s="134">
        <f t="shared" si="40"/>
        <v>53.807535404760358</v>
      </c>
      <c r="AA184" s="134">
        <f t="shared" si="41"/>
        <v>47.628930513138442</v>
      </c>
    </row>
    <row r="185" spans="1:27" ht="15" customHeight="1" x14ac:dyDescent="0.3">
      <c r="A185" s="42">
        <v>147</v>
      </c>
      <c r="B185" s="76" t="s">
        <v>273</v>
      </c>
      <c r="C185" s="45">
        <v>127597</v>
      </c>
      <c r="D185" s="92">
        <v>63331</v>
      </c>
      <c r="E185" s="45">
        <v>1356717</v>
      </c>
      <c r="F185" s="92">
        <v>2083820</v>
      </c>
      <c r="G185" s="92">
        <v>0</v>
      </c>
      <c r="I185" s="134">
        <f t="shared" si="32"/>
        <v>-100</v>
      </c>
      <c r="J185" s="134">
        <f t="shared" si="33"/>
        <v>-100</v>
      </c>
      <c r="K185" s="134">
        <f t="shared" si="34"/>
        <v>-100</v>
      </c>
      <c r="L185" s="134">
        <f t="shared" si="35"/>
        <v>-100</v>
      </c>
      <c r="M185" s="134" t="str">
        <f t="shared" si="36"/>
        <v xml:space="preserve"> </v>
      </c>
      <c r="N185" s="46"/>
      <c r="O185" s="42">
        <v>146</v>
      </c>
      <c r="P185" s="76" t="s">
        <v>272</v>
      </c>
      <c r="Q185" s="45">
        <v>27237086</v>
      </c>
      <c r="R185" s="92">
        <v>2313920</v>
      </c>
      <c r="S185" s="45">
        <v>1636007.0000000002</v>
      </c>
      <c r="T185" s="92">
        <v>2824500</v>
      </c>
      <c r="U185" s="92">
        <v>2352729.9999999995</v>
      </c>
      <c r="V185" s="77">
        <v>4426015.0000000009</v>
      </c>
      <c r="W185" s="134">
        <f t="shared" si="37"/>
        <v>-83.750042130057523</v>
      </c>
      <c r="X185" s="134">
        <f t="shared" si="38"/>
        <v>91.277788341861452</v>
      </c>
      <c r="Y185" s="134">
        <f t="shared" si="39"/>
        <v>170.53765662371865</v>
      </c>
      <c r="Z185" s="134">
        <f t="shared" si="40"/>
        <v>56.700832005664751</v>
      </c>
      <c r="AA185" s="134">
        <f t="shared" si="41"/>
        <v>88.122521496304387</v>
      </c>
    </row>
    <row r="186" spans="1:27" ht="15" customHeight="1" x14ac:dyDescent="0.3">
      <c r="A186" s="42">
        <v>148</v>
      </c>
      <c r="B186" s="76" t="s">
        <v>274</v>
      </c>
      <c r="C186" s="45" t="s">
        <v>334</v>
      </c>
      <c r="D186" s="92" t="s">
        <v>334</v>
      </c>
      <c r="E186" s="45"/>
      <c r="F186" s="92"/>
      <c r="G186" s="92">
        <v>0</v>
      </c>
      <c r="H186" s="77"/>
      <c r="I186" s="134" t="str">
        <f t="shared" si="32"/>
        <v xml:space="preserve"> </v>
      </c>
      <c r="J186" s="134" t="str">
        <f t="shared" si="33"/>
        <v xml:space="preserve"> </v>
      </c>
      <c r="K186" s="134" t="str">
        <f t="shared" si="34"/>
        <v xml:space="preserve"> </v>
      </c>
      <c r="L186" s="134" t="str">
        <f t="shared" si="35"/>
        <v xml:space="preserve"> </v>
      </c>
      <c r="M186" s="134" t="str">
        <f t="shared" si="36"/>
        <v xml:space="preserve"> </v>
      </c>
      <c r="N186" s="46"/>
      <c r="O186" s="42">
        <v>147</v>
      </c>
      <c r="P186" s="76" t="s">
        <v>273</v>
      </c>
      <c r="Q186" s="45">
        <v>26768</v>
      </c>
      <c r="R186" s="92">
        <v>29283</v>
      </c>
      <c r="S186" s="45">
        <v>87564</v>
      </c>
      <c r="T186" s="92">
        <v>36839</v>
      </c>
      <c r="U186" s="92">
        <v>358933</v>
      </c>
      <c r="V186" s="77">
        <v>404820</v>
      </c>
      <c r="W186" s="134">
        <f t="shared" si="37"/>
        <v>1412.3281530185295</v>
      </c>
      <c r="X186" s="134">
        <f t="shared" si="38"/>
        <v>1282.4403237373219</v>
      </c>
      <c r="Y186" s="134">
        <f t="shared" si="39"/>
        <v>362.31327942990265</v>
      </c>
      <c r="Z186" s="134">
        <f t="shared" si="40"/>
        <v>998.8897635657861</v>
      </c>
      <c r="AA186" s="134">
        <f t="shared" si="41"/>
        <v>12.784280074554303</v>
      </c>
    </row>
    <row r="187" spans="1:27" ht="15" customHeight="1" x14ac:dyDescent="0.3">
      <c r="A187" s="42">
        <v>149</v>
      </c>
      <c r="B187" s="76" t="s">
        <v>275</v>
      </c>
      <c r="C187" s="45">
        <v>9845410</v>
      </c>
      <c r="D187" s="92">
        <v>16501029</v>
      </c>
      <c r="E187" s="45">
        <v>17560393.000000004</v>
      </c>
      <c r="F187" s="92">
        <v>23256753.999999996</v>
      </c>
      <c r="G187" s="92">
        <v>32962642</v>
      </c>
      <c r="H187" s="77">
        <v>22202760.000000004</v>
      </c>
      <c r="I187" s="134">
        <f t="shared" si="32"/>
        <v>125.51381811422792</v>
      </c>
      <c r="J187" s="134">
        <f t="shared" si="33"/>
        <v>34.553790554516354</v>
      </c>
      <c r="K187" s="134">
        <f t="shared" si="34"/>
        <v>26.436578042416244</v>
      </c>
      <c r="L187" s="134">
        <f t="shared" si="35"/>
        <v>-4.5319910078594461</v>
      </c>
      <c r="M187" s="134">
        <f t="shared" si="36"/>
        <v>-32.642656495799088</v>
      </c>
      <c r="N187" s="46"/>
      <c r="O187" s="42">
        <v>148</v>
      </c>
      <c r="P187" s="76" t="s">
        <v>274</v>
      </c>
      <c r="Q187" s="45">
        <v>41867</v>
      </c>
      <c r="R187" s="92">
        <v>365192</v>
      </c>
      <c r="S187" s="45">
        <v>117278.00000000001</v>
      </c>
      <c r="T187" s="92">
        <v>1542653.9999999998</v>
      </c>
      <c r="U187" s="92">
        <v>95830</v>
      </c>
      <c r="V187" s="77">
        <v>520927</v>
      </c>
      <c r="W187" s="134">
        <f t="shared" si="37"/>
        <v>1144.2424821458428</v>
      </c>
      <c r="X187" s="134">
        <f t="shared" si="38"/>
        <v>42.644691011851307</v>
      </c>
      <c r="Y187" s="134">
        <f t="shared" si="39"/>
        <v>344.18134688517875</v>
      </c>
      <c r="Z187" s="134">
        <f t="shared" si="40"/>
        <v>-66.231766812259906</v>
      </c>
      <c r="AA187" s="134">
        <f t="shared" si="41"/>
        <v>443.59490764896168</v>
      </c>
    </row>
    <row r="188" spans="1:27" ht="15" customHeight="1" x14ac:dyDescent="0.3">
      <c r="A188" s="42">
        <v>150</v>
      </c>
      <c r="B188" s="76" t="s">
        <v>64</v>
      </c>
      <c r="C188" s="45">
        <v>79214636</v>
      </c>
      <c r="D188" s="92">
        <v>86921752</v>
      </c>
      <c r="E188" s="45">
        <v>190014857.00000012</v>
      </c>
      <c r="F188" s="92">
        <v>135828878.00000006</v>
      </c>
      <c r="G188" s="92">
        <v>113297483.00000004</v>
      </c>
      <c r="H188" s="77">
        <v>90094372.999999985</v>
      </c>
      <c r="I188" s="134">
        <f t="shared" si="32"/>
        <v>13.734503558155581</v>
      </c>
      <c r="J188" s="134">
        <f t="shared" si="33"/>
        <v>3.6499735992435944</v>
      </c>
      <c r="K188" s="134">
        <f t="shared" si="34"/>
        <v>-52.585616502608566</v>
      </c>
      <c r="L188" s="134">
        <f t="shared" si="35"/>
        <v>-33.670678631387986</v>
      </c>
      <c r="M188" s="134">
        <f t="shared" si="36"/>
        <v>-20.479810659165352</v>
      </c>
      <c r="N188" s="46"/>
      <c r="O188" s="42">
        <v>149</v>
      </c>
      <c r="P188" s="76" t="s">
        <v>275</v>
      </c>
      <c r="Q188" s="45">
        <v>6769834</v>
      </c>
      <c r="R188" s="92">
        <v>10547256</v>
      </c>
      <c r="S188" s="45">
        <v>2442408.0000000005</v>
      </c>
      <c r="T188" s="92">
        <v>3462042.0000000023</v>
      </c>
      <c r="U188" s="92">
        <v>2577609</v>
      </c>
      <c r="V188" s="77">
        <v>2929899.0000000009</v>
      </c>
      <c r="W188" s="134">
        <f t="shared" si="37"/>
        <v>-56.721257862452745</v>
      </c>
      <c r="X188" s="134">
        <f t="shared" si="38"/>
        <v>-72.221220381869927</v>
      </c>
      <c r="Y188" s="134">
        <f t="shared" si="39"/>
        <v>19.959441665765937</v>
      </c>
      <c r="Z188" s="134">
        <f t="shared" si="40"/>
        <v>-15.370784063278293</v>
      </c>
      <c r="AA188" s="134">
        <f t="shared" si="41"/>
        <v>13.667317269609185</v>
      </c>
    </row>
    <row r="189" spans="1:27" ht="15" customHeight="1" x14ac:dyDescent="0.3">
      <c r="A189" s="42">
        <v>151</v>
      </c>
      <c r="B189" s="76" t="s">
        <v>83</v>
      </c>
      <c r="C189" s="45">
        <v>248463817</v>
      </c>
      <c r="D189" s="92">
        <v>256547110</v>
      </c>
      <c r="E189" s="45">
        <v>263546142.00000009</v>
      </c>
      <c r="F189" s="92">
        <v>259202594.00000003</v>
      </c>
      <c r="G189" s="92">
        <v>227314980</v>
      </c>
      <c r="H189" s="77">
        <v>202524145.99999997</v>
      </c>
      <c r="I189" s="134">
        <f t="shared" si="32"/>
        <v>-18.489481307453332</v>
      </c>
      <c r="J189" s="134">
        <f t="shared" si="33"/>
        <v>-21.057716845845604</v>
      </c>
      <c r="K189" s="134">
        <f t="shared" si="34"/>
        <v>-23.154198174526911</v>
      </c>
      <c r="L189" s="134">
        <f t="shared" si="35"/>
        <v>-21.866466351798948</v>
      </c>
      <c r="M189" s="134">
        <f t="shared" si="36"/>
        <v>-10.905939414991494</v>
      </c>
      <c r="N189" s="46"/>
      <c r="O189" s="42">
        <v>150</v>
      </c>
      <c r="P189" s="76" t="s">
        <v>64</v>
      </c>
      <c r="Q189" s="45">
        <v>53705708</v>
      </c>
      <c r="R189" s="92">
        <v>23600294</v>
      </c>
      <c r="S189" s="45">
        <v>37703490.000000045</v>
      </c>
      <c r="T189" s="92">
        <v>40722818.999999993</v>
      </c>
      <c r="U189" s="92">
        <v>32992907</v>
      </c>
      <c r="V189" s="77">
        <v>25961120.999999993</v>
      </c>
      <c r="W189" s="134">
        <f t="shared" si="37"/>
        <v>-51.660406376171423</v>
      </c>
      <c r="X189" s="134">
        <f t="shared" si="38"/>
        <v>10.003379618914892</v>
      </c>
      <c r="Y189" s="134">
        <f t="shared" si="39"/>
        <v>-31.143984283683125</v>
      </c>
      <c r="Z189" s="134">
        <f t="shared" si="40"/>
        <v>-36.249204653538357</v>
      </c>
      <c r="AA189" s="134">
        <f t="shared" si="41"/>
        <v>-21.313023432582057</v>
      </c>
    </row>
    <row r="190" spans="1:27" ht="15" customHeight="1" x14ac:dyDescent="0.3">
      <c r="A190" s="42">
        <v>152</v>
      </c>
      <c r="B190" s="76" t="s">
        <v>276</v>
      </c>
      <c r="C190" s="45">
        <v>1876374</v>
      </c>
      <c r="D190" s="92">
        <v>540440</v>
      </c>
      <c r="E190" s="45">
        <v>216983</v>
      </c>
      <c r="F190" s="92">
        <v>216209</v>
      </c>
      <c r="G190" s="92">
        <v>269115</v>
      </c>
      <c r="H190" s="77">
        <v>264889</v>
      </c>
      <c r="I190" s="134">
        <f t="shared" si="32"/>
        <v>-85.882931654350358</v>
      </c>
      <c r="J190" s="134">
        <f t="shared" si="33"/>
        <v>-50.986418473836132</v>
      </c>
      <c r="K190" s="134">
        <f t="shared" si="34"/>
        <v>22.078227326564743</v>
      </c>
      <c r="L190" s="134">
        <f t="shared" si="35"/>
        <v>22.515251446517027</v>
      </c>
      <c r="M190" s="134">
        <f t="shared" si="36"/>
        <v>-1.5703323857830185</v>
      </c>
      <c r="N190" s="46"/>
      <c r="O190" s="42">
        <v>151</v>
      </c>
      <c r="P190" s="76" t="s">
        <v>83</v>
      </c>
      <c r="Q190" s="45">
        <v>2626190</v>
      </c>
      <c r="R190" s="92">
        <v>3909932</v>
      </c>
      <c r="S190" s="45">
        <v>3550314.9999999972</v>
      </c>
      <c r="T190" s="92">
        <v>5457756</v>
      </c>
      <c r="U190" s="92">
        <v>4632130</v>
      </c>
      <c r="V190" s="77">
        <v>2629172.9999999995</v>
      </c>
      <c r="W190" s="134">
        <f t="shared" si="37"/>
        <v>0.11358660264488663</v>
      </c>
      <c r="X190" s="134">
        <f t="shared" si="38"/>
        <v>-32.756554333937288</v>
      </c>
      <c r="Y190" s="134">
        <f t="shared" si="39"/>
        <v>-25.945359777935153</v>
      </c>
      <c r="Z190" s="134">
        <f t="shared" si="40"/>
        <v>-51.826849716257016</v>
      </c>
      <c r="AA190" s="134">
        <f t="shared" si="41"/>
        <v>-43.240517861113581</v>
      </c>
    </row>
    <row r="191" spans="1:27" ht="15" customHeight="1" x14ac:dyDescent="0.3">
      <c r="A191" s="42">
        <v>153</v>
      </c>
      <c r="B191" s="76" t="s">
        <v>277</v>
      </c>
      <c r="C191" s="45">
        <v>1141446</v>
      </c>
      <c r="D191" s="92">
        <v>1590668</v>
      </c>
      <c r="E191" s="45">
        <v>3894525.9999999995</v>
      </c>
      <c r="F191" s="92">
        <v>4156093.0000000005</v>
      </c>
      <c r="G191" s="92">
        <v>4848389</v>
      </c>
      <c r="H191" s="77">
        <v>6310596</v>
      </c>
      <c r="I191" s="134">
        <f t="shared" si="32"/>
        <v>452.85979363018487</v>
      </c>
      <c r="J191" s="134">
        <f t="shared" si="33"/>
        <v>296.72615530079185</v>
      </c>
      <c r="K191" s="134">
        <f t="shared" si="34"/>
        <v>62.037588142947328</v>
      </c>
      <c r="L191" s="134">
        <f t="shared" si="35"/>
        <v>51.839624377991527</v>
      </c>
      <c r="M191" s="134">
        <f t="shared" si="36"/>
        <v>30.158615573131613</v>
      </c>
      <c r="N191" s="46"/>
      <c r="O191" s="42">
        <v>152</v>
      </c>
      <c r="P191" s="76" t="s">
        <v>276</v>
      </c>
      <c r="Q191" s="45">
        <v>139634</v>
      </c>
      <c r="R191" s="92">
        <v>429356</v>
      </c>
      <c r="S191" s="45">
        <v>607944</v>
      </c>
      <c r="T191" s="92">
        <v>409811</v>
      </c>
      <c r="U191" s="92">
        <v>419702</v>
      </c>
      <c r="V191" s="77">
        <v>152313</v>
      </c>
      <c r="W191" s="134">
        <f t="shared" si="37"/>
        <v>9.0801667215720983</v>
      </c>
      <c r="X191" s="134">
        <f t="shared" si="38"/>
        <v>-64.525242456143616</v>
      </c>
      <c r="Y191" s="134">
        <f t="shared" si="39"/>
        <v>-74.946212151119184</v>
      </c>
      <c r="Z191" s="134">
        <f t="shared" si="40"/>
        <v>-62.833354887984946</v>
      </c>
      <c r="AA191" s="134">
        <f t="shared" si="41"/>
        <v>-63.7092508494122</v>
      </c>
    </row>
    <row r="192" spans="1:27" ht="15" customHeight="1" x14ac:dyDescent="0.3">
      <c r="A192" s="42">
        <v>154</v>
      </c>
      <c r="B192" s="76" t="s">
        <v>278</v>
      </c>
      <c r="C192" s="45">
        <v>93153</v>
      </c>
      <c r="D192" s="92">
        <v>70513</v>
      </c>
      <c r="E192" s="45">
        <v>3796</v>
      </c>
      <c r="F192" s="92">
        <v>28247</v>
      </c>
      <c r="G192" s="92">
        <v>12541</v>
      </c>
      <c r="H192" s="77">
        <v>2944</v>
      </c>
      <c r="I192" s="134">
        <f t="shared" si="32"/>
        <v>-96.839607956802254</v>
      </c>
      <c r="J192" s="134">
        <f t="shared" si="33"/>
        <v>-95.82488335484237</v>
      </c>
      <c r="K192" s="134">
        <f t="shared" si="34"/>
        <v>-22.44467860906218</v>
      </c>
      <c r="L192" s="134">
        <f t="shared" si="35"/>
        <v>-89.577654264169652</v>
      </c>
      <c r="M192" s="134">
        <f t="shared" si="36"/>
        <v>-76.524998006538553</v>
      </c>
      <c r="N192" s="46"/>
      <c r="O192" s="42">
        <v>153</v>
      </c>
      <c r="P192" s="76" t="s">
        <v>277</v>
      </c>
      <c r="Q192" s="45">
        <v>1245941</v>
      </c>
      <c r="R192" s="92">
        <v>1788101</v>
      </c>
      <c r="S192" s="45">
        <v>868655.00000000012</v>
      </c>
      <c r="T192" s="92">
        <v>1717873.0000000002</v>
      </c>
      <c r="U192" s="92">
        <v>1876586</v>
      </c>
      <c r="V192" s="77">
        <v>894557.00000000012</v>
      </c>
      <c r="W192" s="134">
        <f t="shared" si="37"/>
        <v>-28.202298503701201</v>
      </c>
      <c r="X192" s="134">
        <f t="shared" si="38"/>
        <v>-49.971673859586232</v>
      </c>
      <c r="Y192" s="134">
        <f t="shared" si="39"/>
        <v>2.9818512527988617</v>
      </c>
      <c r="Z192" s="134">
        <f t="shared" si="40"/>
        <v>-47.926476520674107</v>
      </c>
      <c r="AA192" s="134">
        <f t="shared" si="41"/>
        <v>-52.330615276891109</v>
      </c>
    </row>
    <row r="193" spans="1:27" ht="15" customHeight="1" x14ac:dyDescent="0.3">
      <c r="A193" s="42">
        <v>155</v>
      </c>
      <c r="B193" s="76" t="s">
        <v>279</v>
      </c>
      <c r="C193" s="45">
        <v>124124</v>
      </c>
      <c r="D193" s="92" t="s">
        <v>334</v>
      </c>
      <c r="E193" s="45"/>
      <c r="F193" s="92"/>
      <c r="G193" s="92">
        <v>0</v>
      </c>
      <c r="I193" s="134">
        <f t="shared" si="32"/>
        <v>-100</v>
      </c>
      <c r="J193" s="134" t="str">
        <f t="shared" si="33"/>
        <v xml:space="preserve"> </v>
      </c>
      <c r="K193" s="134" t="str">
        <f t="shared" si="34"/>
        <v xml:space="preserve"> </v>
      </c>
      <c r="L193" s="134" t="str">
        <f t="shared" si="35"/>
        <v xml:space="preserve"> </v>
      </c>
      <c r="M193" s="134" t="str">
        <f t="shared" si="36"/>
        <v xml:space="preserve"> </v>
      </c>
      <c r="N193" s="46"/>
      <c r="O193" s="42">
        <v>154</v>
      </c>
      <c r="P193" s="76" t="s">
        <v>278</v>
      </c>
      <c r="Q193" s="45">
        <v>63533</v>
      </c>
      <c r="R193" s="92">
        <v>107135</v>
      </c>
      <c r="S193" s="45">
        <v>174871</v>
      </c>
      <c r="T193" s="92">
        <v>345876</v>
      </c>
      <c r="U193" s="92">
        <v>33008</v>
      </c>
      <c r="V193" s="77">
        <v>50363</v>
      </c>
      <c r="W193" s="134">
        <f t="shared" si="37"/>
        <v>-20.729384729195857</v>
      </c>
      <c r="X193" s="134">
        <f t="shared" si="38"/>
        <v>-52.991086012974286</v>
      </c>
      <c r="Y193" s="134">
        <f t="shared" si="39"/>
        <v>-71.199913078783794</v>
      </c>
      <c r="Z193" s="134">
        <f t="shared" si="40"/>
        <v>-85.439001260567366</v>
      </c>
      <c r="AA193" s="134">
        <f t="shared" si="41"/>
        <v>52.578162869607382</v>
      </c>
    </row>
    <row r="194" spans="1:27" ht="15" customHeight="1" x14ac:dyDescent="0.3">
      <c r="A194" s="42">
        <v>156</v>
      </c>
      <c r="B194" s="76" t="s">
        <v>280</v>
      </c>
      <c r="C194" s="45">
        <v>7482704</v>
      </c>
      <c r="D194" s="92">
        <v>10039836</v>
      </c>
      <c r="E194" s="45">
        <v>22979592.000000004</v>
      </c>
      <c r="F194" s="92">
        <v>26938805</v>
      </c>
      <c r="G194" s="92">
        <v>31100413</v>
      </c>
      <c r="H194" s="77">
        <v>20754041</v>
      </c>
      <c r="I194" s="134">
        <f t="shared" si="32"/>
        <v>177.36017621437384</v>
      </c>
      <c r="J194" s="134">
        <f t="shared" si="33"/>
        <v>106.71693242797988</v>
      </c>
      <c r="K194" s="134">
        <f t="shared" si="34"/>
        <v>-9.6849021514394309</v>
      </c>
      <c r="L194" s="134">
        <f t="shared" si="35"/>
        <v>-22.958568503688269</v>
      </c>
      <c r="M194" s="134">
        <f t="shared" si="36"/>
        <v>-33.267635384777677</v>
      </c>
      <c r="N194" s="46"/>
      <c r="O194" s="42">
        <v>155</v>
      </c>
      <c r="P194" s="76" t="s">
        <v>279</v>
      </c>
      <c r="Q194" s="45" t="s">
        <v>334</v>
      </c>
      <c r="R194" s="92">
        <v>9115</v>
      </c>
      <c r="S194" s="45"/>
      <c r="T194" s="92">
        <v>31235.000000000004</v>
      </c>
      <c r="U194" s="92">
        <v>10086</v>
      </c>
      <c r="V194" s="77">
        <v>26756</v>
      </c>
      <c r="W194" s="134" t="str">
        <f t="shared" si="37"/>
        <v xml:space="preserve"> </v>
      </c>
      <c r="X194" s="134">
        <f t="shared" si="38"/>
        <v>193.53812397147561</v>
      </c>
      <c r="Y194" s="134" t="str">
        <f t="shared" si="39"/>
        <v xml:space="preserve"> </v>
      </c>
      <c r="Z194" s="134">
        <f t="shared" si="40"/>
        <v>-14.339683047862977</v>
      </c>
      <c r="AA194" s="134">
        <f t="shared" si="41"/>
        <v>165.27860400555221</v>
      </c>
    </row>
    <row r="195" spans="1:27" x14ac:dyDescent="0.3">
      <c r="A195" s="42">
        <v>157</v>
      </c>
      <c r="B195" s="76" t="s">
        <v>281</v>
      </c>
      <c r="C195" s="45">
        <v>7881899</v>
      </c>
      <c r="D195" s="92">
        <v>7272381</v>
      </c>
      <c r="E195" s="45">
        <v>8982915.9999999944</v>
      </c>
      <c r="F195" s="92">
        <v>12663911.999999998</v>
      </c>
      <c r="G195" s="92">
        <v>16943740</v>
      </c>
      <c r="H195" s="77">
        <v>15439864.000000004</v>
      </c>
      <c r="I195" s="134">
        <f t="shared" si="32"/>
        <v>95.890152867982749</v>
      </c>
      <c r="J195" s="134">
        <f t="shared" si="33"/>
        <v>112.30823852600687</v>
      </c>
      <c r="K195" s="134">
        <f t="shared" si="34"/>
        <v>71.880311471241782</v>
      </c>
      <c r="L195" s="134">
        <f t="shared" si="35"/>
        <v>21.920177588094461</v>
      </c>
      <c r="M195" s="134">
        <f t="shared" si="36"/>
        <v>-8.8757027669215631</v>
      </c>
      <c r="N195" s="46"/>
      <c r="O195" s="42">
        <v>156</v>
      </c>
      <c r="P195" s="76" t="s">
        <v>280</v>
      </c>
      <c r="Q195" s="45">
        <v>864953</v>
      </c>
      <c r="R195" s="92">
        <v>730269</v>
      </c>
      <c r="S195" s="45">
        <v>598995.00000000012</v>
      </c>
      <c r="T195" s="92">
        <v>916222.99999999977</v>
      </c>
      <c r="U195" s="92">
        <v>675847</v>
      </c>
      <c r="V195" s="77">
        <v>1488770.0000000002</v>
      </c>
      <c r="W195" s="134">
        <f t="shared" si="37"/>
        <v>72.121490994308374</v>
      </c>
      <c r="X195" s="134">
        <f t="shared" si="38"/>
        <v>103.86597267582226</v>
      </c>
      <c r="Y195" s="134">
        <f t="shared" si="39"/>
        <v>148.54464561473799</v>
      </c>
      <c r="Z195" s="134">
        <f t="shared" si="40"/>
        <v>62.489917847510981</v>
      </c>
      <c r="AA195" s="134">
        <f t="shared" si="41"/>
        <v>120.28210526938793</v>
      </c>
    </row>
    <row r="196" spans="1:27" x14ac:dyDescent="0.3">
      <c r="A196" s="42">
        <v>158</v>
      </c>
      <c r="B196" s="76" t="s">
        <v>282</v>
      </c>
      <c r="C196" s="45">
        <v>132279</v>
      </c>
      <c r="D196" s="92">
        <v>46474</v>
      </c>
      <c r="E196" s="45">
        <v>83779</v>
      </c>
      <c r="F196" s="92"/>
      <c r="G196" s="92">
        <v>0</v>
      </c>
      <c r="I196" s="134">
        <f t="shared" si="32"/>
        <v>-100</v>
      </c>
      <c r="J196" s="134">
        <f t="shared" si="33"/>
        <v>-100</v>
      </c>
      <c r="K196" s="134">
        <f t="shared" si="34"/>
        <v>-100</v>
      </c>
      <c r="L196" s="134" t="str">
        <f t="shared" si="35"/>
        <v xml:space="preserve"> </v>
      </c>
      <c r="M196" s="134" t="str">
        <f t="shared" si="36"/>
        <v xml:space="preserve"> </v>
      </c>
      <c r="N196" s="46"/>
      <c r="O196" s="42">
        <v>157</v>
      </c>
      <c r="P196" s="76" t="s">
        <v>281</v>
      </c>
      <c r="Q196" s="45">
        <v>23039650</v>
      </c>
      <c r="R196" s="92">
        <v>24169352</v>
      </c>
      <c r="S196" s="45">
        <v>25632489.000000007</v>
      </c>
      <c r="T196" s="92">
        <v>20989732.000000015</v>
      </c>
      <c r="U196" s="92">
        <v>29291307</v>
      </c>
      <c r="V196" s="77">
        <v>61112419.000000007</v>
      </c>
      <c r="W196" s="134">
        <f t="shared" si="37"/>
        <v>165.24890352066984</v>
      </c>
      <c r="X196" s="134">
        <f t="shared" si="38"/>
        <v>152.85087908025008</v>
      </c>
      <c r="Y196" s="134">
        <f t="shared" si="39"/>
        <v>138.41781030316639</v>
      </c>
      <c r="Z196" s="134">
        <f t="shared" si="40"/>
        <v>191.15387943018976</v>
      </c>
      <c r="AA196" s="134">
        <f t="shared" si="41"/>
        <v>108.63670917791413</v>
      </c>
    </row>
    <row r="197" spans="1:27" x14ac:dyDescent="0.3">
      <c r="A197" s="42">
        <v>159</v>
      </c>
      <c r="B197" s="76" t="s">
        <v>283</v>
      </c>
      <c r="C197" s="45">
        <v>9589456</v>
      </c>
      <c r="D197" s="92">
        <v>12472371</v>
      </c>
      <c r="E197" s="45">
        <v>18271600</v>
      </c>
      <c r="F197" s="92">
        <v>19462723.999999996</v>
      </c>
      <c r="G197" s="92">
        <v>21210335</v>
      </c>
      <c r="H197" s="77">
        <v>28132012.999999989</v>
      </c>
      <c r="I197" s="134">
        <f t="shared" si="32"/>
        <v>193.36401355822466</v>
      </c>
      <c r="J197" s="134">
        <f t="shared" si="33"/>
        <v>125.55465195831644</v>
      </c>
      <c r="K197" s="134">
        <f t="shared" si="34"/>
        <v>53.965788436699512</v>
      </c>
      <c r="L197" s="134">
        <f t="shared" si="35"/>
        <v>44.543040326729169</v>
      </c>
      <c r="M197" s="134">
        <f t="shared" si="36"/>
        <v>32.633515689403254</v>
      </c>
      <c r="N197" s="46"/>
      <c r="O197" s="42">
        <v>158</v>
      </c>
      <c r="P197" s="76" t="s">
        <v>282</v>
      </c>
      <c r="Q197" s="45">
        <v>19696</v>
      </c>
      <c r="R197" s="92">
        <v>135030</v>
      </c>
      <c r="S197" s="45">
        <v>1054910</v>
      </c>
      <c r="T197" s="92">
        <v>79622</v>
      </c>
      <c r="U197" s="92">
        <v>165255</v>
      </c>
      <c r="V197" s="77">
        <v>72408</v>
      </c>
      <c r="W197" s="134">
        <f t="shared" si="37"/>
        <v>267.62794476035742</v>
      </c>
      <c r="X197" s="134">
        <f t="shared" si="38"/>
        <v>-46.376360808709173</v>
      </c>
      <c r="Y197" s="134">
        <f t="shared" si="39"/>
        <v>-93.136096918220517</v>
      </c>
      <c r="Z197" s="134">
        <f t="shared" si="40"/>
        <v>-9.0603099645826575</v>
      </c>
      <c r="AA197" s="134">
        <f t="shared" si="41"/>
        <v>-56.184079150403917</v>
      </c>
    </row>
    <row r="198" spans="1:27" x14ac:dyDescent="0.3">
      <c r="A198" s="42">
        <v>160</v>
      </c>
      <c r="B198" s="76" t="s">
        <v>284</v>
      </c>
      <c r="C198" s="45">
        <v>10226213</v>
      </c>
      <c r="D198" s="92">
        <v>11218416</v>
      </c>
      <c r="E198" s="45">
        <v>12078671.000000002</v>
      </c>
      <c r="F198" s="92">
        <v>12582898.000000002</v>
      </c>
      <c r="G198" s="92">
        <v>6977554</v>
      </c>
      <c r="H198" s="77">
        <v>4046914</v>
      </c>
      <c r="I198" s="134">
        <f t="shared" si="32"/>
        <v>-60.426073659916923</v>
      </c>
      <c r="J198" s="134">
        <f t="shared" si="33"/>
        <v>-63.926154993717468</v>
      </c>
      <c r="K198" s="134">
        <f t="shared" si="34"/>
        <v>-66.495370227403328</v>
      </c>
      <c r="L198" s="134">
        <f t="shared" si="35"/>
        <v>-67.837981361686317</v>
      </c>
      <c r="M198" s="134">
        <f t="shared" si="36"/>
        <v>-42.000964808011517</v>
      </c>
      <c r="N198" s="46"/>
      <c r="O198" s="42">
        <v>159</v>
      </c>
      <c r="P198" s="76" t="s">
        <v>283</v>
      </c>
      <c r="Q198" s="45">
        <v>10386073</v>
      </c>
      <c r="R198" s="92">
        <v>7584636</v>
      </c>
      <c r="S198" s="45">
        <v>10381186.999999998</v>
      </c>
      <c r="T198" s="92">
        <v>9053558</v>
      </c>
      <c r="U198" s="92">
        <v>13383343</v>
      </c>
      <c r="V198" s="77">
        <v>6432640.9999999953</v>
      </c>
      <c r="W198" s="134">
        <f t="shared" si="37"/>
        <v>-38.064743045807639</v>
      </c>
      <c r="X198" s="134">
        <f t="shared" si="38"/>
        <v>-15.188533767474198</v>
      </c>
      <c r="Y198" s="134">
        <f t="shared" si="39"/>
        <v>-38.035592654288983</v>
      </c>
      <c r="Z198" s="134">
        <f t="shared" si="40"/>
        <v>-28.949027553587271</v>
      </c>
      <c r="AA198" s="134">
        <f t="shared" si="41"/>
        <v>-51.935469336771874</v>
      </c>
    </row>
    <row r="199" spans="1:27" x14ac:dyDescent="0.3">
      <c r="A199" s="42">
        <v>161</v>
      </c>
      <c r="B199" s="76" t="s">
        <v>285</v>
      </c>
      <c r="C199" s="45">
        <v>149403384</v>
      </c>
      <c r="D199" s="92">
        <v>153278106</v>
      </c>
      <c r="E199" s="45">
        <v>186570486.00000003</v>
      </c>
      <c r="F199" s="92">
        <v>99128535.00000006</v>
      </c>
      <c r="G199" s="92">
        <v>86227092</v>
      </c>
      <c r="H199" s="77">
        <v>135003042.00000003</v>
      </c>
      <c r="I199" s="134">
        <f t="shared" si="32"/>
        <v>-9.6385648132307153</v>
      </c>
      <c r="J199" s="134">
        <f t="shared" si="33"/>
        <v>-11.922814338533101</v>
      </c>
      <c r="K199" s="134">
        <f t="shared" si="34"/>
        <v>-27.639657860997374</v>
      </c>
      <c r="L199" s="134">
        <f t="shared" si="35"/>
        <v>36.189889218074256</v>
      </c>
      <c r="M199" s="134">
        <f t="shared" si="36"/>
        <v>56.566850242380923</v>
      </c>
      <c r="N199" s="46"/>
      <c r="O199" s="42">
        <v>160</v>
      </c>
      <c r="P199" s="76" t="s">
        <v>284</v>
      </c>
      <c r="Q199" s="45">
        <v>409664</v>
      </c>
      <c r="R199" s="92">
        <v>1030696</v>
      </c>
      <c r="S199" s="45">
        <v>968541.99999999977</v>
      </c>
      <c r="T199" s="92">
        <v>486931.00000000017</v>
      </c>
      <c r="U199" s="92">
        <v>1489586</v>
      </c>
      <c r="V199" s="77">
        <v>1049818.0000000002</v>
      </c>
      <c r="W199" s="134">
        <f t="shared" si="37"/>
        <v>156.26318153413536</v>
      </c>
      <c r="X199" s="134">
        <f t="shared" si="38"/>
        <v>1.8552512088918718</v>
      </c>
      <c r="Y199" s="134">
        <f t="shared" si="39"/>
        <v>8.3915823991112859</v>
      </c>
      <c r="Z199" s="134">
        <f t="shared" si="40"/>
        <v>115.5989246936424</v>
      </c>
      <c r="AA199" s="134">
        <f t="shared" si="41"/>
        <v>-29.522833861220491</v>
      </c>
    </row>
    <row r="200" spans="1:27" x14ac:dyDescent="0.3">
      <c r="A200" s="42">
        <v>162</v>
      </c>
      <c r="B200" s="76" t="s">
        <v>286</v>
      </c>
      <c r="C200" s="45">
        <v>11652060</v>
      </c>
      <c r="D200" s="92">
        <v>10899121</v>
      </c>
      <c r="E200" s="45">
        <v>17642028.000000004</v>
      </c>
      <c r="F200" s="92">
        <v>34430967.999999993</v>
      </c>
      <c r="G200" s="92">
        <v>42060631.999999985</v>
      </c>
      <c r="H200" s="77">
        <v>25855428</v>
      </c>
      <c r="I200" s="134">
        <f t="shared" si="32"/>
        <v>121.89576778698358</v>
      </c>
      <c r="J200" s="134">
        <f t="shared" si="33"/>
        <v>137.22489180549516</v>
      </c>
      <c r="K200" s="134">
        <f t="shared" si="34"/>
        <v>46.555872148031938</v>
      </c>
      <c r="L200" s="134">
        <f t="shared" si="35"/>
        <v>-24.906473730276744</v>
      </c>
      <c r="M200" s="134">
        <f t="shared" si="36"/>
        <v>-38.528199005663986</v>
      </c>
      <c r="N200" s="46"/>
      <c r="O200" s="42">
        <v>161</v>
      </c>
      <c r="P200" s="76" t="s">
        <v>285</v>
      </c>
      <c r="Q200" s="45">
        <v>38173478</v>
      </c>
      <c r="R200" s="92">
        <v>46510697</v>
      </c>
      <c r="S200" s="45">
        <v>36991349.000000015</v>
      </c>
      <c r="T200" s="92">
        <v>34671120</v>
      </c>
      <c r="U200" s="92">
        <v>28682882.000000007</v>
      </c>
      <c r="V200" s="77">
        <v>14718176.000000007</v>
      </c>
      <c r="W200" s="134">
        <f t="shared" si="37"/>
        <v>-61.443974269255719</v>
      </c>
      <c r="X200" s="134">
        <f t="shared" si="38"/>
        <v>-68.355288246916601</v>
      </c>
      <c r="Y200" s="134">
        <f t="shared" si="39"/>
        <v>-60.211843044707557</v>
      </c>
      <c r="Z200" s="134">
        <f t="shared" si="40"/>
        <v>-57.549176375034875</v>
      </c>
      <c r="AA200" s="134">
        <f t="shared" si="41"/>
        <v>-48.686551093436137</v>
      </c>
    </row>
    <row r="201" spans="1:27" x14ac:dyDescent="0.3">
      <c r="A201" s="42">
        <v>163</v>
      </c>
      <c r="B201" s="76" t="s">
        <v>287</v>
      </c>
      <c r="C201" s="45" t="s">
        <v>334</v>
      </c>
      <c r="D201" s="92" t="s">
        <v>334</v>
      </c>
      <c r="E201" s="45"/>
      <c r="F201" s="92">
        <v>3952</v>
      </c>
      <c r="G201" s="92">
        <v>0</v>
      </c>
      <c r="H201" s="77"/>
      <c r="I201" s="134" t="str">
        <f t="shared" si="32"/>
        <v xml:space="preserve"> </v>
      </c>
      <c r="J201" s="134" t="str">
        <f t="shared" si="33"/>
        <v xml:space="preserve"> </v>
      </c>
      <c r="K201" s="134" t="str">
        <f t="shared" si="34"/>
        <v xml:space="preserve"> </v>
      </c>
      <c r="L201" s="134">
        <f t="shared" si="35"/>
        <v>-100</v>
      </c>
      <c r="M201" s="134" t="str">
        <f t="shared" si="36"/>
        <v xml:space="preserve"> </v>
      </c>
      <c r="N201" s="46"/>
      <c r="O201" s="42">
        <v>162</v>
      </c>
      <c r="P201" s="76" t="s">
        <v>286</v>
      </c>
      <c r="Q201" s="45">
        <v>8343354</v>
      </c>
      <c r="R201" s="92">
        <v>18669687</v>
      </c>
      <c r="S201" s="45">
        <v>21209522.999999993</v>
      </c>
      <c r="T201" s="92">
        <v>8691200.9999999888</v>
      </c>
      <c r="U201" s="92">
        <v>7912010</v>
      </c>
      <c r="V201" s="77">
        <v>11661910</v>
      </c>
      <c r="W201" s="134">
        <f t="shared" si="37"/>
        <v>39.774843546132644</v>
      </c>
      <c r="X201" s="134">
        <f t="shared" si="38"/>
        <v>-37.535589107626713</v>
      </c>
      <c r="Y201" s="134">
        <f t="shared" si="39"/>
        <v>-45.015689414608694</v>
      </c>
      <c r="Z201" s="134">
        <f t="shared" si="40"/>
        <v>34.180650062057197</v>
      </c>
      <c r="AA201" s="134">
        <f t="shared" si="41"/>
        <v>47.395036153897678</v>
      </c>
    </row>
    <row r="202" spans="1:27" x14ac:dyDescent="0.3">
      <c r="A202" s="42">
        <v>164</v>
      </c>
      <c r="B202" s="76" t="s">
        <v>288</v>
      </c>
      <c r="C202" s="45">
        <v>101929</v>
      </c>
      <c r="D202" s="92">
        <v>110149</v>
      </c>
      <c r="E202" s="45">
        <v>229072.99999999997</v>
      </c>
      <c r="F202" s="92">
        <v>723372.99999999988</v>
      </c>
      <c r="G202" s="92">
        <v>361049</v>
      </c>
      <c r="H202" s="77">
        <v>163441</v>
      </c>
      <c r="I202" s="134">
        <f t="shared" si="32"/>
        <v>60.347889217003996</v>
      </c>
      <c r="J202" s="134">
        <f t="shared" si="33"/>
        <v>48.381737464706873</v>
      </c>
      <c r="K202" s="134">
        <f t="shared" si="34"/>
        <v>-28.651128679503898</v>
      </c>
      <c r="L202" s="134">
        <f t="shared" si="35"/>
        <v>-77.405709087842638</v>
      </c>
      <c r="M202" s="134">
        <f t="shared" si="36"/>
        <v>-54.73162922484206</v>
      </c>
      <c r="N202" s="46"/>
      <c r="O202" s="42">
        <v>163</v>
      </c>
      <c r="P202" s="76" t="s">
        <v>287</v>
      </c>
      <c r="Q202" s="45">
        <v>148325</v>
      </c>
      <c r="R202" s="92">
        <v>14531</v>
      </c>
      <c r="S202" s="45">
        <v>17727</v>
      </c>
      <c r="T202" s="92">
        <v>50476</v>
      </c>
      <c r="U202" s="92">
        <v>3299434</v>
      </c>
      <c r="V202" s="77">
        <v>21895.000000000004</v>
      </c>
      <c r="W202" s="134">
        <f t="shared" si="37"/>
        <v>-85.238496544749708</v>
      </c>
      <c r="X202" s="134">
        <f t="shared" si="38"/>
        <v>50.677861124492495</v>
      </c>
      <c r="Y202" s="134">
        <f t="shared" si="39"/>
        <v>23.512156597281006</v>
      </c>
      <c r="Z202" s="134">
        <f t="shared" si="40"/>
        <v>-56.622949520564219</v>
      </c>
      <c r="AA202" s="134">
        <f t="shared" si="41"/>
        <v>-99.336401334289462</v>
      </c>
    </row>
    <row r="203" spans="1:27" x14ac:dyDescent="0.3">
      <c r="A203" s="42">
        <v>165</v>
      </c>
      <c r="B203" s="76" t="s">
        <v>289</v>
      </c>
      <c r="C203" s="45">
        <v>1576056</v>
      </c>
      <c r="D203" s="92">
        <v>1253779</v>
      </c>
      <c r="E203" s="45">
        <v>1632037</v>
      </c>
      <c r="F203" s="92">
        <v>1533058</v>
      </c>
      <c r="G203" s="92">
        <v>1691411</v>
      </c>
      <c r="H203" s="77">
        <v>512163.00000000006</v>
      </c>
      <c r="I203" s="134">
        <f t="shared" si="32"/>
        <v>-67.503502413619813</v>
      </c>
      <c r="J203" s="134">
        <f t="shared" si="33"/>
        <v>-59.15045634039172</v>
      </c>
      <c r="K203" s="134">
        <f t="shared" si="34"/>
        <v>-68.618174710499815</v>
      </c>
      <c r="L203" s="134">
        <f t="shared" si="35"/>
        <v>-66.592066314516472</v>
      </c>
      <c r="M203" s="134">
        <f t="shared" si="36"/>
        <v>-69.719778338913486</v>
      </c>
      <c r="N203" s="46"/>
      <c r="O203" s="42">
        <v>164</v>
      </c>
      <c r="P203" s="76" t="s">
        <v>288</v>
      </c>
      <c r="Q203" s="45">
        <v>17850878</v>
      </c>
      <c r="R203" s="92">
        <v>14716329</v>
      </c>
      <c r="S203" s="45">
        <v>15776303.999999983</v>
      </c>
      <c r="T203" s="92">
        <v>26956679.000000007</v>
      </c>
      <c r="U203" s="92">
        <v>14405581.999999996</v>
      </c>
      <c r="V203" s="77">
        <v>16197137.000000024</v>
      </c>
      <c r="W203" s="134">
        <f t="shared" si="37"/>
        <v>-9.2641997777362803</v>
      </c>
      <c r="X203" s="134">
        <f t="shared" si="38"/>
        <v>10.062346390869777</v>
      </c>
      <c r="Y203" s="134">
        <f t="shared" si="39"/>
        <v>2.6675005755469954</v>
      </c>
      <c r="Z203" s="134">
        <f t="shared" si="40"/>
        <v>-39.914197145723996</v>
      </c>
      <c r="AA203" s="134">
        <f t="shared" si="41"/>
        <v>12.436533282723516</v>
      </c>
    </row>
    <row r="204" spans="1:27" x14ac:dyDescent="0.3">
      <c r="A204" s="42">
        <v>166</v>
      </c>
      <c r="B204" s="76" t="s">
        <v>290</v>
      </c>
      <c r="C204" s="45">
        <v>3121</v>
      </c>
      <c r="D204" s="92" t="s">
        <v>334</v>
      </c>
      <c r="E204" s="45">
        <v>3889</v>
      </c>
      <c r="F204" s="92">
        <v>4788</v>
      </c>
      <c r="G204" s="92">
        <v>0</v>
      </c>
      <c r="I204" s="134">
        <f t="shared" si="32"/>
        <v>-100</v>
      </c>
      <c r="J204" s="134" t="str">
        <f t="shared" si="33"/>
        <v xml:space="preserve"> </v>
      </c>
      <c r="K204" s="134">
        <f t="shared" si="34"/>
        <v>-100</v>
      </c>
      <c r="L204" s="134">
        <f t="shared" si="35"/>
        <v>-100</v>
      </c>
      <c r="M204" s="134" t="str">
        <f t="shared" si="36"/>
        <v xml:space="preserve"> </v>
      </c>
      <c r="N204" s="46"/>
      <c r="O204" s="42">
        <v>165</v>
      </c>
      <c r="P204" s="76" t="s">
        <v>289</v>
      </c>
      <c r="Q204" s="45">
        <v>3675248</v>
      </c>
      <c r="R204" s="92">
        <v>3916635</v>
      </c>
      <c r="S204" s="45">
        <v>5665910.0000000047</v>
      </c>
      <c r="T204" s="92">
        <v>4711206</v>
      </c>
      <c r="U204" s="92">
        <v>3122680</v>
      </c>
      <c r="V204" s="77">
        <v>4372744.0000000009</v>
      </c>
      <c r="W204" s="134">
        <f t="shared" si="37"/>
        <v>18.978202287301443</v>
      </c>
      <c r="X204" s="134">
        <f t="shared" si="38"/>
        <v>11.64543032475585</v>
      </c>
      <c r="Y204" s="134">
        <f t="shared" si="39"/>
        <v>-22.823624095688118</v>
      </c>
      <c r="Z204" s="134">
        <f t="shared" si="40"/>
        <v>-7.184190205225562</v>
      </c>
      <c r="AA204" s="134">
        <f t="shared" si="41"/>
        <v>40.031767584254567</v>
      </c>
    </row>
    <row r="205" spans="1:27" x14ac:dyDescent="0.3">
      <c r="A205" s="42">
        <v>167</v>
      </c>
      <c r="B205" s="41" t="s">
        <v>50</v>
      </c>
      <c r="C205" s="45">
        <v>383961199</v>
      </c>
      <c r="D205" s="92">
        <v>363456622</v>
      </c>
      <c r="E205" s="45">
        <v>395065609.99999923</v>
      </c>
      <c r="F205" s="92">
        <v>390840219.00000095</v>
      </c>
      <c r="G205" s="92">
        <v>432090118.99999976</v>
      </c>
      <c r="H205" s="77">
        <v>355139773.00000072</v>
      </c>
      <c r="I205" s="134">
        <f t="shared" si="32"/>
        <v>-7.5063381599658214</v>
      </c>
      <c r="J205" s="134">
        <f t="shared" si="33"/>
        <v>-2.2882645401352164</v>
      </c>
      <c r="K205" s="134">
        <f t="shared" si="34"/>
        <v>-10.106128194756963</v>
      </c>
      <c r="L205" s="134">
        <f t="shared" si="35"/>
        <v>-9.1342815463932965</v>
      </c>
      <c r="M205" s="134">
        <f t="shared" si="36"/>
        <v>-17.808865006699932</v>
      </c>
      <c r="N205" s="46"/>
      <c r="O205" s="42">
        <v>166</v>
      </c>
      <c r="P205" s="76" t="s">
        <v>290</v>
      </c>
      <c r="Q205" s="45">
        <v>268874</v>
      </c>
      <c r="R205" s="92">
        <v>470712</v>
      </c>
      <c r="S205" s="45">
        <v>267597</v>
      </c>
      <c r="T205" s="92">
        <v>292363</v>
      </c>
      <c r="U205" s="92">
        <v>348039</v>
      </c>
      <c r="V205" s="77">
        <v>205177.00000000003</v>
      </c>
      <c r="W205" s="134">
        <f t="shared" si="37"/>
        <v>-23.690278717912477</v>
      </c>
      <c r="X205" s="134">
        <f t="shared" si="38"/>
        <v>-56.411351314604254</v>
      </c>
      <c r="Y205" s="134">
        <f t="shared" si="39"/>
        <v>-23.326120995377366</v>
      </c>
      <c r="Z205" s="134">
        <f t="shared" si="40"/>
        <v>-29.821146998765229</v>
      </c>
      <c r="AA205" s="134">
        <f t="shared" si="41"/>
        <v>-41.047698677447066</v>
      </c>
    </row>
    <row r="206" spans="1:27" x14ac:dyDescent="0.3">
      <c r="A206" s="42">
        <v>168</v>
      </c>
      <c r="B206" s="76" t="s">
        <v>291</v>
      </c>
      <c r="C206" s="45" t="s">
        <v>334</v>
      </c>
      <c r="D206" s="92">
        <v>27093</v>
      </c>
      <c r="E206" s="45"/>
      <c r="F206" s="92"/>
      <c r="G206" s="92">
        <v>0</v>
      </c>
      <c r="I206" s="134" t="str">
        <f t="shared" si="32"/>
        <v xml:space="preserve"> </v>
      </c>
      <c r="J206" s="134">
        <f t="shared" si="33"/>
        <v>-100</v>
      </c>
      <c r="K206" s="134" t="str">
        <f t="shared" si="34"/>
        <v xml:space="preserve"> </v>
      </c>
      <c r="L206" s="134" t="str">
        <f t="shared" si="35"/>
        <v xml:space="preserve"> </v>
      </c>
      <c r="M206" s="134" t="str">
        <f t="shared" si="36"/>
        <v xml:space="preserve"> </v>
      </c>
      <c r="N206" s="46"/>
      <c r="O206" s="42">
        <v>167</v>
      </c>
      <c r="P206" s="41" t="s">
        <v>50</v>
      </c>
      <c r="Q206" s="45">
        <v>113498571</v>
      </c>
      <c r="R206" s="92">
        <v>101182750</v>
      </c>
      <c r="S206" s="45">
        <v>98665115.000000119</v>
      </c>
      <c r="T206" s="92">
        <v>133820537.99999991</v>
      </c>
      <c r="U206" s="92">
        <v>78292714.00000003</v>
      </c>
      <c r="V206" s="77">
        <v>100273324.99999996</v>
      </c>
      <c r="W206" s="134">
        <f t="shared" si="37"/>
        <v>-11.652345825569952</v>
      </c>
      <c r="X206" s="134">
        <f t="shared" si="38"/>
        <v>-0.8987945079571773</v>
      </c>
      <c r="Y206" s="134">
        <f t="shared" si="39"/>
        <v>1.62996820102002</v>
      </c>
      <c r="Z206" s="134">
        <f t="shared" si="40"/>
        <v>-25.068807450168805</v>
      </c>
      <c r="AA206" s="134">
        <f t="shared" si="41"/>
        <v>28.074912564660764</v>
      </c>
    </row>
    <row r="207" spans="1:27" x14ac:dyDescent="0.3">
      <c r="A207" s="42">
        <v>169</v>
      </c>
      <c r="B207" s="76" t="s">
        <v>292</v>
      </c>
      <c r="C207" s="45">
        <v>43839603</v>
      </c>
      <c r="D207" s="92">
        <v>41234938</v>
      </c>
      <c r="E207" s="45">
        <v>40851901.000000015</v>
      </c>
      <c r="F207" s="92">
        <v>127052800.00000001</v>
      </c>
      <c r="G207" s="92">
        <v>43971542</v>
      </c>
      <c r="H207" s="77">
        <v>26065035.999999985</v>
      </c>
      <c r="I207" s="134">
        <f t="shared" si="32"/>
        <v>-40.544543708573308</v>
      </c>
      <c r="J207" s="134">
        <f t="shared" si="33"/>
        <v>-36.78895309603719</v>
      </c>
      <c r="K207" s="134">
        <f t="shared" si="34"/>
        <v>-36.196271502763175</v>
      </c>
      <c r="L207" s="134">
        <f t="shared" si="35"/>
        <v>-79.484878727584146</v>
      </c>
      <c r="M207" s="134">
        <f t="shared" si="36"/>
        <v>-40.722943034383498</v>
      </c>
      <c r="N207" s="46"/>
      <c r="O207" s="42">
        <v>168</v>
      </c>
      <c r="P207" s="76" t="s">
        <v>291</v>
      </c>
      <c r="Q207" s="45">
        <v>5540</v>
      </c>
      <c r="R207" s="92" t="s">
        <v>334</v>
      </c>
      <c r="S207" s="45"/>
      <c r="T207" s="92"/>
      <c r="U207" s="92">
        <v>0</v>
      </c>
      <c r="W207" s="134">
        <f t="shared" si="37"/>
        <v>-100</v>
      </c>
      <c r="X207" s="134" t="str">
        <f t="shared" si="38"/>
        <v xml:space="preserve"> </v>
      </c>
      <c r="Y207" s="134" t="str">
        <f t="shared" si="39"/>
        <v xml:space="preserve"> </v>
      </c>
      <c r="Z207" s="134" t="str">
        <f t="shared" si="40"/>
        <v xml:space="preserve"> </v>
      </c>
      <c r="AA207" s="134" t="str">
        <f t="shared" si="41"/>
        <v xml:space="preserve"> </v>
      </c>
    </row>
    <row r="208" spans="1:27" x14ac:dyDescent="0.3">
      <c r="A208" s="42">
        <v>170</v>
      </c>
      <c r="B208" s="76" t="s">
        <v>71</v>
      </c>
      <c r="C208" s="45">
        <v>13337964</v>
      </c>
      <c r="D208" s="92">
        <v>12807601</v>
      </c>
      <c r="E208" s="45">
        <v>15229639.999999998</v>
      </c>
      <c r="F208" s="92">
        <v>13025310</v>
      </c>
      <c r="G208" s="92">
        <v>42272289.000000007</v>
      </c>
      <c r="H208" s="77">
        <v>9363554.9999999963</v>
      </c>
      <c r="I208" s="134">
        <f t="shared" si="32"/>
        <v>-29.797718752277362</v>
      </c>
      <c r="J208" s="134">
        <f t="shared" si="33"/>
        <v>-26.890640956101024</v>
      </c>
      <c r="K208" s="134">
        <f t="shared" si="34"/>
        <v>-38.517555240964349</v>
      </c>
      <c r="L208" s="134">
        <f t="shared" si="35"/>
        <v>-28.112613058729536</v>
      </c>
      <c r="M208" s="134">
        <f t="shared" si="36"/>
        <v>-77.849425187266306</v>
      </c>
      <c r="N208" s="46"/>
      <c r="O208" s="42">
        <v>169</v>
      </c>
      <c r="P208" s="76" t="s">
        <v>292</v>
      </c>
      <c r="Q208" s="45">
        <v>34220516</v>
      </c>
      <c r="R208" s="92">
        <v>42165120</v>
      </c>
      <c r="S208" s="45">
        <v>52138206.000000052</v>
      </c>
      <c r="T208" s="92">
        <v>50459851.999999963</v>
      </c>
      <c r="U208" s="92">
        <v>63728373.000000007</v>
      </c>
      <c r="V208" s="77">
        <v>40030850.000000015</v>
      </c>
      <c r="W208" s="134">
        <f t="shared" si="37"/>
        <v>16.979095230475224</v>
      </c>
      <c r="X208" s="134">
        <f t="shared" si="38"/>
        <v>-5.0616955436151585</v>
      </c>
      <c r="Y208" s="134">
        <f t="shared" si="39"/>
        <v>-23.221658221228452</v>
      </c>
      <c r="Z208" s="134">
        <f t="shared" si="40"/>
        <v>-20.667920310190283</v>
      </c>
      <c r="AA208" s="134">
        <f t="shared" si="41"/>
        <v>-37.185200067793964</v>
      </c>
    </row>
    <row r="209" spans="1:27" x14ac:dyDescent="0.3">
      <c r="A209" s="42">
        <v>171</v>
      </c>
      <c r="B209" s="76" t="s">
        <v>293</v>
      </c>
      <c r="C209" s="45">
        <v>15075351</v>
      </c>
      <c r="D209" s="92">
        <v>15598059</v>
      </c>
      <c r="E209" s="45">
        <v>17780027.000000004</v>
      </c>
      <c r="F209" s="92">
        <v>23752185.999999989</v>
      </c>
      <c r="G209" s="92">
        <v>18161211</v>
      </c>
      <c r="H209" s="77">
        <v>10975247.000000004</v>
      </c>
      <c r="I209" s="134">
        <f t="shared" si="32"/>
        <v>-27.197403231274649</v>
      </c>
      <c r="J209" s="134">
        <f t="shared" si="33"/>
        <v>-29.637097795309003</v>
      </c>
      <c r="K209" s="134">
        <f t="shared" si="34"/>
        <v>-38.272045368660002</v>
      </c>
      <c r="L209" s="134">
        <f t="shared" si="35"/>
        <v>-53.792686702604939</v>
      </c>
      <c r="M209" s="134">
        <f t="shared" si="36"/>
        <v>-39.567647774148959</v>
      </c>
      <c r="N209" s="46"/>
      <c r="O209" s="42">
        <v>170</v>
      </c>
      <c r="P209" s="76" t="s">
        <v>71</v>
      </c>
      <c r="Q209" s="45">
        <v>76625172</v>
      </c>
      <c r="R209" s="92">
        <v>66233891</v>
      </c>
      <c r="S209" s="45">
        <v>55055451.000000075</v>
      </c>
      <c r="T209" s="92">
        <v>72243002.999999985</v>
      </c>
      <c r="U209" s="92">
        <v>77749577.000000015</v>
      </c>
      <c r="V209" s="77">
        <v>57847155.000000052</v>
      </c>
      <c r="W209" s="134">
        <f t="shared" si="37"/>
        <v>-24.506329330001307</v>
      </c>
      <c r="X209" s="134">
        <f t="shared" si="38"/>
        <v>-12.66230304965768</v>
      </c>
      <c r="Y209" s="134">
        <f t="shared" si="39"/>
        <v>5.0707131615359629</v>
      </c>
      <c r="Z209" s="134">
        <f t="shared" si="40"/>
        <v>-19.926978949089275</v>
      </c>
      <c r="AA209" s="134">
        <f t="shared" si="41"/>
        <v>-25.598109684892506</v>
      </c>
    </row>
    <row r="210" spans="1:27" x14ac:dyDescent="0.3">
      <c r="A210" s="42">
        <v>172</v>
      </c>
      <c r="B210" s="76" t="s">
        <v>65</v>
      </c>
      <c r="C210" s="45">
        <v>1921776</v>
      </c>
      <c r="D210" s="92">
        <v>1591274</v>
      </c>
      <c r="E210" s="45">
        <v>1673779</v>
      </c>
      <c r="F210" s="92">
        <v>952562.00000000023</v>
      </c>
      <c r="G210" s="92">
        <v>938292</v>
      </c>
      <c r="H210" s="77">
        <v>1176137.0000000002</v>
      </c>
      <c r="I210" s="134">
        <f t="shared" si="32"/>
        <v>-38.799475068894594</v>
      </c>
      <c r="J210" s="134">
        <f t="shared" si="33"/>
        <v>-26.088341794059332</v>
      </c>
      <c r="K210" s="134">
        <f t="shared" si="34"/>
        <v>-29.731643185868606</v>
      </c>
      <c r="L210" s="134">
        <f t="shared" si="35"/>
        <v>23.47091317940459</v>
      </c>
      <c r="M210" s="134">
        <f t="shared" si="36"/>
        <v>25.348718735745408</v>
      </c>
      <c r="N210" s="46"/>
      <c r="O210" s="42">
        <v>171</v>
      </c>
      <c r="P210" s="76" t="s">
        <v>293</v>
      </c>
      <c r="Q210" s="45">
        <v>10462944</v>
      </c>
      <c r="R210" s="92">
        <v>9127123</v>
      </c>
      <c r="S210" s="45">
        <v>28591457.999999981</v>
      </c>
      <c r="T210" s="92">
        <v>7878688.0000000028</v>
      </c>
      <c r="U210" s="92">
        <v>12387704.000000004</v>
      </c>
      <c r="V210" s="77">
        <v>8249912</v>
      </c>
      <c r="W210" s="134">
        <f t="shared" si="37"/>
        <v>-21.151140634987627</v>
      </c>
      <c r="X210" s="134">
        <f t="shared" si="38"/>
        <v>-9.6110351531364273</v>
      </c>
      <c r="Y210" s="134">
        <f t="shared" si="39"/>
        <v>-71.145535845006549</v>
      </c>
      <c r="Z210" s="134">
        <f t="shared" si="40"/>
        <v>4.7117489612483325</v>
      </c>
      <c r="AA210" s="134">
        <f t="shared" si="41"/>
        <v>-33.402412585899711</v>
      </c>
    </row>
    <row r="211" spans="1:27" x14ac:dyDescent="0.3">
      <c r="A211" s="42">
        <v>173</v>
      </c>
      <c r="B211" s="76" t="s">
        <v>294</v>
      </c>
      <c r="C211" s="45">
        <v>3602</v>
      </c>
      <c r="D211" s="92" t="s">
        <v>334</v>
      </c>
      <c r="E211" s="45">
        <v>4349</v>
      </c>
      <c r="F211" s="92">
        <v>8684</v>
      </c>
      <c r="G211" s="92">
        <v>5929</v>
      </c>
      <c r="H211" s="77"/>
      <c r="I211" s="134">
        <f t="shared" si="32"/>
        <v>-100</v>
      </c>
      <c r="J211" s="134" t="str">
        <f t="shared" si="33"/>
        <v xml:space="preserve"> </v>
      </c>
      <c r="K211" s="134">
        <f t="shared" si="34"/>
        <v>-100</v>
      </c>
      <c r="L211" s="134">
        <f t="shared" si="35"/>
        <v>-100</v>
      </c>
      <c r="M211" s="134">
        <f t="shared" si="36"/>
        <v>-100</v>
      </c>
      <c r="N211" s="46"/>
      <c r="O211" s="42">
        <v>172</v>
      </c>
      <c r="P211" s="76" t="s">
        <v>65</v>
      </c>
      <c r="Q211" s="45">
        <v>49905385</v>
      </c>
      <c r="R211" s="92">
        <v>49601688</v>
      </c>
      <c r="S211" s="45">
        <v>52570737.999999978</v>
      </c>
      <c r="T211" s="92">
        <v>53241078.000000067</v>
      </c>
      <c r="U211" s="92">
        <v>61082938.999999985</v>
      </c>
      <c r="V211" s="77">
        <v>37084030.999999993</v>
      </c>
      <c r="W211" s="134">
        <f t="shared" si="37"/>
        <v>-25.691323691822049</v>
      </c>
      <c r="X211" s="134">
        <f t="shared" si="38"/>
        <v>-25.236352843475828</v>
      </c>
      <c r="Y211" s="134">
        <f t="shared" si="39"/>
        <v>-29.458797021263024</v>
      </c>
      <c r="Z211" s="134">
        <f t="shared" si="40"/>
        <v>-30.346956911729052</v>
      </c>
      <c r="AA211" s="134">
        <f t="shared" si="41"/>
        <v>-39.289052545425164</v>
      </c>
    </row>
    <row r="212" spans="1:27" x14ac:dyDescent="0.3">
      <c r="A212" s="42">
        <v>174</v>
      </c>
      <c r="B212" s="76" t="s">
        <v>78</v>
      </c>
      <c r="C212" s="45">
        <v>1873413</v>
      </c>
      <c r="D212" s="92">
        <v>3332005</v>
      </c>
      <c r="E212" s="45">
        <v>3932737.9999999995</v>
      </c>
      <c r="F212" s="92">
        <v>4752431.0000000009</v>
      </c>
      <c r="G212" s="92">
        <v>4078572.9999999995</v>
      </c>
      <c r="H212" s="77">
        <v>1970162</v>
      </c>
      <c r="I212" s="134">
        <f t="shared" si="32"/>
        <v>5.1643177452062048</v>
      </c>
      <c r="J212" s="134">
        <f t="shared" si="33"/>
        <v>-40.871577323563436</v>
      </c>
      <c r="K212" s="134">
        <f t="shared" si="34"/>
        <v>-49.903553198814663</v>
      </c>
      <c r="L212" s="134">
        <f t="shared" si="35"/>
        <v>-58.544121945168705</v>
      </c>
      <c r="M212" s="134">
        <f t="shared" si="36"/>
        <v>-51.694820713028797</v>
      </c>
      <c r="N212" s="46"/>
      <c r="O212" s="42">
        <v>173</v>
      </c>
      <c r="P212" s="76" t="s">
        <v>294</v>
      </c>
      <c r="Q212" s="45">
        <v>3329960</v>
      </c>
      <c r="R212" s="92">
        <v>2002095</v>
      </c>
      <c r="S212" s="45">
        <v>2925987</v>
      </c>
      <c r="T212" s="92">
        <v>4535430.9999999981</v>
      </c>
      <c r="U212" s="92">
        <v>3737472</v>
      </c>
      <c r="V212" s="77">
        <v>3782823.0000000005</v>
      </c>
      <c r="W212" s="134">
        <f t="shared" si="37"/>
        <v>13.599652848682879</v>
      </c>
      <c r="X212" s="134">
        <f t="shared" si="38"/>
        <v>88.943231964517196</v>
      </c>
      <c r="Y212" s="134">
        <f t="shared" si="39"/>
        <v>29.283657104423241</v>
      </c>
      <c r="Z212" s="134">
        <f t="shared" si="40"/>
        <v>-16.593968687871069</v>
      </c>
      <c r="AA212" s="134">
        <f t="shared" si="41"/>
        <v>1.2134137727319683</v>
      </c>
    </row>
    <row r="213" spans="1:27" x14ac:dyDescent="0.3">
      <c r="A213" s="42">
        <v>175</v>
      </c>
      <c r="B213" s="41" t="s">
        <v>295</v>
      </c>
      <c r="C213" s="45">
        <v>1109</v>
      </c>
      <c r="D213" s="92" t="s">
        <v>334</v>
      </c>
      <c r="E213" s="45"/>
      <c r="F213" s="92"/>
      <c r="G213" s="92">
        <v>0</v>
      </c>
      <c r="H213" s="77"/>
      <c r="I213" s="134">
        <f t="shared" si="32"/>
        <v>-100</v>
      </c>
      <c r="J213" s="134" t="str">
        <f t="shared" si="33"/>
        <v xml:space="preserve"> </v>
      </c>
      <c r="K213" s="134" t="str">
        <f t="shared" si="34"/>
        <v xml:space="preserve"> </v>
      </c>
      <c r="L213" s="134" t="str">
        <f t="shared" si="35"/>
        <v xml:space="preserve"> </v>
      </c>
      <c r="M213" s="134" t="str">
        <f t="shared" si="36"/>
        <v xml:space="preserve"> </v>
      </c>
      <c r="N213" s="46"/>
      <c r="O213" s="42">
        <v>174</v>
      </c>
      <c r="P213" s="76" t="s">
        <v>78</v>
      </c>
      <c r="Q213" s="45">
        <v>41500440</v>
      </c>
      <c r="R213" s="92">
        <v>41237545</v>
      </c>
      <c r="S213" s="45">
        <v>47215612.000000082</v>
      </c>
      <c r="T213" s="92">
        <v>51036239.00000006</v>
      </c>
      <c r="U213" s="92">
        <v>51676077</v>
      </c>
      <c r="V213" s="77">
        <v>44227809.999999978</v>
      </c>
      <c r="W213" s="134">
        <f t="shared" si="37"/>
        <v>6.5719062255724907</v>
      </c>
      <c r="X213" s="134">
        <f t="shared" si="38"/>
        <v>7.2513167309062254</v>
      </c>
      <c r="Y213" s="134">
        <f t="shared" si="39"/>
        <v>-6.327995917960564</v>
      </c>
      <c r="Z213" s="134">
        <f t="shared" si="40"/>
        <v>-13.340381527722045</v>
      </c>
      <c r="AA213" s="134">
        <f t="shared" si="41"/>
        <v>-14.413375458048066</v>
      </c>
    </row>
    <row r="214" spans="1:27" x14ac:dyDescent="0.3">
      <c r="A214" s="42">
        <v>176</v>
      </c>
      <c r="B214" s="76" t="s">
        <v>296</v>
      </c>
      <c r="C214" s="45" t="s">
        <v>334</v>
      </c>
      <c r="D214" s="92" t="s">
        <v>334</v>
      </c>
      <c r="E214" s="45"/>
      <c r="F214" s="92"/>
      <c r="G214" s="92"/>
      <c r="I214" s="134" t="str">
        <f t="shared" si="32"/>
        <v xml:space="preserve"> </v>
      </c>
      <c r="J214" s="134" t="str">
        <f t="shared" si="33"/>
        <v xml:space="preserve"> </v>
      </c>
      <c r="K214" s="134" t="str">
        <f t="shared" si="34"/>
        <v xml:space="preserve"> </v>
      </c>
      <c r="L214" s="134" t="str">
        <f t="shared" si="35"/>
        <v xml:space="preserve"> </v>
      </c>
      <c r="M214" s="134" t="str">
        <f t="shared" si="36"/>
        <v xml:space="preserve"> </v>
      </c>
      <c r="N214" s="46"/>
      <c r="O214" s="42">
        <v>175</v>
      </c>
      <c r="P214" s="41" t="s">
        <v>295</v>
      </c>
      <c r="Q214" s="45">
        <v>109071</v>
      </c>
      <c r="R214" s="92">
        <v>4051</v>
      </c>
      <c r="S214" s="45">
        <v>9859</v>
      </c>
      <c r="T214" s="92">
        <v>100731</v>
      </c>
      <c r="U214" s="92">
        <v>72767</v>
      </c>
      <c r="V214" s="77">
        <v>123072</v>
      </c>
      <c r="W214" s="134">
        <f t="shared" si="37"/>
        <v>12.836592678163768</v>
      </c>
      <c r="X214" s="134">
        <f t="shared" si="38"/>
        <v>2938.0646753887931</v>
      </c>
      <c r="Y214" s="134">
        <f t="shared" si="39"/>
        <v>1148.3213307637693</v>
      </c>
      <c r="Z214" s="134">
        <f t="shared" si="40"/>
        <v>22.178872442445723</v>
      </c>
      <c r="AA214" s="134">
        <f t="shared" si="41"/>
        <v>69.131611857023103</v>
      </c>
    </row>
    <row r="215" spans="1:27" x14ac:dyDescent="0.3">
      <c r="A215" s="42">
        <v>177</v>
      </c>
      <c r="B215" s="76" t="s">
        <v>297</v>
      </c>
      <c r="C215" s="45">
        <v>660627</v>
      </c>
      <c r="D215" s="92">
        <v>898501</v>
      </c>
      <c r="E215" s="45">
        <v>778441.00000000012</v>
      </c>
      <c r="F215" s="92">
        <v>945368</v>
      </c>
      <c r="G215" s="92">
        <v>455797</v>
      </c>
      <c r="H215" s="77">
        <v>481196</v>
      </c>
      <c r="I215" s="134">
        <f t="shared" si="32"/>
        <v>-27.160712474664223</v>
      </c>
      <c r="J215" s="134">
        <f t="shared" si="33"/>
        <v>-46.444578247547867</v>
      </c>
      <c r="K215" s="134">
        <f t="shared" si="34"/>
        <v>-38.184653686021178</v>
      </c>
      <c r="L215" s="134">
        <f t="shared" si="35"/>
        <v>-49.099609887366611</v>
      </c>
      <c r="M215" s="134">
        <f t="shared" si="36"/>
        <v>5.5724368523706715</v>
      </c>
      <c r="N215" s="46"/>
      <c r="O215" s="42">
        <v>176</v>
      </c>
      <c r="P215" s="76" t="s">
        <v>296</v>
      </c>
      <c r="Q215" s="45" t="s">
        <v>334</v>
      </c>
      <c r="R215" s="92" t="s">
        <v>334</v>
      </c>
      <c r="S215" s="45"/>
      <c r="T215" s="92"/>
      <c r="U215" s="92"/>
      <c r="W215" s="134" t="str">
        <f t="shared" si="37"/>
        <v xml:space="preserve"> </v>
      </c>
      <c r="X215" s="134" t="str">
        <f t="shared" si="38"/>
        <v xml:space="preserve"> </v>
      </c>
      <c r="Y215" s="134" t="str">
        <f t="shared" si="39"/>
        <v xml:space="preserve"> </v>
      </c>
      <c r="Z215" s="134" t="str">
        <f t="shared" si="40"/>
        <v xml:space="preserve"> </v>
      </c>
      <c r="AA215" s="134" t="str">
        <f t="shared" si="41"/>
        <v xml:space="preserve"> </v>
      </c>
    </row>
    <row r="216" spans="1:27" x14ac:dyDescent="0.3">
      <c r="A216" s="42">
        <v>178</v>
      </c>
      <c r="B216" s="76" t="s">
        <v>330</v>
      </c>
      <c r="C216" s="45"/>
      <c r="D216" s="92"/>
      <c r="E216" s="45"/>
      <c r="F216" s="92"/>
      <c r="G216" s="92">
        <v>0</v>
      </c>
      <c r="H216" s="77"/>
      <c r="I216" s="134" t="str">
        <f t="shared" si="32"/>
        <v xml:space="preserve"> </v>
      </c>
      <c r="J216" s="134" t="str">
        <f t="shared" si="33"/>
        <v xml:space="preserve"> </v>
      </c>
      <c r="K216" s="134" t="str">
        <f t="shared" si="34"/>
        <v xml:space="preserve"> </v>
      </c>
      <c r="L216" s="134" t="str">
        <f t="shared" si="35"/>
        <v xml:space="preserve"> </v>
      </c>
      <c r="M216" s="134" t="str">
        <f t="shared" si="36"/>
        <v xml:space="preserve"> </v>
      </c>
      <c r="N216" s="46"/>
      <c r="O216" s="42">
        <v>177</v>
      </c>
      <c r="P216" s="76" t="s">
        <v>297</v>
      </c>
      <c r="Q216" s="45">
        <v>6660040</v>
      </c>
      <c r="R216" s="92">
        <v>5998483</v>
      </c>
      <c r="S216" s="45">
        <v>10050807.999999998</v>
      </c>
      <c r="T216" s="92">
        <v>13922561.000000006</v>
      </c>
      <c r="U216" s="92">
        <v>11618604</v>
      </c>
      <c r="V216" s="77">
        <v>7974684.0000000093</v>
      </c>
      <c r="W216" s="134">
        <f t="shared" si="37"/>
        <v>19.739280845160238</v>
      </c>
      <c r="X216" s="134">
        <f t="shared" si="38"/>
        <v>32.945012930769479</v>
      </c>
      <c r="Y216" s="134">
        <f t="shared" si="39"/>
        <v>-20.656289524185411</v>
      </c>
      <c r="Z216" s="134">
        <f t="shared" si="40"/>
        <v>-42.721141606059355</v>
      </c>
      <c r="AA216" s="134">
        <f t="shared" si="41"/>
        <v>-31.362803999516558</v>
      </c>
    </row>
    <row r="217" spans="1:27" x14ac:dyDescent="0.3">
      <c r="A217" s="42">
        <v>179</v>
      </c>
      <c r="B217" s="76" t="s">
        <v>298</v>
      </c>
      <c r="C217" s="45">
        <v>14426</v>
      </c>
      <c r="D217" s="92" t="s">
        <v>334</v>
      </c>
      <c r="E217" s="45"/>
      <c r="F217" s="92"/>
      <c r="G217" s="92">
        <v>0</v>
      </c>
      <c r="H217" s="77"/>
      <c r="I217" s="134">
        <f t="shared" si="32"/>
        <v>-100</v>
      </c>
      <c r="J217" s="134" t="str">
        <f t="shared" si="33"/>
        <v xml:space="preserve"> </v>
      </c>
      <c r="K217" s="134" t="str">
        <f t="shared" si="34"/>
        <v xml:space="preserve"> </v>
      </c>
      <c r="L217" s="134" t="str">
        <f t="shared" si="35"/>
        <v xml:space="preserve"> </v>
      </c>
      <c r="M217" s="134" t="str">
        <f t="shared" si="36"/>
        <v xml:space="preserve"> </v>
      </c>
      <c r="N217" s="46"/>
      <c r="O217" s="42">
        <v>178</v>
      </c>
      <c r="P217" s="76" t="s">
        <v>330</v>
      </c>
      <c r="Q217" s="45"/>
      <c r="R217" s="92"/>
      <c r="S217" s="45"/>
      <c r="T217" s="92"/>
      <c r="U217" s="92">
        <v>0</v>
      </c>
      <c r="V217" s="77"/>
      <c r="W217" s="134" t="str">
        <f t="shared" si="37"/>
        <v xml:space="preserve"> </v>
      </c>
      <c r="X217" s="134" t="str">
        <f t="shared" si="38"/>
        <v xml:space="preserve"> </v>
      </c>
      <c r="Y217" s="134" t="str">
        <f t="shared" si="39"/>
        <v xml:space="preserve"> </v>
      </c>
      <c r="Z217" s="134" t="str">
        <f t="shared" si="40"/>
        <v xml:space="preserve"> </v>
      </c>
      <c r="AA217" s="134" t="str">
        <f t="shared" si="41"/>
        <v xml:space="preserve"> </v>
      </c>
    </row>
    <row r="218" spans="1:27" x14ac:dyDescent="0.3">
      <c r="A218" s="42">
        <v>180</v>
      </c>
      <c r="B218" s="76" t="s">
        <v>299</v>
      </c>
      <c r="C218" s="45" t="s">
        <v>334</v>
      </c>
      <c r="D218" s="92" t="s">
        <v>334</v>
      </c>
      <c r="E218" s="45"/>
      <c r="F218" s="92"/>
      <c r="G218" s="92">
        <v>0</v>
      </c>
      <c r="H218" s="77"/>
      <c r="I218" s="134" t="str">
        <f t="shared" si="32"/>
        <v xml:space="preserve"> </v>
      </c>
      <c r="J218" s="134" t="str">
        <f t="shared" si="33"/>
        <v xml:space="preserve"> </v>
      </c>
      <c r="K218" s="134" t="str">
        <f t="shared" si="34"/>
        <v xml:space="preserve"> </v>
      </c>
      <c r="L218" s="134" t="str">
        <f t="shared" si="35"/>
        <v xml:space="preserve"> </v>
      </c>
      <c r="M218" s="134" t="str">
        <f t="shared" si="36"/>
        <v xml:space="preserve"> </v>
      </c>
      <c r="N218" s="46"/>
      <c r="O218" s="42">
        <v>179</v>
      </c>
      <c r="P218" s="76" t="s">
        <v>298</v>
      </c>
      <c r="Q218" s="45">
        <v>209903</v>
      </c>
      <c r="R218" s="92">
        <v>356014</v>
      </c>
      <c r="S218" s="45">
        <v>505280.00000000006</v>
      </c>
      <c r="T218" s="92">
        <v>190336.00000000003</v>
      </c>
      <c r="U218" s="92">
        <v>389680</v>
      </c>
      <c r="V218" s="77">
        <v>493733.99999999994</v>
      </c>
      <c r="W218" s="134">
        <f t="shared" si="37"/>
        <v>135.22007784548097</v>
      </c>
      <c r="X218" s="134">
        <f t="shared" si="38"/>
        <v>38.683871982562465</v>
      </c>
      <c r="Y218" s="134">
        <f t="shared" si="39"/>
        <v>-2.2850696643445474</v>
      </c>
      <c r="Z218" s="134">
        <f t="shared" si="40"/>
        <v>159.40126933422994</v>
      </c>
      <c r="AA218" s="134">
        <f t="shared" si="41"/>
        <v>26.702422500513222</v>
      </c>
    </row>
    <row r="219" spans="1:27" x14ac:dyDescent="0.3">
      <c r="A219" s="42">
        <v>181</v>
      </c>
      <c r="B219" s="76" t="s">
        <v>300</v>
      </c>
      <c r="C219" s="45"/>
      <c r="D219" s="92" t="s">
        <v>334</v>
      </c>
      <c r="E219" s="45"/>
      <c r="F219" s="92"/>
      <c r="G219" s="92">
        <v>0</v>
      </c>
      <c r="H219" s="77"/>
      <c r="I219" s="134" t="str">
        <f t="shared" si="32"/>
        <v xml:space="preserve"> </v>
      </c>
      <c r="J219" s="134" t="str">
        <f t="shared" si="33"/>
        <v xml:space="preserve"> </v>
      </c>
      <c r="K219" s="134" t="str">
        <f t="shared" si="34"/>
        <v xml:space="preserve"> </v>
      </c>
      <c r="L219" s="134" t="str">
        <f t="shared" si="35"/>
        <v xml:space="preserve"> </v>
      </c>
      <c r="M219" s="134" t="str">
        <f t="shared" si="36"/>
        <v xml:space="preserve"> </v>
      </c>
      <c r="N219" s="46"/>
      <c r="O219" s="42">
        <v>180</v>
      </c>
      <c r="P219" s="76" t="s">
        <v>299</v>
      </c>
      <c r="Q219" s="45" t="s">
        <v>334</v>
      </c>
      <c r="R219" s="92" t="s">
        <v>334</v>
      </c>
      <c r="S219" s="45"/>
      <c r="T219" s="92"/>
      <c r="U219" s="92"/>
      <c r="V219" s="77"/>
      <c r="W219" s="134" t="str">
        <f t="shared" si="37"/>
        <v xml:space="preserve"> </v>
      </c>
      <c r="X219" s="134" t="str">
        <f t="shared" si="38"/>
        <v xml:space="preserve"> </v>
      </c>
      <c r="Y219" s="134" t="str">
        <f t="shared" si="39"/>
        <v xml:space="preserve"> </v>
      </c>
      <c r="Z219" s="134" t="str">
        <f t="shared" si="40"/>
        <v xml:space="preserve"> </v>
      </c>
      <c r="AA219" s="134" t="str">
        <f t="shared" si="41"/>
        <v xml:space="preserve"> </v>
      </c>
    </row>
    <row r="220" spans="1:27" x14ac:dyDescent="0.3">
      <c r="A220" s="42">
        <v>182</v>
      </c>
      <c r="B220" s="76" t="s">
        <v>326</v>
      </c>
      <c r="C220" s="45" t="s">
        <v>334</v>
      </c>
      <c r="D220" s="92"/>
      <c r="E220" s="45">
        <v>1124</v>
      </c>
      <c r="F220" s="92"/>
      <c r="G220" s="92">
        <v>0</v>
      </c>
      <c r="H220" s="77"/>
      <c r="I220" s="134" t="str">
        <f t="shared" si="32"/>
        <v xml:space="preserve"> </v>
      </c>
      <c r="J220" s="134" t="str">
        <f t="shared" si="33"/>
        <v xml:space="preserve"> </v>
      </c>
      <c r="K220" s="134">
        <f t="shared" si="34"/>
        <v>-100</v>
      </c>
      <c r="L220" s="134" t="str">
        <f t="shared" si="35"/>
        <v xml:space="preserve"> </v>
      </c>
      <c r="M220" s="134" t="str">
        <f t="shared" si="36"/>
        <v xml:space="preserve"> </v>
      </c>
      <c r="N220" s="46"/>
      <c r="O220" s="42">
        <v>181</v>
      </c>
      <c r="P220" s="76" t="s">
        <v>300</v>
      </c>
      <c r="Q220" s="45"/>
      <c r="R220" s="92" t="s">
        <v>334</v>
      </c>
      <c r="S220" s="45"/>
      <c r="T220" s="92"/>
      <c r="U220" s="92">
        <v>0</v>
      </c>
      <c r="W220" s="134" t="str">
        <f t="shared" si="37"/>
        <v xml:space="preserve"> </v>
      </c>
      <c r="X220" s="134" t="str">
        <f t="shared" si="38"/>
        <v xml:space="preserve"> </v>
      </c>
      <c r="Y220" s="134" t="str">
        <f t="shared" si="39"/>
        <v xml:space="preserve"> </v>
      </c>
      <c r="Z220" s="134" t="str">
        <f t="shared" si="40"/>
        <v xml:space="preserve"> </v>
      </c>
      <c r="AA220" s="134" t="str">
        <f t="shared" si="41"/>
        <v xml:space="preserve"> </v>
      </c>
    </row>
    <row r="221" spans="1:27" x14ac:dyDescent="0.3">
      <c r="A221" s="42">
        <v>183</v>
      </c>
      <c r="B221" s="76" t="s">
        <v>301</v>
      </c>
      <c r="C221" s="45" t="s">
        <v>334</v>
      </c>
      <c r="D221" s="92" t="s">
        <v>334</v>
      </c>
      <c r="E221" s="45"/>
      <c r="F221" s="92"/>
      <c r="G221" s="92">
        <v>0</v>
      </c>
      <c r="H221" s="77"/>
      <c r="I221" s="134" t="str">
        <f t="shared" si="32"/>
        <v xml:space="preserve"> </v>
      </c>
      <c r="J221" s="134" t="str">
        <f t="shared" si="33"/>
        <v xml:space="preserve"> </v>
      </c>
      <c r="K221" s="134" t="str">
        <f t="shared" si="34"/>
        <v xml:space="preserve"> </v>
      </c>
      <c r="L221" s="134" t="str">
        <f t="shared" si="35"/>
        <v xml:space="preserve"> </v>
      </c>
      <c r="M221" s="134" t="str">
        <f t="shared" si="36"/>
        <v xml:space="preserve"> </v>
      </c>
      <c r="N221" s="46"/>
      <c r="O221" s="42">
        <v>182</v>
      </c>
      <c r="P221" s="76" t="s">
        <v>326</v>
      </c>
      <c r="Q221" s="45" t="s">
        <v>334</v>
      </c>
      <c r="R221" s="92"/>
      <c r="S221" s="45"/>
      <c r="T221" s="92"/>
      <c r="U221" s="92">
        <v>0</v>
      </c>
      <c r="V221" s="77">
        <v>7490</v>
      </c>
      <c r="W221" s="134" t="str">
        <f t="shared" si="37"/>
        <v xml:space="preserve"> </v>
      </c>
      <c r="X221" s="134" t="str">
        <f t="shared" si="38"/>
        <v xml:space="preserve"> </v>
      </c>
      <c r="Y221" s="134" t="str">
        <f t="shared" si="39"/>
        <v xml:space="preserve"> </v>
      </c>
      <c r="Z221" s="134" t="str">
        <f t="shared" si="40"/>
        <v xml:space="preserve"> </v>
      </c>
      <c r="AA221" s="134" t="str">
        <f t="shared" si="41"/>
        <v xml:space="preserve"> </v>
      </c>
    </row>
    <row r="222" spans="1:27" x14ac:dyDescent="0.3">
      <c r="A222" s="42">
        <v>184</v>
      </c>
      <c r="B222" s="76" t="s">
        <v>302</v>
      </c>
      <c r="C222" s="45" t="s">
        <v>334</v>
      </c>
      <c r="D222" s="92" t="s">
        <v>334</v>
      </c>
      <c r="E222" s="45"/>
      <c r="F222" s="92"/>
      <c r="G222" s="92">
        <v>0</v>
      </c>
      <c r="H222" s="77"/>
      <c r="I222" s="134" t="str">
        <f t="shared" si="32"/>
        <v xml:space="preserve"> </v>
      </c>
      <c r="J222" s="134" t="str">
        <f t="shared" si="33"/>
        <v xml:space="preserve"> </v>
      </c>
      <c r="K222" s="134" t="str">
        <f t="shared" si="34"/>
        <v xml:space="preserve"> </v>
      </c>
      <c r="L222" s="134" t="str">
        <f t="shared" si="35"/>
        <v xml:space="preserve"> </v>
      </c>
      <c r="M222" s="134" t="str">
        <f t="shared" si="36"/>
        <v xml:space="preserve"> </v>
      </c>
      <c r="N222" s="46"/>
      <c r="O222" s="42">
        <v>183</v>
      </c>
      <c r="P222" s="76" t="s">
        <v>301</v>
      </c>
      <c r="Q222" s="45">
        <v>92007</v>
      </c>
      <c r="R222" s="92">
        <v>138913</v>
      </c>
      <c r="S222" s="45">
        <v>36220</v>
      </c>
      <c r="T222" s="92">
        <v>5486</v>
      </c>
      <c r="U222" s="92">
        <v>3024</v>
      </c>
      <c r="V222" s="77">
        <v>15932</v>
      </c>
      <c r="W222" s="134">
        <f t="shared" si="37"/>
        <v>-82.683926223004775</v>
      </c>
      <c r="X222" s="134">
        <f t="shared" si="38"/>
        <v>-88.530951026901732</v>
      </c>
      <c r="Y222" s="134">
        <f t="shared" si="39"/>
        <v>-56.01325234676974</v>
      </c>
      <c r="Z222" s="134">
        <f t="shared" si="40"/>
        <v>190.41195771053594</v>
      </c>
      <c r="AA222" s="134">
        <f t="shared" si="41"/>
        <v>426.85185185185185</v>
      </c>
    </row>
    <row r="223" spans="1:27" x14ac:dyDescent="0.3">
      <c r="A223" s="42">
        <v>185</v>
      </c>
      <c r="B223" s="76" t="s">
        <v>332</v>
      </c>
      <c r="C223" s="45" t="s">
        <v>334</v>
      </c>
      <c r="D223" s="92"/>
      <c r="E223" s="45"/>
      <c r="F223" s="92"/>
      <c r="G223" s="92"/>
      <c r="I223" s="134" t="str">
        <f t="shared" si="32"/>
        <v xml:space="preserve"> </v>
      </c>
      <c r="J223" s="134" t="str">
        <f t="shared" si="33"/>
        <v xml:space="preserve"> </v>
      </c>
      <c r="K223" s="134" t="str">
        <f t="shared" si="34"/>
        <v xml:space="preserve"> </v>
      </c>
      <c r="L223" s="134" t="str">
        <f t="shared" si="35"/>
        <v xml:space="preserve"> </v>
      </c>
      <c r="M223" s="134" t="str">
        <f t="shared" si="36"/>
        <v xml:space="preserve"> </v>
      </c>
      <c r="N223" s="46"/>
      <c r="O223" s="42">
        <v>184</v>
      </c>
      <c r="P223" s="76" t="s">
        <v>302</v>
      </c>
      <c r="Q223" s="45">
        <v>9415</v>
      </c>
      <c r="R223" s="92">
        <v>4257</v>
      </c>
      <c r="S223" s="45">
        <v>14797</v>
      </c>
      <c r="T223" s="92">
        <v>21112</v>
      </c>
      <c r="U223" s="92">
        <v>50283</v>
      </c>
      <c r="V223" s="77">
        <v>4476</v>
      </c>
      <c r="W223" s="134">
        <f t="shared" si="37"/>
        <v>-52.458842272968667</v>
      </c>
      <c r="X223" s="134">
        <f t="shared" si="38"/>
        <v>5.1444679351656077</v>
      </c>
      <c r="Y223" s="134">
        <f t="shared" si="39"/>
        <v>-69.75062512671488</v>
      </c>
      <c r="Z223" s="134">
        <f t="shared" si="40"/>
        <v>-78.79878741947708</v>
      </c>
      <c r="AA223" s="134">
        <f t="shared" si="41"/>
        <v>-91.098383151363279</v>
      </c>
    </row>
    <row r="224" spans="1:27" x14ac:dyDescent="0.3">
      <c r="A224" s="42">
        <v>186</v>
      </c>
      <c r="B224" s="76" t="s">
        <v>303</v>
      </c>
      <c r="C224" s="45" t="s">
        <v>334</v>
      </c>
      <c r="D224" s="92" t="s">
        <v>334</v>
      </c>
      <c r="E224" s="45"/>
      <c r="F224" s="92"/>
      <c r="G224" s="92">
        <v>0</v>
      </c>
      <c r="I224" s="134" t="str">
        <f t="shared" si="32"/>
        <v xml:space="preserve"> </v>
      </c>
      <c r="J224" s="134" t="str">
        <f t="shared" si="33"/>
        <v xml:space="preserve"> </v>
      </c>
      <c r="K224" s="134" t="str">
        <f t="shared" si="34"/>
        <v xml:space="preserve"> </v>
      </c>
      <c r="L224" s="134" t="str">
        <f t="shared" si="35"/>
        <v xml:space="preserve"> </v>
      </c>
      <c r="M224" s="134" t="str">
        <f t="shared" si="36"/>
        <v xml:space="preserve"> </v>
      </c>
      <c r="N224" s="46"/>
      <c r="O224" s="42">
        <v>185</v>
      </c>
      <c r="P224" s="76" t="s">
        <v>332</v>
      </c>
      <c r="Q224" s="45" t="s">
        <v>334</v>
      </c>
      <c r="R224" s="92"/>
      <c r="S224" s="45"/>
      <c r="T224" s="92"/>
      <c r="U224" s="92">
        <v>0</v>
      </c>
      <c r="W224" s="134" t="str">
        <f t="shared" si="37"/>
        <v xml:space="preserve"> </v>
      </c>
      <c r="X224" s="134" t="str">
        <f t="shared" si="38"/>
        <v xml:space="preserve"> </v>
      </c>
      <c r="Y224" s="134" t="str">
        <f t="shared" si="39"/>
        <v xml:space="preserve"> </v>
      </c>
      <c r="Z224" s="134" t="str">
        <f t="shared" si="40"/>
        <v xml:space="preserve"> </v>
      </c>
      <c r="AA224" s="134" t="str">
        <f t="shared" si="41"/>
        <v xml:space="preserve"> </v>
      </c>
    </row>
    <row r="225" spans="1:27" x14ac:dyDescent="0.3">
      <c r="A225" s="42">
        <v>187</v>
      </c>
      <c r="B225" s="76" t="s">
        <v>304</v>
      </c>
      <c r="C225" s="45"/>
      <c r="D225" s="92" t="s">
        <v>334</v>
      </c>
      <c r="E225" s="45"/>
      <c r="F225" s="92"/>
      <c r="G225" s="92"/>
      <c r="I225" s="134" t="str">
        <f t="shared" si="32"/>
        <v xml:space="preserve"> </v>
      </c>
      <c r="J225" s="134" t="str">
        <f t="shared" si="33"/>
        <v xml:space="preserve"> </v>
      </c>
      <c r="K225" s="134" t="str">
        <f t="shared" si="34"/>
        <v xml:space="preserve"> </v>
      </c>
      <c r="L225" s="134" t="str">
        <f t="shared" si="35"/>
        <v xml:space="preserve"> </v>
      </c>
      <c r="M225" s="134" t="str">
        <f t="shared" si="36"/>
        <v xml:space="preserve"> </v>
      </c>
      <c r="N225" s="46"/>
      <c r="O225" s="42">
        <v>186</v>
      </c>
      <c r="P225" s="76" t="s">
        <v>303</v>
      </c>
      <c r="Q225" s="45" t="s">
        <v>334</v>
      </c>
      <c r="R225" s="92" t="s">
        <v>334</v>
      </c>
      <c r="S225" s="45"/>
      <c r="T225" s="92"/>
      <c r="U225" s="92">
        <v>0</v>
      </c>
      <c r="V225" s="77">
        <v>1892</v>
      </c>
      <c r="W225" s="134" t="str">
        <f t="shared" si="37"/>
        <v xml:space="preserve"> </v>
      </c>
      <c r="X225" s="134" t="str">
        <f t="shared" si="38"/>
        <v xml:space="preserve"> </v>
      </c>
      <c r="Y225" s="134" t="str">
        <f t="shared" si="39"/>
        <v xml:space="preserve"> </v>
      </c>
      <c r="Z225" s="134" t="str">
        <f t="shared" si="40"/>
        <v xml:space="preserve"> </v>
      </c>
      <c r="AA225" s="134" t="str">
        <f t="shared" si="41"/>
        <v xml:space="preserve"> </v>
      </c>
    </row>
    <row r="226" spans="1:27" x14ac:dyDescent="0.3">
      <c r="A226" s="42">
        <v>188</v>
      </c>
      <c r="B226" s="76" t="s">
        <v>305</v>
      </c>
      <c r="C226" s="45">
        <v>10000</v>
      </c>
      <c r="D226" s="92">
        <v>12638</v>
      </c>
      <c r="E226" s="45">
        <v>14574</v>
      </c>
      <c r="F226" s="92">
        <v>8000</v>
      </c>
      <c r="G226" s="92">
        <v>13627</v>
      </c>
      <c r="H226" s="77">
        <v>10000</v>
      </c>
      <c r="I226" s="134">
        <f t="shared" si="32"/>
        <v>0</v>
      </c>
      <c r="J226" s="134">
        <f t="shared" si="33"/>
        <v>-20.873555942395953</v>
      </c>
      <c r="K226" s="134">
        <f t="shared" si="34"/>
        <v>-31.384657609441462</v>
      </c>
      <c r="L226" s="134">
        <f t="shared" si="35"/>
        <v>25</v>
      </c>
      <c r="M226" s="134">
        <f t="shared" si="36"/>
        <v>-26.616276509870104</v>
      </c>
      <c r="N226" s="46"/>
      <c r="O226" s="42">
        <v>187</v>
      </c>
      <c r="P226" s="76" t="s">
        <v>304</v>
      </c>
      <c r="Q226" s="45"/>
      <c r="R226" s="92">
        <v>1100</v>
      </c>
      <c r="S226" s="45">
        <v>2819</v>
      </c>
      <c r="T226" s="92"/>
      <c r="U226" s="92">
        <v>0</v>
      </c>
      <c r="V226" s="77"/>
      <c r="W226" s="134" t="str">
        <f t="shared" si="37"/>
        <v xml:space="preserve"> </v>
      </c>
      <c r="X226" s="134">
        <f t="shared" si="38"/>
        <v>-100</v>
      </c>
      <c r="Y226" s="134">
        <f t="shared" si="39"/>
        <v>-100</v>
      </c>
      <c r="Z226" s="134" t="str">
        <f t="shared" si="40"/>
        <v xml:space="preserve"> </v>
      </c>
      <c r="AA226" s="134" t="str">
        <f t="shared" si="41"/>
        <v xml:space="preserve"> </v>
      </c>
    </row>
    <row r="227" spans="1:27" x14ac:dyDescent="0.3">
      <c r="A227" s="42">
        <v>189</v>
      </c>
      <c r="B227" s="76" t="s">
        <v>306</v>
      </c>
      <c r="C227" s="45"/>
      <c r="D227" s="92" t="s">
        <v>334</v>
      </c>
      <c r="E227" s="45"/>
      <c r="F227" s="92"/>
      <c r="G227" s="92">
        <v>0</v>
      </c>
      <c r="H227" s="77"/>
      <c r="I227" s="134" t="str">
        <f t="shared" si="32"/>
        <v xml:space="preserve"> </v>
      </c>
      <c r="J227" s="134" t="str">
        <f t="shared" si="33"/>
        <v xml:space="preserve"> </v>
      </c>
      <c r="K227" s="134" t="str">
        <f t="shared" si="34"/>
        <v xml:space="preserve"> </v>
      </c>
      <c r="L227" s="134" t="str">
        <f t="shared" si="35"/>
        <v xml:space="preserve"> </v>
      </c>
      <c r="M227" s="134" t="str">
        <f t="shared" si="36"/>
        <v xml:space="preserve"> </v>
      </c>
      <c r="N227" s="46"/>
      <c r="O227" s="42">
        <v>188</v>
      </c>
      <c r="P227" s="76" t="s">
        <v>305</v>
      </c>
      <c r="Q227" s="45">
        <v>341706</v>
      </c>
      <c r="R227" s="92">
        <v>299878</v>
      </c>
      <c r="S227" s="45">
        <v>282830</v>
      </c>
      <c r="T227" s="92">
        <v>271362</v>
      </c>
      <c r="U227" s="92">
        <v>315439</v>
      </c>
      <c r="V227" s="77">
        <v>241253.99999999997</v>
      </c>
      <c r="W227" s="134">
        <f t="shared" si="37"/>
        <v>-29.397201102702326</v>
      </c>
      <c r="X227" s="134">
        <f t="shared" si="38"/>
        <v>-19.549283375239284</v>
      </c>
      <c r="Y227" s="134">
        <f t="shared" si="39"/>
        <v>-14.699996464307191</v>
      </c>
      <c r="Z227" s="134">
        <f t="shared" si="40"/>
        <v>-11.09514228226503</v>
      </c>
      <c r="AA227" s="134">
        <f t="shared" si="41"/>
        <v>-23.51801774669589</v>
      </c>
    </row>
    <row r="228" spans="1:27" x14ac:dyDescent="0.3">
      <c r="A228" s="42">
        <v>190</v>
      </c>
      <c r="B228" s="76" t="s">
        <v>307</v>
      </c>
      <c r="C228" s="45" t="s">
        <v>334</v>
      </c>
      <c r="D228" s="92" t="s">
        <v>334</v>
      </c>
      <c r="E228" s="45"/>
      <c r="F228" s="92"/>
      <c r="G228" s="92">
        <v>0</v>
      </c>
      <c r="H228" s="77"/>
      <c r="I228" s="134" t="str">
        <f t="shared" si="32"/>
        <v xml:space="preserve"> </v>
      </c>
      <c r="J228" s="134" t="str">
        <f t="shared" si="33"/>
        <v xml:space="preserve"> </v>
      </c>
      <c r="K228" s="134" t="str">
        <f t="shared" si="34"/>
        <v xml:space="preserve"> </v>
      </c>
      <c r="L228" s="134" t="str">
        <f t="shared" si="35"/>
        <v xml:space="preserve"> </v>
      </c>
      <c r="M228" s="134" t="str">
        <f t="shared" si="36"/>
        <v xml:space="preserve"> </v>
      </c>
      <c r="N228" s="46"/>
      <c r="O228" s="42">
        <v>189</v>
      </c>
      <c r="P228" s="76" t="s">
        <v>306</v>
      </c>
      <c r="Q228" s="45"/>
      <c r="R228" s="92" t="s">
        <v>334</v>
      </c>
      <c r="S228" s="45"/>
      <c r="T228" s="92"/>
      <c r="U228" s="92">
        <v>0</v>
      </c>
      <c r="W228" s="134" t="str">
        <f t="shared" si="37"/>
        <v xml:space="preserve"> </v>
      </c>
      <c r="X228" s="134" t="str">
        <f t="shared" si="38"/>
        <v xml:space="preserve"> </v>
      </c>
      <c r="Y228" s="134" t="str">
        <f t="shared" si="39"/>
        <v xml:space="preserve"> </v>
      </c>
      <c r="Z228" s="134" t="str">
        <f t="shared" si="40"/>
        <v xml:space="preserve"> </v>
      </c>
      <c r="AA228" s="134" t="str">
        <f t="shared" si="41"/>
        <v xml:space="preserve"> </v>
      </c>
    </row>
    <row r="229" spans="1:27" x14ac:dyDescent="0.3">
      <c r="A229" s="42">
        <v>191</v>
      </c>
      <c r="B229" s="76" t="s">
        <v>308</v>
      </c>
      <c r="C229" s="45" t="s">
        <v>334</v>
      </c>
      <c r="D229" s="92" t="s">
        <v>334</v>
      </c>
      <c r="E229" s="45"/>
      <c r="F229" s="92"/>
      <c r="G229" s="92">
        <v>0</v>
      </c>
      <c r="H229" s="77"/>
      <c r="I229" s="134" t="str">
        <f t="shared" si="32"/>
        <v xml:space="preserve"> </v>
      </c>
      <c r="J229" s="134" t="str">
        <f t="shared" si="33"/>
        <v xml:space="preserve"> </v>
      </c>
      <c r="K229" s="134" t="str">
        <f t="shared" si="34"/>
        <v xml:space="preserve"> </v>
      </c>
      <c r="L229" s="134" t="str">
        <f t="shared" si="35"/>
        <v xml:space="preserve"> </v>
      </c>
      <c r="M229" s="134" t="str">
        <f t="shared" si="36"/>
        <v xml:space="preserve"> </v>
      </c>
      <c r="N229" s="46"/>
      <c r="O229" s="42">
        <v>190</v>
      </c>
      <c r="P229" s="76" t="s">
        <v>307</v>
      </c>
      <c r="Q229" s="45" t="s">
        <v>334</v>
      </c>
      <c r="R229" s="92" t="s">
        <v>334</v>
      </c>
      <c r="S229" s="45"/>
      <c r="T229" s="92"/>
      <c r="U229" s="92">
        <v>669426</v>
      </c>
      <c r="V229" s="77"/>
      <c r="W229" s="134" t="str">
        <f t="shared" si="37"/>
        <v xml:space="preserve"> </v>
      </c>
      <c r="X229" s="134" t="str">
        <f t="shared" si="38"/>
        <v xml:space="preserve"> </v>
      </c>
      <c r="Y229" s="134" t="str">
        <f t="shared" si="39"/>
        <v xml:space="preserve"> </v>
      </c>
      <c r="Z229" s="134" t="str">
        <f t="shared" si="40"/>
        <v xml:space="preserve"> </v>
      </c>
      <c r="AA229" s="134">
        <f t="shared" si="41"/>
        <v>-100</v>
      </c>
    </row>
    <row r="230" spans="1:27" x14ac:dyDescent="0.3">
      <c r="A230" s="42">
        <v>192</v>
      </c>
      <c r="B230" s="76" t="s">
        <v>309</v>
      </c>
      <c r="C230" s="45" t="s">
        <v>334</v>
      </c>
      <c r="D230" s="92" t="s">
        <v>334</v>
      </c>
      <c r="E230" s="45"/>
      <c r="F230" s="92"/>
      <c r="G230" s="92">
        <v>0</v>
      </c>
      <c r="H230" s="77"/>
      <c r="I230" s="134" t="str">
        <f t="shared" si="32"/>
        <v xml:space="preserve"> </v>
      </c>
      <c r="J230" s="134" t="str">
        <f t="shared" si="33"/>
        <v xml:space="preserve"> </v>
      </c>
      <c r="K230" s="134" t="str">
        <f t="shared" si="34"/>
        <v xml:space="preserve"> </v>
      </c>
      <c r="L230" s="134" t="str">
        <f t="shared" si="35"/>
        <v xml:space="preserve"> </v>
      </c>
      <c r="M230" s="134" t="str">
        <f t="shared" si="36"/>
        <v xml:space="preserve"> </v>
      </c>
      <c r="N230" s="46"/>
      <c r="O230" s="42">
        <v>191</v>
      </c>
      <c r="P230" s="76" t="s">
        <v>308</v>
      </c>
      <c r="Q230" s="45" t="s">
        <v>334</v>
      </c>
      <c r="R230" s="92" t="s">
        <v>334</v>
      </c>
      <c r="S230" s="45"/>
      <c r="T230" s="92">
        <v>8172</v>
      </c>
      <c r="U230" s="92">
        <v>4062</v>
      </c>
      <c r="V230" s="77"/>
      <c r="W230" s="134" t="str">
        <f t="shared" si="37"/>
        <v xml:space="preserve"> </v>
      </c>
      <c r="X230" s="134" t="str">
        <f t="shared" si="38"/>
        <v xml:space="preserve"> </v>
      </c>
      <c r="Y230" s="134" t="str">
        <f t="shared" si="39"/>
        <v xml:space="preserve"> </v>
      </c>
      <c r="Z230" s="134">
        <f t="shared" si="40"/>
        <v>-100</v>
      </c>
      <c r="AA230" s="134">
        <f t="shared" si="41"/>
        <v>-100</v>
      </c>
    </row>
    <row r="231" spans="1:27" x14ac:dyDescent="0.3">
      <c r="A231" s="42">
        <v>193</v>
      </c>
      <c r="B231" s="76" t="s">
        <v>310</v>
      </c>
      <c r="C231" s="45" t="s">
        <v>334</v>
      </c>
      <c r="D231" s="92" t="s">
        <v>334</v>
      </c>
      <c r="E231" s="45"/>
      <c r="F231" s="92"/>
      <c r="G231" s="92">
        <v>0</v>
      </c>
      <c r="H231" s="77"/>
      <c r="I231" s="134" t="str">
        <f t="shared" si="32"/>
        <v xml:space="preserve"> </v>
      </c>
      <c r="J231" s="134" t="str">
        <f t="shared" si="33"/>
        <v xml:space="preserve"> </v>
      </c>
      <c r="K231" s="134" t="str">
        <f t="shared" si="34"/>
        <v xml:space="preserve"> </v>
      </c>
      <c r="L231" s="134" t="str">
        <f t="shared" si="35"/>
        <v xml:space="preserve"> </v>
      </c>
      <c r="M231" s="134" t="str">
        <f t="shared" si="36"/>
        <v xml:space="preserve"> </v>
      </c>
      <c r="N231" s="46"/>
      <c r="O231" s="42">
        <v>192</v>
      </c>
      <c r="P231" s="76" t="s">
        <v>309</v>
      </c>
      <c r="Q231" s="45" t="s">
        <v>334</v>
      </c>
      <c r="R231" s="92">
        <v>11000</v>
      </c>
      <c r="S231" s="45"/>
      <c r="T231" s="92"/>
      <c r="U231" s="92">
        <v>0</v>
      </c>
      <c r="W231" s="134" t="str">
        <f t="shared" si="37"/>
        <v xml:space="preserve"> </v>
      </c>
      <c r="X231" s="134">
        <f t="shared" si="38"/>
        <v>-100</v>
      </c>
      <c r="Y231" s="134" t="str">
        <f t="shared" si="39"/>
        <v xml:space="preserve"> </v>
      </c>
      <c r="Z231" s="134" t="str">
        <f t="shared" si="40"/>
        <v xml:space="preserve"> </v>
      </c>
      <c r="AA231" s="134" t="str">
        <f t="shared" si="41"/>
        <v xml:space="preserve"> </v>
      </c>
    </row>
    <row r="232" spans="1:27" x14ac:dyDescent="0.3">
      <c r="A232" s="42">
        <v>194</v>
      </c>
      <c r="B232" s="76" t="s">
        <v>311</v>
      </c>
      <c r="C232" s="45"/>
      <c r="D232" s="92" t="s">
        <v>334</v>
      </c>
      <c r="E232" s="45"/>
      <c r="F232" s="92"/>
      <c r="G232" s="92">
        <v>0</v>
      </c>
      <c r="I232" s="134" t="str">
        <f t="shared" si="32"/>
        <v xml:space="preserve"> </v>
      </c>
      <c r="J232" s="134" t="str">
        <f t="shared" si="33"/>
        <v xml:space="preserve"> </v>
      </c>
      <c r="K232" s="134" t="str">
        <f t="shared" si="34"/>
        <v xml:space="preserve"> </v>
      </c>
      <c r="L232" s="134" t="str">
        <f t="shared" si="35"/>
        <v xml:space="preserve"> </v>
      </c>
      <c r="M232" s="134" t="str">
        <f t="shared" si="36"/>
        <v xml:space="preserve"> </v>
      </c>
      <c r="N232" s="46"/>
      <c r="O232" s="42">
        <v>193</v>
      </c>
      <c r="P232" s="76" t="s">
        <v>310</v>
      </c>
      <c r="Q232" s="45">
        <v>9899</v>
      </c>
      <c r="R232" s="92">
        <v>14950</v>
      </c>
      <c r="S232" s="45">
        <v>11018</v>
      </c>
      <c r="T232" s="92">
        <v>9790</v>
      </c>
      <c r="U232" s="92">
        <v>4040</v>
      </c>
      <c r="W232" s="134">
        <f t="shared" si="37"/>
        <v>-100</v>
      </c>
      <c r="X232" s="134">
        <f t="shared" si="38"/>
        <v>-100</v>
      </c>
      <c r="Y232" s="134">
        <f t="shared" si="39"/>
        <v>-100</v>
      </c>
      <c r="Z232" s="134">
        <f t="shared" si="40"/>
        <v>-100</v>
      </c>
      <c r="AA232" s="134">
        <f t="shared" si="41"/>
        <v>-100</v>
      </c>
    </row>
    <row r="233" spans="1:27" x14ac:dyDescent="0.3">
      <c r="A233" s="42">
        <v>195</v>
      </c>
      <c r="B233" s="76" t="s">
        <v>312</v>
      </c>
      <c r="C233" s="45" t="s">
        <v>334</v>
      </c>
      <c r="D233" s="92" t="s">
        <v>334</v>
      </c>
      <c r="E233" s="45"/>
      <c r="F233" s="92"/>
      <c r="G233" s="92">
        <v>0</v>
      </c>
      <c r="H233" s="77"/>
      <c r="I233" s="134" t="str">
        <f t="shared" si="32"/>
        <v xml:space="preserve"> </v>
      </c>
      <c r="J233" s="134" t="str">
        <f t="shared" si="33"/>
        <v xml:space="preserve"> </v>
      </c>
      <c r="K233" s="134" t="str">
        <f t="shared" si="34"/>
        <v xml:space="preserve"> </v>
      </c>
      <c r="L233" s="134" t="str">
        <f t="shared" si="35"/>
        <v xml:space="preserve"> </v>
      </c>
      <c r="M233" s="134" t="str">
        <f t="shared" si="36"/>
        <v xml:space="preserve"> </v>
      </c>
      <c r="N233" s="46"/>
      <c r="O233" s="42">
        <v>194</v>
      </c>
      <c r="P233" s="76" t="s">
        <v>311</v>
      </c>
      <c r="Q233" s="45"/>
      <c r="R233" s="92" t="s">
        <v>334</v>
      </c>
      <c r="S233" s="45"/>
      <c r="T233" s="92"/>
      <c r="U233" s="92">
        <v>0</v>
      </c>
      <c r="V233" s="77"/>
      <c r="W233" s="134" t="str">
        <f t="shared" si="37"/>
        <v xml:space="preserve"> </v>
      </c>
      <c r="X233" s="134" t="str">
        <f t="shared" si="38"/>
        <v xml:space="preserve"> </v>
      </c>
      <c r="Y233" s="134" t="str">
        <f t="shared" si="39"/>
        <v xml:space="preserve"> </v>
      </c>
      <c r="Z233" s="134" t="str">
        <f t="shared" si="40"/>
        <v xml:space="preserve"> </v>
      </c>
      <c r="AA233" s="134" t="str">
        <f t="shared" si="41"/>
        <v xml:space="preserve"> </v>
      </c>
    </row>
    <row r="234" spans="1:27" x14ac:dyDescent="0.3">
      <c r="A234" s="42">
        <v>196</v>
      </c>
      <c r="B234" s="76" t="s">
        <v>333</v>
      </c>
      <c r="C234" s="45" t="s">
        <v>334</v>
      </c>
      <c r="D234" s="92"/>
      <c r="E234" s="45"/>
      <c r="F234" s="92"/>
      <c r="G234" s="92">
        <v>0</v>
      </c>
      <c r="H234" s="77"/>
      <c r="I234" s="134" t="str">
        <f t="shared" si="32"/>
        <v xml:space="preserve"> </v>
      </c>
      <c r="J234" s="134" t="str">
        <f t="shared" si="33"/>
        <v xml:space="preserve"> </v>
      </c>
      <c r="K234" s="134" t="str">
        <f t="shared" si="34"/>
        <v xml:space="preserve"> </v>
      </c>
      <c r="L234" s="134" t="str">
        <f t="shared" si="35"/>
        <v xml:space="preserve"> </v>
      </c>
      <c r="M234" s="134" t="str">
        <f t="shared" si="36"/>
        <v xml:space="preserve"> </v>
      </c>
      <c r="N234" s="46"/>
      <c r="O234" s="42">
        <v>195</v>
      </c>
      <c r="P234" s="76" t="s">
        <v>312</v>
      </c>
      <c r="Q234" s="45" t="s">
        <v>334</v>
      </c>
      <c r="R234" s="92" t="s">
        <v>334</v>
      </c>
      <c r="S234" s="45"/>
      <c r="T234" s="92"/>
      <c r="U234" s="92">
        <v>0</v>
      </c>
      <c r="V234" s="77"/>
      <c r="W234" s="134" t="str">
        <f t="shared" si="37"/>
        <v xml:space="preserve"> </v>
      </c>
      <c r="X234" s="134" t="str">
        <f t="shared" si="38"/>
        <v xml:space="preserve"> </v>
      </c>
      <c r="Y234" s="134" t="str">
        <f t="shared" si="39"/>
        <v xml:space="preserve"> </v>
      </c>
      <c r="Z234" s="134" t="str">
        <f t="shared" si="40"/>
        <v xml:space="preserve"> </v>
      </c>
      <c r="AA234" s="134" t="str">
        <f t="shared" si="41"/>
        <v xml:space="preserve"> </v>
      </c>
    </row>
    <row r="235" spans="1:27" x14ac:dyDescent="0.3">
      <c r="A235" s="42">
        <v>197</v>
      </c>
      <c r="B235" s="76" t="s">
        <v>327</v>
      </c>
      <c r="C235" s="45" t="s">
        <v>334</v>
      </c>
      <c r="D235" s="92"/>
      <c r="E235" s="45"/>
      <c r="F235" s="92"/>
      <c r="G235" s="92"/>
      <c r="H235" s="77"/>
      <c r="I235" s="134" t="str">
        <f t="shared" ref="I235:I240" si="42">IFERROR(H235/C235*100-100," ")</f>
        <v xml:space="preserve"> </v>
      </c>
      <c r="J235" s="134" t="str">
        <f t="shared" ref="J235:J240" si="43">IFERROR(H235/D235*100-100," ")</f>
        <v xml:space="preserve"> </v>
      </c>
      <c r="K235" s="134" t="str">
        <f t="shared" ref="K235:K240" si="44">IFERROR(H235/E235*100-100," ")</f>
        <v xml:space="preserve"> </v>
      </c>
      <c r="L235" s="134" t="str">
        <f t="shared" ref="L235:L240" si="45">IFERROR(H235/F235*100-100," ")</f>
        <v xml:space="preserve"> </v>
      </c>
      <c r="M235" s="134" t="str">
        <f t="shared" ref="M235:M240" si="46">IFERROR(H235/G235*100-100," ")</f>
        <v xml:space="preserve"> </v>
      </c>
      <c r="N235" s="46"/>
      <c r="O235" s="42">
        <v>196</v>
      </c>
      <c r="P235" s="76" t="s">
        <v>333</v>
      </c>
      <c r="Q235" s="45" t="s">
        <v>334</v>
      </c>
      <c r="R235" s="92"/>
      <c r="S235" s="45"/>
      <c r="T235" s="92"/>
      <c r="U235" s="92"/>
      <c r="V235" s="77"/>
      <c r="W235" s="134" t="str">
        <f t="shared" ref="W235:W241" si="47">IFERROR(V235/Q235*100-100," ")</f>
        <v xml:space="preserve"> </v>
      </c>
      <c r="X235" s="134" t="str">
        <f t="shared" ref="X235:X241" si="48">IFERROR(V235/R235*100-100," ")</f>
        <v xml:space="preserve"> </v>
      </c>
      <c r="Y235" s="134" t="str">
        <f t="shared" ref="Y235:Y241" si="49">IFERROR(V235/S235*100-100," ")</f>
        <v xml:space="preserve"> </v>
      </c>
      <c r="Z235" s="134" t="str">
        <f t="shared" ref="Z235:Z241" si="50">IFERROR(V235/T235*100-100," ")</f>
        <v xml:space="preserve"> </v>
      </c>
      <c r="AA235" s="134" t="str">
        <f t="shared" ref="AA235:AA241" si="51">IFERROR(V235/U235*100-100," ")</f>
        <v xml:space="preserve"> </v>
      </c>
    </row>
    <row r="236" spans="1:27" x14ac:dyDescent="0.3">
      <c r="A236" s="42">
        <v>198</v>
      </c>
      <c r="B236" s="76" t="s">
        <v>313</v>
      </c>
      <c r="C236" s="45"/>
      <c r="D236" s="92" t="s">
        <v>334</v>
      </c>
      <c r="E236" s="45"/>
      <c r="F236" s="92"/>
      <c r="G236" s="92"/>
      <c r="H236" s="77"/>
      <c r="I236" s="134" t="str">
        <f t="shared" si="42"/>
        <v xml:space="preserve"> </v>
      </c>
      <c r="J236" s="134" t="str">
        <f t="shared" si="43"/>
        <v xml:space="preserve"> </v>
      </c>
      <c r="K236" s="134" t="str">
        <f t="shared" si="44"/>
        <v xml:space="preserve"> </v>
      </c>
      <c r="L236" s="134" t="str">
        <f t="shared" si="45"/>
        <v xml:space="preserve"> </v>
      </c>
      <c r="M236" s="134" t="str">
        <f t="shared" si="46"/>
        <v xml:space="preserve"> </v>
      </c>
      <c r="N236" s="46"/>
      <c r="O236" s="42">
        <v>197</v>
      </c>
      <c r="P236" s="76" t="s">
        <v>327</v>
      </c>
      <c r="Q236" s="45" t="s">
        <v>334</v>
      </c>
      <c r="R236" s="92"/>
      <c r="S236" s="45"/>
      <c r="T236" s="92"/>
      <c r="U236" s="92"/>
      <c r="V236" s="77"/>
      <c r="W236" s="134" t="str">
        <f t="shared" si="47"/>
        <v xml:space="preserve"> </v>
      </c>
      <c r="X236" s="134" t="str">
        <f t="shared" si="48"/>
        <v xml:space="preserve"> </v>
      </c>
      <c r="Y236" s="134" t="str">
        <f t="shared" si="49"/>
        <v xml:space="preserve"> </v>
      </c>
      <c r="Z236" s="134" t="str">
        <f t="shared" si="50"/>
        <v xml:space="preserve"> </v>
      </c>
      <c r="AA236" s="134" t="str">
        <f t="shared" si="51"/>
        <v xml:space="preserve"> </v>
      </c>
    </row>
    <row r="237" spans="1:27" x14ac:dyDescent="0.3">
      <c r="A237" s="97">
        <v>200</v>
      </c>
      <c r="B237" s="43" t="s">
        <v>315</v>
      </c>
      <c r="C237" s="45" t="s">
        <v>334</v>
      </c>
      <c r="D237" s="92" t="s">
        <v>334</v>
      </c>
      <c r="E237" s="45"/>
      <c r="F237" s="92"/>
      <c r="G237" s="92"/>
      <c r="H237" s="77"/>
      <c r="I237" s="134" t="str">
        <f t="shared" si="42"/>
        <v xml:space="preserve"> </v>
      </c>
      <c r="J237" s="134" t="str">
        <f t="shared" si="43"/>
        <v xml:space="preserve"> </v>
      </c>
      <c r="K237" s="134" t="str">
        <f t="shared" si="44"/>
        <v xml:space="preserve"> </v>
      </c>
      <c r="L237" s="134" t="str">
        <f t="shared" si="45"/>
        <v xml:space="preserve"> </v>
      </c>
      <c r="M237" s="134" t="str">
        <f t="shared" si="46"/>
        <v xml:space="preserve"> </v>
      </c>
      <c r="N237" s="46"/>
      <c r="O237" s="42">
        <v>198</v>
      </c>
      <c r="P237" s="76" t="s">
        <v>313</v>
      </c>
      <c r="Q237" s="45"/>
      <c r="R237" s="92" t="s">
        <v>334</v>
      </c>
      <c r="S237" s="45"/>
      <c r="T237" s="92"/>
      <c r="U237" s="92"/>
      <c r="V237" s="77"/>
      <c r="W237" s="134" t="str">
        <f t="shared" si="47"/>
        <v xml:space="preserve"> </v>
      </c>
      <c r="X237" s="134" t="str">
        <f t="shared" si="48"/>
        <v xml:space="preserve"> </v>
      </c>
      <c r="Y237" s="134" t="str">
        <f t="shared" si="49"/>
        <v xml:space="preserve"> </v>
      </c>
      <c r="Z237" s="134" t="str">
        <f t="shared" si="50"/>
        <v xml:space="preserve"> </v>
      </c>
      <c r="AA237" s="134" t="str">
        <f t="shared" si="51"/>
        <v xml:space="preserve"> </v>
      </c>
    </row>
    <row r="238" spans="1:27" x14ac:dyDescent="0.3">
      <c r="A238" s="97">
        <v>202</v>
      </c>
      <c r="B238" s="96" t="s">
        <v>317</v>
      </c>
      <c r="C238" s="45" t="s">
        <v>334</v>
      </c>
      <c r="D238" s="92">
        <v>74010</v>
      </c>
      <c r="E238" s="45">
        <v>5983109</v>
      </c>
      <c r="F238" s="92">
        <v>318689</v>
      </c>
      <c r="G238" s="92">
        <v>16019932</v>
      </c>
      <c r="H238" s="77">
        <v>5558276.0000000009</v>
      </c>
      <c r="I238" s="134" t="str">
        <f t="shared" si="42"/>
        <v xml:space="preserve"> </v>
      </c>
      <c r="J238" s="134">
        <f t="shared" si="43"/>
        <v>7410.1688960951233</v>
      </c>
      <c r="K238" s="134">
        <f t="shared" si="44"/>
        <v>-7.1005392012747706</v>
      </c>
      <c r="L238" s="134">
        <f t="shared" si="45"/>
        <v>1644.1066368779598</v>
      </c>
      <c r="M238" s="134">
        <f t="shared" si="46"/>
        <v>-65.303997545058238</v>
      </c>
      <c r="O238" s="97">
        <v>200</v>
      </c>
      <c r="P238" s="68" t="s">
        <v>315</v>
      </c>
      <c r="Q238" s="45">
        <v>33342639</v>
      </c>
      <c r="R238" s="92">
        <v>23455920</v>
      </c>
      <c r="S238" s="45">
        <v>21659636.999999996</v>
      </c>
      <c r="T238" s="92">
        <v>16971622.999999996</v>
      </c>
      <c r="U238" s="92">
        <v>25149133.000000004</v>
      </c>
      <c r="V238" s="77">
        <v>10213280.999999991</v>
      </c>
      <c r="W238" s="134">
        <f t="shared" si="47"/>
        <v>-69.368708337693391</v>
      </c>
      <c r="X238" s="134">
        <f t="shared" si="48"/>
        <v>-56.45755527815583</v>
      </c>
      <c r="Y238" s="134">
        <f t="shared" si="49"/>
        <v>-52.846481222192267</v>
      </c>
      <c r="Z238" s="134">
        <f t="shared" si="50"/>
        <v>-39.821424268026739</v>
      </c>
      <c r="AA238" s="134">
        <f t="shared" si="51"/>
        <v>-59.389132818216879</v>
      </c>
    </row>
    <row r="239" spans="1:27" x14ac:dyDescent="0.3">
      <c r="A239" s="97">
        <v>203</v>
      </c>
      <c r="B239" s="90" t="s">
        <v>318</v>
      </c>
      <c r="C239" s="45"/>
      <c r="D239" s="92" t="s">
        <v>334</v>
      </c>
      <c r="E239" s="45"/>
      <c r="F239" s="92"/>
      <c r="G239" s="92"/>
      <c r="H239" s="77"/>
      <c r="I239" s="134" t="str">
        <f t="shared" si="42"/>
        <v xml:space="preserve"> </v>
      </c>
      <c r="J239" s="134" t="str">
        <f t="shared" si="43"/>
        <v xml:space="preserve"> </v>
      </c>
      <c r="K239" s="134" t="str">
        <f t="shared" si="44"/>
        <v xml:space="preserve"> </v>
      </c>
      <c r="L239" s="134" t="str">
        <f t="shared" si="45"/>
        <v xml:space="preserve"> </v>
      </c>
      <c r="M239" s="134" t="str">
        <f t="shared" si="46"/>
        <v xml:space="preserve"> </v>
      </c>
      <c r="O239" s="97">
        <v>202</v>
      </c>
      <c r="P239" s="172" t="s">
        <v>317</v>
      </c>
      <c r="Q239" s="45" t="s">
        <v>334</v>
      </c>
      <c r="R239" s="92">
        <v>302199</v>
      </c>
      <c r="S239" s="45">
        <v>40119</v>
      </c>
      <c r="T239" s="92">
        <v>692038.99999999988</v>
      </c>
      <c r="U239" s="92">
        <v>1158314</v>
      </c>
      <c r="V239" s="77">
        <v>167831</v>
      </c>
      <c r="W239" s="134" t="str">
        <f t="shared" si="47"/>
        <v xml:space="preserve"> </v>
      </c>
      <c r="X239" s="134">
        <f t="shared" si="48"/>
        <v>-44.463416490458272</v>
      </c>
      <c r="Y239" s="134">
        <f t="shared" si="49"/>
        <v>318.33295944564918</v>
      </c>
      <c r="Z239" s="134">
        <f t="shared" si="50"/>
        <v>-75.748332102670503</v>
      </c>
      <c r="AA239" s="134">
        <f t="shared" si="51"/>
        <v>-85.510750970807564</v>
      </c>
    </row>
    <row r="240" spans="1:27" x14ac:dyDescent="0.3">
      <c r="A240" s="95"/>
      <c r="B240" s="157" t="s">
        <v>335</v>
      </c>
      <c r="C240" s="173">
        <f t="shared" ref="C240:H240" si="52">SUM(C41:C239)</f>
        <v>2189799990</v>
      </c>
      <c r="D240" s="173">
        <f t="shared" si="52"/>
        <v>2364330521</v>
      </c>
      <c r="E240" s="173">
        <f t="shared" si="52"/>
        <v>2785865779.9999995</v>
      </c>
      <c r="F240" s="173">
        <f t="shared" si="52"/>
        <v>2671996311.000001</v>
      </c>
      <c r="G240" s="173">
        <f t="shared" si="52"/>
        <v>2082018792.9999998</v>
      </c>
      <c r="H240" s="173">
        <f t="shared" si="52"/>
        <v>1572748785.0000007</v>
      </c>
      <c r="I240" s="170">
        <f t="shared" si="42"/>
        <v>-28.17842761064216</v>
      </c>
      <c r="J240" s="170">
        <f t="shared" si="43"/>
        <v>-33.480164002839913</v>
      </c>
      <c r="K240" s="170">
        <f t="shared" si="44"/>
        <v>-43.545421452429025</v>
      </c>
      <c r="L240" s="170">
        <f t="shared" si="45"/>
        <v>-41.139560016406016</v>
      </c>
      <c r="M240" s="171">
        <f t="shared" si="46"/>
        <v>-24.460394387996246</v>
      </c>
      <c r="O240" s="97">
        <v>203</v>
      </c>
      <c r="P240" s="160" t="s">
        <v>318</v>
      </c>
      <c r="Q240" s="45"/>
      <c r="R240" s="92" t="s">
        <v>334</v>
      </c>
      <c r="S240" s="45"/>
      <c r="T240" s="92"/>
      <c r="U240" s="92"/>
      <c r="V240" s="77"/>
      <c r="W240" s="134" t="str">
        <f t="shared" si="47"/>
        <v xml:space="preserve"> </v>
      </c>
      <c r="X240" s="134" t="str">
        <f t="shared" si="48"/>
        <v xml:space="preserve"> </v>
      </c>
      <c r="Y240" s="134" t="str">
        <f t="shared" si="49"/>
        <v xml:space="preserve"> </v>
      </c>
      <c r="Z240" s="134" t="str">
        <f t="shared" si="50"/>
        <v xml:space="preserve"> </v>
      </c>
      <c r="AA240" s="134" t="str">
        <f t="shared" si="51"/>
        <v xml:space="preserve"> </v>
      </c>
    </row>
    <row r="241" spans="1:27" x14ac:dyDescent="0.3">
      <c r="A241" s="10" t="s">
        <v>45</v>
      </c>
      <c r="O241" s="158"/>
      <c r="P241" s="157" t="s">
        <v>335</v>
      </c>
      <c r="Q241" s="173">
        <f t="shared" ref="Q241:V241" si="53">SUM(Q41:Q240)</f>
        <v>1929060285</v>
      </c>
      <c r="R241" s="173">
        <f t="shared" si="53"/>
        <v>1879434155</v>
      </c>
      <c r="S241" s="173">
        <f t="shared" si="53"/>
        <v>1802321204.9999995</v>
      </c>
      <c r="T241" s="173">
        <f t="shared" si="53"/>
        <v>1908560319.9999983</v>
      </c>
      <c r="U241" s="173">
        <f t="shared" si="53"/>
        <v>1764908733.9999998</v>
      </c>
      <c r="V241" s="173">
        <f t="shared" si="53"/>
        <v>1622068093.9999995</v>
      </c>
      <c r="W241" s="170">
        <f t="shared" si="47"/>
        <v>-15.9140796888056</v>
      </c>
      <c r="X241" s="170">
        <f t="shared" si="48"/>
        <v>-13.693805676315407</v>
      </c>
      <c r="Y241" s="170">
        <f t="shared" si="49"/>
        <v>-10.001164637021517</v>
      </c>
      <c r="Z241" s="170">
        <f t="shared" si="50"/>
        <v>-15.010907593426182</v>
      </c>
      <c r="AA241" s="171">
        <f t="shared" si="51"/>
        <v>-8.0933726060874278</v>
      </c>
    </row>
    <row r="243" spans="1:27" x14ac:dyDescent="0.3">
      <c r="B243" s="41" t="s">
        <v>565</v>
      </c>
      <c r="C243" s="174">
        <f>C240+C35</f>
        <v>4898521143</v>
      </c>
      <c r="D243" s="174">
        <f>D240+D35</f>
        <v>5077419646.000001</v>
      </c>
      <c r="E243" s="174">
        <f>E240+E35</f>
        <v>5695182931.9999981</v>
      </c>
      <c r="F243" s="174">
        <f>F240+F35</f>
        <v>5905737247.0000038</v>
      </c>
      <c r="G243" s="174">
        <f>G240+G35</f>
        <v>5335124740</v>
      </c>
      <c r="H243" s="174"/>
      <c r="I243" s="174"/>
      <c r="J243" s="174"/>
      <c r="K243" s="174"/>
      <c r="L243" s="174"/>
      <c r="M243" s="174"/>
      <c r="N243" s="174"/>
      <c r="O243" s="174"/>
      <c r="P243" s="41" t="s">
        <v>565</v>
      </c>
      <c r="Q243" s="174">
        <f t="shared" ref="Q243:V243" si="54">Q241+Q35</f>
        <v>4386136293</v>
      </c>
      <c r="R243" s="174">
        <f t="shared" si="54"/>
        <v>4595349889</v>
      </c>
      <c r="S243" s="174">
        <f t="shared" si="54"/>
        <v>4717806726.9999981</v>
      </c>
      <c r="T243" s="174">
        <f t="shared" si="54"/>
        <v>5039401498.9999981</v>
      </c>
      <c r="U243" s="174">
        <f t="shared" si="54"/>
        <v>4966216172</v>
      </c>
      <c r="V243" s="174">
        <f t="shared" si="54"/>
        <v>4497114157.9999971</v>
      </c>
    </row>
  </sheetData>
  <mergeCells count="14">
    <mergeCell ref="A2:B2"/>
    <mergeCell ref="A4:A5"/>
    <mergeCell ref="B4:B5"/>
    <mergeCell ref="O4:O5"/>
    <mergeCell ref="P4:P5"/>
    <mergeCell ref="C4:M4"/>
    <mergeCell ref="Q4:AA4"/>
    <mergeCell ref="Q39:AA39"/>
    <mergeCell ref="A39:A40"/>
    <mergeCell ref="B39:B40"/>
    <mergeCell ref="C39:L39"/>
    <mergeCell ref="O39:O40"/>
    <mergeCell ref="P39:P40"/>
    <mergeCell ref="A38:B38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A126"/>
  <sheetViews>
    <sheetView workbookViewId="0">
      <selection activeCell="A2" sqref="A2"/>
    </sheetView>
  </sheetViews>
  <sheetFormatPr defaultRowHeight="15" x14ac:dyDescent="0.3"/>
  <cols>
    <col min="1" max="1" width="5.85546875" style="119" customWidth="1"/>
    <col min="2" max="2" width="44" style="41" customWidth="1"/>
    <col min="3" max="3" width="16.7109375" style="41" customWidth="1"/>
    <col min="4" max="8" width="16.7109375" style="51" customWidth="1"/>
    <col min="9" max="11" width="9.5703125" style="51" customWidth="1"/>
    <col min="12" max="13" width="9.5703125" style="52" customWidth="1"/>
    <col min="14" max="14" width="3.42578125" style="52" customWidth="1"/>
    <col min="15" max="15" width="5.7109375" style="41" customWidth="1"/>
    <col min="16" max="16" width="37.85546875" style="41" customWidth="1"/>
    <col min="17" max="17" width="16.7109375" style="41" customWidth="1"/>
    <col min="18" max="22" width="16.7109375" style="51" customWidth="1"/>
    <col min="23" max="25" width="9.5703125" style="51" customWidth="1"/>
    <col min="26" max="26" width="9.5703125" style="52" customWidth="1"/>
    <col min="27" max="16384" width="9.140625" style="41"/>
  </cols>
  <sheetData>
    <row r="1" spans="1:27" s="31" customFormat="1" ht="15" customHeight="1" x14ac:dyDescent="0.25">
      <c r="A1" s="117" t="s">
        <v>570</v>
      </c>
      <c r="B1" s="26"/>
      <c r="C1" s="26"/>
      <c r="D1" s="27"/>
      <c r="E1" s="28"/>
      <c r="F1" s="28"/>
      <c r="G1" s="28"/>
      <c r="H1" s="28"/>
      <c r="I1" s="28"/>
      <c r="J1" s="28"/>
      <c r="K1" s="28"/>
      <c r="L1" s="29"/>
      <c r="M1" s="29"/>
      <c r="N1" s="29"/>
      <c r="O1" s="54"/>
      <c r="R1" s="32"/>
      <c r="S1" s="32"/>
      <c r="T1" s="32"/>
      <c r="U1" s="32"/>
      <c r="V1" s="32"/>
      <c r="W1" s="32"/>
      <c r="X1" s="32"/>
      <c r="Y1" s="32"/>
      <c r="Z1" s="62" t="s">
        <v>111</v>
      </c>
    </row>
    <row r="2" spans="1:27" s="31" customFormat="1" ht="15" customHeight="1" x14ac:dyDescent="0.25">
      <c r="A2" s="118"/>
      <c r="B2" s="26"/>
      <c r="C2" s="26"/>
      <c r="D2" s="27"/>
      <c r="E2" s="28"/>
      <c r="F2" s="28"/>
      <c r="G2" s="28"/>
      <c r="H2" s="28"/>
      <c r="I2" s="28"/>
      <c r="J2" s="28"/>
      <c r="K2" s="28"/>
      <c r="L2" s="29"/>
      <c r="M2" s="29"/>
      <c r="N2" s="29"/>
      <c r="O2" s="54"/>
      <c r="R2" s="32"/>
      <c r="S2" s="32"/>
      <c r="T2" s="32"/>
      <c r="U2" s="32"/>
      <c r="V2" s="32"/>
      <c r="W2" s="32"/>
      <c r="X2" s="32"/>
      <c r="Y2" s="32"/>
      <c r="Z2" s="33"/>
    </row>
    <row r="3" spans="1:27" s="31" customFormat="1" ht="15" customHeight="1" x14ac:dyDescent="0.25">
      <c r="A3" s="278" t="s">
        <v>87</v>
      </c>
      <c r="B3" s="278"/>
      <c r="C3" s="26"/>
      <c r="D3" s="27"/>
      <c r="E3" s="28"/>
      <c r="F3" s="28"/>
      <c r="G3" s="28"/>
      <c r="H3" s="28"/>
      <c r="I3" s="28"/>
      <c r="J3" s="28"/>
      <c r="K3" s="28"/>
      <c r="L3" s="29"/>
      <c r="M3" s="29"/>
      <c r="N3" s="29"/>
      <c r="O3" s="54"/>
      <c r="R3" s="32"/>
      <c r="S3" s="32"/>
      <c r="T3" s="32"/>
      <c r="U3" s="32"/>
      <c r="V3" s="32"/>
      <c r="W3" s="32"/>
      <c r="X3" s="32"/>
      <c r="Y3" s="32"/>
      <c r="Z3" s="33"/>
    </row>
    <row r="4" spans="1:27" s="31" customFormat="1" ht="15" customHeight="1" x14ac:dyDescent="0.25">
      <c r="A4" s="279" t="s">
        <v>337</v>
      </c>
      <c r="B4" s="270" t="s">
        <v>85</v>
      </c>
      <c r="C4" s="276" t="s">
        <v>15</v>
      </c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85"/>
      <c r="O4" s="281" t="s">
        <v>337</v>
      </c>
      <c r="P4" s="270" t="s">
        <v>85</v>
      </c>
      <c r="Q4" s="268" t="s">
        <v>16</v>
      </c>
      <c r="R4" s="269"/>
      <c r="S4" s="269"/>
      <c r="T4" s="269"/>
      <c r="U4" s="269"/>
      <c r="V4" s="269"/>
      <c r="W4" s="269"/>
      <c r="X4" s="269"/>
      <c r="Y4" s="269"/>
      <c r="Z4" s="269"/>
      <c r="AA4" s="269"/>
    </row>
    <row r="5" spans="1:27" s="31" customFormat="1" ht="31.5" customHeight="1" x14ac:dyDescent="0.25">
      <c r="A5" s="280"/>
      <c r="B5" s="271"/>
      <c r="C5" s="34">
        <v>2015</v>
      </c>
      <c r="D5" s="34">
        <v>2016</v>
      </c>
      <c r="E5" s="34">
        <v>2017</v>
      </c>
      <c r="F5" s="81">
        <v>2018</v>
      </c>
      <c r="G5" s="12">
        <v>2019</v>
      </c>
      <c r="H5" s="12">
        <v>2020</v>
      </c>
      <c r="I5" s="3" t="s">
        <v>592</v>
      </c>
      <c r="J5" s="3" t="s">
        <v>593</v>
      </c>
      <c r="K5" s="150" t="s">
        <v>594</v>
      </c>
      <c r="L5" s="3" t="s">
        <v>595</v>
      </c>
      <c r="M5" s="3" t="s">
        <v>598</v>
      </c>
      <c r="N5" s="86"/>
      <c r="O5" s="271"/>
      <c r="P5" s="271"/>
      <c r="Q5" s="34">
        <v>2015</v>
      </c>
      <c r="R5" s="34">
        <v>2016</v>
      </c>
      <c r="S5" s="34">
        <v>2017</v>
      </c>
      <c r="T5" s="34">
        <v>2018</v>
      </c>
      <c r="U5" s="12">
        <v>2019</v>
      </c>
      <c r="V5" s="12">
        <v>2020</v>
      </c>
      <c r="W5" s="3" t="s">
        <v>592</v>
      </c>
      <c r="X5" s="3" t="s">
        <v>593</v>
      </c>
      <c r="Y5" s="150" t="s">
        <v>594</v>
      </c>
      <c r="Z5" s="3" t="s">
        <v>595</v>
      </c>
      <c r="AA5" s="3" t="s">
        <v>598</v>
      </c>
    </row>
    <row r="6" spans="1:27" ht="15" customHeight="1" x14ac:dyDescent="0.3">
      <c r="A6" s="182" t="s">
        <v>340</v>
      </c>
      <c r="B6" s="99" t="s">
        <v>355</v>
      </c>
      <c r="C6" s="38">
        <v>111899010</v>
      </c>
      <c r="D6" s="38">
        <v>119863495</v>
      </c>
      <c r="E6" s="38">
        <v>130398295.00000009</v>
      </c>
      <c r="F6" s="38">
        <v>136757648.00000003</v>
      </c>
      <c r="G6" s="133">
        <v>130154353.00000003</v>
      </c>
      <c r="H6" s="133">
        <v>111811819.00000009</v>
      </c>
      <c r="I6" s="134">
        <f>IFERROR(H6/C6*100-100," ")</f>
        <v>-7.7919366757498665E-2</v>
      </c>
      <c r="J6" s="134">
        <f>IFERROR(H6/D6*100-100," ")</f>
        <v>-6.7173712897324691</v>
      </c>
      <c r="K6" s="134">
        <f>IFERROR(H6/E6*100-100," ")</f>
        <v>-14.253618883590462</v>
      </c>
      <c r="L6" s="134">
        <f>IFERROR(H6/F6*100-100," ")</f>
        <v>-18.240902329645166</v>
      </c>
      <c r="M6" s="134">
        <f>IFERROR(H6/G6*100-100," ")</f>
        <v>-14.092908594459331</v>
      </c>
      <c r="N6" s="91"/>
      <c r="O6" s="182" t="s">
        <v>340</v>
      </c>
      <c r="P6" s="99" t="s">
        <v>355</v>
      </c>
      <c r="Q6" s="45">
        <v>32242379</v>
      </c>
      <c r="R6" s="45">
        <v>29102027</v>
      </c>
      <c r="S6" s="45">
        <v>30715215.000000004</v>
      </c>
      <c r="T6" s="103">
        <v>34175634</v>
      </c>
      <c r="U6" s="133">
        <v>38884482</v>
      </c>
      <c r="V6" s="133">
        <v>38957441.000000015</v>
      </c>
      <c r="W6" s="134">
        <f>IFERROR(V6/Q6*100-100," ")</f>
        <v>20.826819261692847</v>
      </c>
      <c r="X6" s="134">
        <f>IFERROR(V6/R6*100-100," ")</f>
        <v>33.865043146307357</v>
      </c>
      <c r="Y6" s="134">
        <f>IFERROR(V6/S6*100-100," ")</f>
        <v>26.834342523729717</v>
      </c>
      <c r="Z6" s="134">
        <f>IFERROR(V6/T6*100-100," ")</f>
        <v>13.991860399722242</v>
      </c>
      <c r="AA6" s="134">
        <f>IFERROR(V6/U6*100-100," ")</f>
        <v>0.18763011938803231</v>
      </c>
    </row>
    <row r="7" spans="1:27" ht="15" customHeight="1" x14ac:dyDescent="0.3">
      <c r="A7" s="182" t="s">
        <v>341</v>
      </c>
      <c r="B7" s="13" t="s">
        <v>356</v>
      </c>
      <c r="C7" s="45">
        <v>9610564</v>
      </c>
      <c r="D7" s="45">
        <v>14801420</v>
      </c>
      <c r="E7" s="45">
        <v>16282313.999999998</v>
      </c>
      <c r="F7" s="45">
        <v>16813822.999999996</v>
      </c>
      <c r="G7" s="133">
        <v>8520171.9999999981</v>
      </c>
      <c r="H7" s="133">
        <v>7056842</v>
      </c>
      <c r="I7" s="134">
        <f>IFERROR(H7/C7*100-100," ")</f>
        <v>-26.572030528073071</v>
      </c>
      <c r="J7" s="134">
        <f>IFERROR(H7/D7*100-100," ")</f>
        <v>-52.323209529896459</v>
      </c>
      <c r="K7" s="134">
        <f>IFERROR(H7/E7*100-100," ")</f>
        <v>-56.659464987593282</v>
      </c>
      <c r="L7" s="134">
        <f>IFERROR(H7/F7*100-100," ")</f>
        <v>-58.02952130517847</v>
      </c>
      <c r="M7" s="134">
        <f>IFERROR(H7/G7*100-100," ")</f>
        <v>-17.174888018692556</v>
      </c>
      <c r="N7" s="84"/>
      <c r="O7" s="182" t="s">
        <v>341</v>
      </c>
      <c r="P7" s="13" t="s">
        <v>356</v>
      </c>
      <c r="Q7" s="45">
        <v>5816257</v>
      </c>
      <c r="R7" s="45">
        <v>1778855</v>
      </c>
      <c r="S7" s="45">
        <v>2292438.9999999986</v>
      </c>
      <c r="T7" s="103">
        <v>1270899.9999999995</v>
      </c>
      <c r="U7" s="133">
        <v>1223104.9999999998</v>
      </c>
      <c r="V7" s="133">
        <v>1600587.9999999991</v>
      </c>
      <c r="W7" s="134">
        <f>IFERROR(V7/Q7*100-100," ")</f>
        <v>-72.480789621228922</v>
      </c>
      <c r="X7" s="134">
        <f>IFERROR(V7/R7*100-100," ")</f>
        <v>-10.021446379834273</v>
      </c>
      <c r="Y7" s="134">
        <f>IFERROR(V7/S7*100-100," ")</f>
        <v>-30.179690713689652</v>
      </c>
      <c r="Z7" s="134">
        <f>IFERROR(V7/T7*100-100," ")</f>
        <v>25.94130143992443</v>
      </c>
      <c r="AA7" s="134">
        <f>IFERROR(V7/U7*100-100," ")</f>
        <v>30.862681454167813</v>
      </c>
    </row>
    <row r="8" spans="1:27" ht="15" customHeight="1" x14ac:dyDescent="0.3">
      <c r="A8" s="182" t="s">
        <v>342</v>
      </c>
      <c r="B8" s="13" t="s">
        <v>357</v>
      </c>
      <c r="C8" s="45">
        <v>4460769</v>
      </c>
      <c r="D8" s="45">
        <v>3843015</v>
      </c>
      <c r="E8" s="45">
        <v>2559511.0000000005</v>
      </c>
      <c r="F8" s="45">
        <v>2370509.9999999995</v>
      </c>
      <c r="G8" s="44">
        <v>1229854</v>
      </c>
      <c r="H8" s="44">
        <v>2491387.0000000005</v>
      </c>
      <c r="I8" s="134">
        <f t="shared" ref="I8:I71" si="0">IFERROR(H8/C8*100-100," ")</f>
        <v>-44.148934858541203</v>
      </c>
      <c r="J8" s="134">
        <f t="shared" ref="J8:J71" si="1">IFERROR(H8/D8*100-100," ")</f>
        <v>-35.171031078463116</v>
      </c>
      <c r="K8" s="134">
        <f t="shared" ref="K8:K71" si="2">IFERROR(H8/E8*100-100," ")</f>
        <v>-2.6616021575996314</v>
      </c>
      <c r="L8" s="134">
        <f t="shared" ref="L8:L71" si="3">IFERROR(H8/F8*100-100," ")</f>
        <v>5.0991980628641471</v>
      </c>
      <c r="M8" s="134">
        <f t="shared" ref="M8:M71" si="4">IFERROR(H8/G8*100-100," ")</f>
        <v>102.5758342047105</v>
      </c>
      <c r="N8" s="84"/>
      <c r="O8" s="182" t="s">
        <v>342</v>
      </c>
      <c r="P8" s="13" t="s">
        <v>357</v>
      </c>
      <c r="Q8" s="45">
        <v>3367226</v>
      </c>
      <c r="R8" s="45">
        <v>3199372</v>
      </c>
      <c r="S8" s="45">
        <v>2989862.0000000009</v>
      </c>
      <c r="T8" s="103">
        <v>2343491</v>
      </c>
      <c r="U8" s="103">
        <v>3177584</v>
      </c>
      <c r="V8" s="103">
        <v>1650001</v>
      </c>
      <c r="W8" s="134">
        <f t="shared" ref="W8:W71" si="5">IFERROR(V8/Q8*100-100," ")</f>
        <v>-50.998210396332169</v>
      </c>
      <c r="X8" s="134">
        <f t="shared" ref="X8:X71" si="6">IFERROR(V8/R8*100-100," ")</f>
        <v>-48.427347616969826</v>
      </c>
      <c r="Y8" s="134">
        <f t="shared" ref="Y8:Y71" si="7">IFERROR(V8/S8*100-100," ")</f>
        <v>-44.813472996412564</v>
      </c>
      <c r="Z8" s="134">
        <f t="shared" ref="Z8:Z71" si="8">IFERROR(V8/T8*100-100," ")</f>
        <v>-29.592176799484193</v>
      </c>
      <c r="AA8" s="134">
        <f t="shared" ref="AA8:AA71" si="9">IFERROR(V8/U8*100-100," ")</f>
        <v>-48.073725194990914</v>
      </c>
    </row>
    <row r="9" spans="1:27" ht="15" customHeight="1" x14ac:dyDescent="0.3">
      <c r="A9" s="182" t="s">
        <v>343</v>
      </c>
      <c r="B9" s="13" t="s">
        <v>358</v>
      </c>
      <c r="C9" s="45">
        <v>41780748</v>
      </c>
      <c r="D9" s="45">
        <v>35577932</v>
      </c>
      <c r="E9" s="45">
        <v>43090112.999999993</v>
      </c>
      <c r="F9" s="45">
        <v>40583952.999999993</v>
      </c>
      <c r="G9" s="44">
        <v>37885600</v>
      </c>
      <c r="H9" s="44">
        <v>40919109.999999985</v>
      </c>
      <c r="I9" s="134">
        <f t="shared" si="0"/>
        <v>-2.0622847633077583</v>
      </c>
      <c r="J9" s="134">
        <f t="shared" si="1"/>
        <v>15.01261512332978</v>
      </c>
      <c r="K9" s="134">
        <f t="shared" si="2"/>
        <v>-5.0382856967676304</v>
      </c>
      <c r="L9" s="134">
        <f t="shared" si="3"/>
        <v>0.82583626094773877</v>
      </c>
      <c r="M9" s="134">
        <f t="shared" si="4"/>
        <v>8.0070264163692286</v>
      </c>
      <c r="N9" s="84"/>
      <c r="O9" s="182" t="s">
        <v>343</v>
      </c>
      <c r="P9" s="13" t="s">
        <v>358</v>
      </c>
      <c r="Q9" s="45">
        <v>220991</v>
      </c>
      <c r="R9" s="45">
        <v>1116291</v>
      </c>
      <c r="S9" s="45">
        <v>1584643.9999999998</v>
      </c>
      <c r="T9" s="103">
        <v>1178270</v>
      </c>
      <c r="U9" s="103">
        <v>1520736</v>
      </c>
      <c r="V9" s="103">
        <v>1410811</v>
      </c>
      <c r="W9" s="134">
        <f t="shared" si="5"/>
        <v>538.40201637170742</v>
      </c>
      <c r="X9" s="134">
        <f t="shared" si="6"/>
        <v>26.383801356456331</v>
      </c>
      <c r="Y9" s="134">
        <f t="shared" si="7"/>
        <v>-10.969845593079569</v>
      </c>
      <c r="Z9" s="134">
        <f t="shared" si="8"/>
        <v>19.735799095283753</v>
      </c>
      <c r="AA9" s="134">
        <f t="shared" si="9"/>
        <v>-7.2284078235801701</v>
      </c>
    </row>
    <row r="10" spans="1:27" ht="15" customHeight="1" x14ac:dyDescent="0.3">
      <c r="A10" s="182" t="s">
        <v>344</v>
      </c>
      <c r="B10" s="13" t="s">
        <v>359</v>
      </c>
      <c r="C10" s="45">
        <v>22277</v>
      </c>
      <c r="D10" s="45">
        <v>31539</v>
      </c>
      <c r="E10" s="45">
        <v>32851</v>
      </c>
      <c r="F10" s="45">
        <v>38736</v>
      </c>
      <c r="G10" s="44">
        <v>1213</v>
      </c>
      <c r="H10" s="44">
        <v>11763</v>
      </c>
      <c r="I10" s="134">
        <f t="shared" si="0"/>
        <v>-47.196660232526824</v>
      </c>
      <c r="J10" s="134">
        <f t="shared" si="1"/>
        <v>-62.703319699419765</v>
      </c>
      <c r="K10" s="134">
        <f t="shared" si="2"/>
        <v>-64.192870841070288</v>
      </c>
      <c r="L10" s="134">
        <f t="shared" si="3"/>
        <v>-69.632899628252787</v>
      </c>
      <c r="M10" s="134">
        <f t="shared" si="4"/>
        <v>869.74443528441884</v>
      </c>
      <c r="N10" s="84"/>
      <c r="O10" s="182" t="s">
        <v>344</v>
      </c>
      <c r="P10" s="13" t="s">
        <v>359</v>
      </c>
      <c r="Q10" s="45" t="s">
        <v>338</v>
      </c>
      <c r="R10" s="45" t="s">
        <v>338</v>
      </c>
      <c r="S10" s="45">
        <v>20872</v>
      </c>
      <c r="T10" s="103">
        <v>3865</v>
      </c>
      <c r="U10" s="103">
        <v>0</v>
      </c>
      <c r="V10" s="103"/>
      <c r="W10" s="134" t="str">
        <f t="shared" si="5"/>
        <v xml:space="preserve"> </v>
      </c>
      <c r="X10" s="134" t="str">
        <f t="shared" si="6"/>
        <v xml:space="preserve"> </v>
      </c>
      <c r="Y10" s="134">
        <f t="shared" si="7"/>
        <v>-100</v>
      </c>
      <c r="Z10" s="134">
        <f t="shared" si="8"/>
        <v>-100</v>
      </c>
      <c r="AA10" s="134" t="str">
        <f t="shared" si="9"/>
        <v xml:space="preserve"> </v>
      </c>
    </row>
    <row r="11" spans="1:27" ht="15" customHeight="1" x14ac:dyDescent="0.3">
      <c r="A11" s="182" t="s">
        <v>345</v>
      </c>
      <c r="B11" s="13" t="s">
        <v>360</v>
      </c>
      <c r="C11" s="45">
        <v>6868050</v>
      </c>
      <c r="D11" s="45">
        <v>7370064</v>
      </c>
      <c r="E11" s="45">
        <v>7058516.0000000019</v>
      </c>
      <c r="F11" s="45">
        <v>9083195.0000000056</v>
      </c>
      <c r="G11" s="44">
        <v>6549651.9999999991</v>
      </c>
      <c r="H11" s="44">
        <v>4658791.0000000009</v>
      </c>
      <c r="I11" s="134">
        <f t="shared" si="0"/>
        <v>-32.167194472958101</v>
      </c>
      <c r="J11" s="134">
        <f t="shared" si="1"/>
        <v>-36.787645263324698</v>
      </c>
      <c r="K11" s="134">
        <f t="shared" si="2"/>
        <v>-33.997585328134122</v>
      </c>
      <c r="L11" s="134">
        <f t="shared" si="3"/>
        <v>-48.70977668100268</v>
      </c>
      <c r="M11" s="134">
        <f t="shared" si="4"/>
        <v>-28.869640707628406</v>
      </c>
      <c r="N11" s="84"/>
      <c r="O11" s="182" t="s">
        <v>345</v>
      </c>
      <c r="P11" s="13" t="s">
        <v>360</v>
      </c>
      <c r="Q11" s="45">
        <v>36988</v>
      </c>
      <c r="R11" s="45">
        <v>98361</v>
      </c>
      <c r="S11" s="45">
        <v>92645</v>
      </c>
      <c r="T11" s="103">
        <v>247711</v>
      </c>
      <c r="U11" s="103">
        <v>2460079</v>
      </c>
      <c r="V11" s="103">
        <v>160843</v>
      </c>
      <c r="W11" s="134">
        <f t="shared" si="5"/>
        <v>334.8518438412458</v>
      </c>
      <c r="X11" s="134">
        <f t="shared" si="6"/>
        <v>63.523144335661499</v>
      </c>
      <c r="Y11" s="134">
        <f t="shared" si="7"/>
        <v>73.612175508662091</v>
      </c>
      <c r="Z11" s="134">
        <f t="shared" si="8"/>
        <v>-35.068285219469459</v>
      </c>
      <c r="AA11" s="134">
        <f t="shared" si="9"/>
        <v>-93.461876630791124</v>
      </c>
    </row>
    <row r="12" spans="1:27" ht="15" customHeight="1" x14ac:dyDescent="0.3">
      <c r="A12" s="182" t="s">
        <v>346</v>
      </c>
      <c r="B12" s="13" t="s">
        <v>361</v>
      </c>
      <c r="C12" s="45">
        <v>161637</v>
      </c>
      <c r="D12" s="45">
        <v>228050</v>
      </c>
      <c r="E12" s="45">
        <v>180663.00000000003</v>
      </c>
      <c r="F12" s="45">
        <v>309219.00000000006</v>
      </c>
      <c r="G12" s="44">
        <v>137071</v>
      </c>
      <c r="H12" s="44">
        <v>597045.00000000012</v>
      </c>
      <c r="I12" s="134">
        <f t="shared" si="0"/>
        <v>269.3739675940534</v>
      </c>
      <c r="J12" s="134">
        <f t="shared" si="1"/>
        <v>161.80442885332167</v>
      </c>
      <c r="K12" s="134">
        <f t="shared" si="2"/>
        <v>230.47441922253034</v>
      </c>
      <c r="L12" s="134">
        <f t="shared" si="3"/>
        <v>93.081602359492791</v>
      </c>
      <c r="M12" s="134">
        <f t="shared" si="4"/>
        <v>335.57353488338168</v>
      </c>
      <c r="N12" s="84"/>
      <c r="O12" s="182" t="s">
        <v>346</v>
      </c>
      <c r="P12" s="13" t="s">
        <v>361</v>
      </c>
      <c r="Q12" s="45">
        <v>24651</v>
      </c>
      <c r="R12" s="45">
        <v>36859</v>
      </c>
      <c r="S12" s="45">
        <v>31813.999999999993</v>
      </c>
      <c r="T12" s="103">
        <v>108548</v>
      </c>
      <c r="U12" s="103">
        <v>69532</v>
      </c>
      <c r="V12" s="103">
        <v>233624.00000000003</v>
      </c>
      <c r="W12" s="134">
        <f t="shared" si="5"/>
        <v>847.72625856963214</v>
      </c>
      <c r="X12" s="134">
        <f t="shared" si="6"/>
        <v>533.83162863886707</v>
      </c>
      <c r="Y12" s="134">
        <f t="shared" si="7"/>
        <v>634.34337084302535</v>
      </c>
      <c r="Z12" s="134">
        <f t="shared" si="8"/>
        <v>115.22644360098758</v>
      </c>
      <c r="AA12" s="134">
        <f t="shared" si="9"/>
        <v>235.9949375826958</v>
      </c>
    </row>
    <row r="13" spans="1:27" ht="15" customHeight="1" x14ac:dyDescent="0.3">
      <c r="A13" s="182" t="s">
        <v>336</v>
      </c>
      <c r="B13" s="13" t="s">
        <v>362</v>
      </c>
      <c r="C13" s="45">
        <v>169733612</v>
      </c>
      <c r="D13" s="45">
        <v>185978296</v>
      </c>
      <c r="E13" s="45">
        <v>182767557</v>
      </c>
      <c r="F13" s="45">
        <v>177394727.99999979</v>
      </c>
      <c r="G13" s="44">
        <v>168705538.00000003</v>
      </c>
      <c r="H13" s="44">
        <v>131599163.99999996</v>
      </c>
      <c r="I13" s="134">
        <f t="shared" si="0"/>
        <v>-22.467234126850528</v>
      </c>
      <c r="J13" s="134">
        <f t="shared" si="1"/>
        <v>-29.239504377435551</v>
      </c>
      <c r="K13" s="134">
        <f t="shared" si="2"/>
        <v>-27.996431007719849</v>
      </c>
      <c r="L13" s="134">
        <f t="shared" si="3"/>
        <v>-25.815628523075333</v>
      </c>
      <c r="M13" s="134">
        <f t="shared" si="4"/>
        <v>-21.994757516496037</v>
      </c>
      <c r="N13" s="84"/>
      <c r="O13" s="182" t="s">
        <v>336</v>
      </c>
      <c r="P13" s="13" t="s">
        <v>362</v>
      </c>
      <c r="Q13" s="45">
        <v>31441882</v>
      </c>
      <c r="R13" s="45">
        <v>31224712</v>
      </c>
      <c r="S13" s="45">
        <v>31038942.000000007</v>
      </c>
      <c r="T13" s="103">
        <v>28408469</v>
      </c>
      <c r="U13" s="103">
        <v>28415129</v>
      </c>
      <c r="V13" s="103">
        <v>20766122.000000034</v>
      </c>
      <c r="W13" s="134">
        <f t="shared" si="5"/>
        <v>-33.95394715876094</v>
      </c>
      <c r="X13" s="134">
        <f t="shared" si="6"/>
        <v>-33.494592360051129</v>
      </c>
      <c r="Y13" s="134">
        <f t="shared" si="7"/>
        <v>-33.096553355458994</v>
      </c>
      <c r="Z13" s="134">
        <f t="shared" si="8"/>
        <v>-26.901650349408015</v>
      </c>
      <c r="AA13" s="134">
        <f t="shared" si="9"/>
        <v>-26.91878330026222</v>
      </c>
    </row>
    <row r="14" spans="1:27" ht="15" customHeight="1" x14ac:dyDescent="0.3">
      <c r="A14" s="182" t="s">
        <v>347</v>
      </c>
      <c r="B14" s="13" t="s">
        <v>363</v>
      </c>
      <c r="C14" s="45">
        <v>46430908</v>
      </c>
      <c r="D14" s="45">
        <v>41318786</v>
      </c>
      <c r="E14" s="45">
        <v>40019086.999999993</v>
      </c>
      <c r="F14" s="45">
        <v>35972058</v>
      </c>
      <c r="G14" s="44">
        <v>15473572.999999991</v>
      </c>
      <c r="H14" s="44">
        <v>1785400</v>
      </c>
      <c r="I14" s="134">
        <f t="shared" si="0"/>
        <v>-96.154716595247294</v>
      </c>
      <c r="J14" s="134">
        <f t="shared" si="1"/>
        <v>-95.678963075052593</v>
      </c>
      <c r="K14" s="134">
        <f t="shared" si="2"/>
        <v>-95.538628854776221</v>
      </c>
      <c r="L14" s="134">
        <f t="shared" si="3"/>
        <v>-95.03670321003041</v>
      </c>
      <c r="M14" s="134">
        <f t="shared" si="4"/>
        <v>-88.461617753055478</v>
      </c>
      <c r="N14" s="84"/>
      <c r="O14" s="182" t="s">
        <v>347</v>
      </c>
      <c r="P14" s="13" t="s">
        <v>363</v>
      </c>
      <c r="Q14" s="45">
        <v>1080780</v>
      </c>
      <c r="R14" s="45">
        <v>761497</v>
      </c>
      <c r="S14" s="45">
        <v>1597230</v>
      </c>
      <c r="T14" s="103">
        <v>1357629</v>
      </c>
      <c r="U14" s="103">
        <v>487832</v>
      </c>
      <c r="V14" s="103">
        <v>179018</v>
      </c>
      <c r="W14" s="134">
        <f t="shared" si="5"/>
        <v>-83.436221987823615</v>
      </c>
      <c r="X14" s="134">
        <f t="shared" si="6"/>
        <v>-76.491305940798185</v>
      </c>
      <c r="Y14" s="134">
        <f t="shared" si="7"/>
        <v>-88.791971099966815</v>
      </c>
      <c r="Z14" s="134">
        <f t="shared" si="8"/>
        <v>-86.813923391441989</v>
      </c>
      <c r="AA14" s="134">
        <f t="shared" si="9"/>
        <v>-63.303350333721447</v>
      </c>
    </row>
    <row r="15" spans="1:27" ht="15" customHeight="1" x14ac:dyDescent="0.3">
      <c r="A15" s="182" t="s">
        <v>348</v>
      </c>
      <c r="B15" s="13" t="s">
        <v>364</v>
      </c>
      <c r="C15" s="45" t="s">
        <v>338</v>
      </c>
      <c r="D15" s="45" t="s">
        <v>338</v>
      </c>
      <c r="E15" s="45"/>
      <c r="F15" s="45"/>
      <c r="G15" s="44">
        <v>0</v>
      </c>
      <c r="H15" s="44"/>
      <c r="I15" s="134" t="str">
        <f t="shared" si="0"/>
        <v xml:space="preserve"> </v>
      </c>
      <c r="J15" s="134" t="str">
        <f t="shared" si="1"/>
        <v xml:space="preserve"> </v>
      </c>
      <c r="K15" s="134" t="str">
        <f t="shared" si="2"/>
        <v xml:space="preserve"> </v>
      </c>
      <c r="L15" s="134" t="str">
        <f t="shared" si="3"/>
        <v xml:space="preserve"> </v>
      </c>
      <c r="M15" s="134" t="str">
        <f t="shared" si="4"/>
        <v xml:space="preserve"> </v>
      </c>
      <c r="N15" s="46"/>
      <c r="O15" s="182" t="s">
        <v>348</v>
      </c>
      <c r="P15" s="13" t="s">
        <v>364</v>
      </c>
      <c r="Q15" s="45" t="s">
        <v>338</v>
      </c>
      <c r="R15" s="45" t="s">
        <v>338</v>
      </c>
      <c r="S15" s="45"/>
      <c r="T15" s="103"/>
      <c r="U15" s="103">
        <v>0</v>
      </c>
      <c r="V15" s="103"/>
      <c r="W15" s="134" t="str">
        <f t="shared" si="5"/>
        <v xml:space="preserve"> </v>
      </c>
      <c r="X15" s="134" t="str">
        <f t="shared" si="6"/>
        <v xml:space="preserve"> </v>
      </c>
      <c r="Y15" s="134" t="str">
        <f t="shared" si="7"/>
        <v xml:space="preserve"> </v>
      </c>
      <c r="Z15" s="134" t="str">
        <f t="shared" si="8"/>
        <v xml:space="preserve"> </v>
      </c>
      <c r="AA15" s="134" t="str">
        <f t="shared" si="9"/>
        <v xml:space="preserve"> </v>
      </c>
    </row>
    <row r="16" spans="1:27" ht="15" customHeight="1" x14ac:dyDescent="0.3">
      <c r="A16" s="182" t="s">
        <v>349</v>
      </c>
      <c r="B16" s="94" t="s">
        <v>365</v>
      </c>
      <c r="C16" s="45">
        <v>24147</v>
      </c>
      <c r="D16" s="45">
        <v>42</v>
      </c>
      <c r="E16" s="45"/>
      <c r="F16" s="45"/>
      <c r="G16" s="44">
        <v>0</v>
      </c>
      <c r="H16" s="44"/>
      <c r="I16" s="134">
        <f t="shared" si="0"/>
        <v>-100</v>
      </c>
      <c r="J16" s="134">
        <f t="shared" si="1"/>
        <v>-100</v>
      </c>
      <c r="K16" s="134" t="str">
        <f t="shared" si="2"/>
        <v xml:space="preserve"> </v>
      </c>
      <c r="L16" s="134" t="str">
        <f t="shared" si="3"/>
        <v xml:space="preserve"> </v>
      </c>
      <c r="M16" s="134" t="str">
        <f t="shared" si="4"/>
        <v xml:space="preserve"> </v>
      </c>
      <c r="N16" s="46"/>
      <c r="O16" s="182" t="s">
        <v>349</v>
      </c>
      <c r="P16" s="94" t="s">
        <v>365</v>
      </c>
      <c r="Q16" s="45" t="s">
        <v>338</v>
      </c>
      <c r="R16" s="45" t="s">
        <v>338</v>
      </c>
      <c r="S16" s="45">
        <v>5083077</v>
      </c>
      <c r="T16" s="126"/>
      <c r="U16" s="126">
        <v>0</v>
      </c>
      <c r="V16" s="126"/>
      <c r="W16" s="134" t="str">
        <f t="shared" si="5"/>
        <v xml:space="preserve"> </v>
      </c>
      <c r="X16" s="134" t="str">
        <f t="shared" si="6"/>
        <v xml:space="preserve"> </v>
      </c>
      <c r="Y16" s="134">
        <f t="shared" si="7"/>
        <v>-100</v>
      </c>
      <c r="Z16" s="134" t="str">
        <f t="shared" si="8"/>
        <v xml:space="preserve"> </v>
      </c>
      <c r="AA16" s="134" t="str">
        <f t="shared" si="9"/>
        <v xml:space="preserve"> </v>
      </c>
    </row>
    <row r="17" spans="1:27" x14ac:dyDescent="0.3">
      <c r="A17" s="182" t="s">
        <v>350</v>
      </c>
      <c r="B17" s="180" t="s">
        <v>366</v>
      </c>
      <c r="C17" s="94"/>
      <c r="D17" s="94"/>
      <c r="E17" s="94"/>
      <c r="F17" s="94">
        <v>68810</v>
      </c>
      <c r="G17" s="160">
        <v>1239998</v>
      </c>
      <c r="H17" s="160">
        <v>186078</v>
      </c>
      <c r="I17" s="134" t="str">
        <f t="shared" si="0"/>
        <v xml:space="preserve"> </v>
      </c>
      <c r="J17" s="134" t="str">
        <f t="shared" si="1"/>
        <v xml:space="preserve"> </v>
      </c>
      <c r="K17" s="134" t="str">
        <f t="shared" si="2"/>
        <v xml:space="preserve"> </v>
      </c>
      <c r="L17" s="134">
        <f t="shared" si="3"/>
        <v>170.4229036477256</v>
      </c>
      <c r="M17" s="134">
        <f t="shared" si="4"/>
        <v>-84.993685473686241</v>
      </c>
      <c r="O17" s="182" t="s">
        <v>350</v>
      </c>
      <c r="P17" s="41" t="s">
        <v>366</v>
      </c>
      <c r="T17" s="126"/>
      <c r="U17" s="126">
        <v>0</v>
      </c>
      <c r="V17" s="126">
        <v>4586</v>
      </c>
      <c r="W17" s="134" t="str">
        <f t="shared" si="5"/>
        <v xml:space="preserve"> </v>
      </c>
      <c r="X17" s="134" t="str">
        <f t="shared" si="6"/>
        <v xml:space="preserve"> </v>
      </c>
      <c r="Y17" s="134" t="str">
        <f t="shared" si="7"/>
        <v xml:space="preserve"> </v>
      </c>
      <c r="Z17" s="134" t="str">
        <f t="shared" si="8"/>
        <v xml:space="preserve"> </v>
      </c>
      <c r="AA17" s="134" t="str">
        <f t="shared" si="9"/>
        <v xml:space="preserve"> </v>
      </c>
    </row>
    <row r="18" spans="1:27" x14ac:dyDescent="0.3">
      <c r="A18" s="182" t="s">
        <v>351</v>
      </c>
      <c r="B18" s="94" t="s">
        <v>367</v>
      </c>
      <c r="C18" s="45" t="s">
        <v>338</v>
      </c>
      <c r="D18" s="45" t="s">
        <v>338</v>
      </c>
      <c r="E18" s="45"/>
      <c r="F18" s="45"/>
      <c r="G18" s="44">
        <v>0</v>
      </c>
      <c r="H18" s="44"/>
      <c r="I18" s="134" t="str">
        <f t="shared" si="0"/>
        <v xml:space="preserve"> </v>
      </c>
      <c r="J18" s="134" t="str">
        <f t="shared" si="1"/>
        <v xml:space="preserve"> </v>
      </c>
      <c r="K18" s="134" t="str">
        <f t="shared" si="2"/>
        <v xml:space="preserve"> </v>
      </c>
      <c r="L18" s="134" t="str">
        <f t="shared" si="3"/>
        <v xml:space="preserve"> </v>
      </c>
      <c r="M18" s="134" t="str">
        <f t="shared" si="4"/>
        <v xml:space="preserve"> </v>
      </c>
      <c r="N18" s="46"/>
      <c r="O18" s="182" t="s">
        <v>351</v>
      </c>
      <c r="P18" s="94" t="s">
        <v>367</v>
      </c>
      <c r="Q18" s="45" t="s">
        <v>338</v>
      </c>
      <c r="R18" s="45">
        <v>4200</v>
      </c>
      <c r="S18" s="45">
        <v>4200</v>
      </c>
      <c r="T18" s="126">
        <v>4200</v>
      </c>
      <c r="U18" s="126">
        <v>0</v>
      </c>
      <c r="V18" s="126">
        <v>4667</v>
      </c>
      <c r="W18" s="134" t="str">
        <f t="shared" si="5"/>
        <v xml:space="preserve"> </v>
      </c>
      <c r="X18" s="134">
        <f t="shared" si="6"/>
        <v>11.119047619047635</v>
      </c>
      <c r="Y18" s="134">
        <f t="shared" si="7"/>
        <v>11.119047619047635</v>
      </c>
      <c r="Z18" s="134">
        <f t="shared" si="8"/>
        <v>11.119047619047635</v>
      </c>
      <c r="AA18" s="134" t="str">
        <f t="shared" si="9"/>
        <v xml:space="preserve"> </v>
      </c>
    </row>
    <row r="19" spans="1:27" x14ac:dyDescent="0.3">
      <c r="A19" s="182" t="s">
        <v>352</v>
      </c>
      <c r="B19" s="94" t="s">
        <v>368</v>
      </c>
      <c r="C19" s="45">
        <v>48535</v>
      </c>
      <c r="D19" s="45">
        <v>443532</v>
      </c>
      <c r="E19" s="45">
        <v>169565</v>
      </c>
      <c r="F19" s="45">
        <v>12877</v>
      </c>
      <c r="G19" s="44">
        <v>0</v>
      </c>
      <c r="H19" s="44">
        <v>18915</v>
      </c>
      <c r="I19" s="134">
        <f t="shared" si="0"/>
        <v>-61.028124034202122</v>
      </c>
      <c r="J19" s="134">
        <f t="shared" si="1"/>
        <v>-95.735369714022895</v>
      </c>
      <c r="K19" s="134">
        <f t="shared" si="2"/>
        <v>-88.844985698699617</v>
      </c>
      <c r="L19" s="134">
        <f t="shared" si="3"/>
        <v>46.889803525665911</v>
      </c>
      <c r="M19" s="134" t="str">
        <f t="shared" si="4"/>
        <v xml:space="preserve"> </v>
      </c>
      <c r="N19" s="46"/>
      <c r="O19" s="182" t="s">
        <v>352</v>
      </c>
      <c r="P19" s="94" t="s">
        <v>368</v>
      </c>
      <c r="Q19" s="45">
        <v>11200</v>
      </c>
      <c r="R19" s="45">
        <v>45020</v>
      </c>
      <c r="S19" s="45">
        <v>46191</v>
      </c>
      <c r="T19" s="126">
        <v>8501</v>
      </c>
      <c r="U19" s="126">
        <v>1769</v>
      </c>
      <c r="V19" s="126">
        <v>3550</v>
      </c>
      <c r="W19" s="134">
        <f t="shared" si="5"/>
        <v>-68.303571428571431</v>
      </c>
      <c r="X19" s="134">
        <f t="shared" si="6"/>
        <v>-92.114615726343843</v>
      </c>
      <c r="Y19" s="134">
        <f t="shared" si="7"/>
        <v>-92.314520144616921</v>
      </c>
      <c r="Z19" s="134">
        <f t="shared" si="8"/>
        <v>-58.240207034466536</v>
      </c>
      <c r="AA19" s="134">
        <f t="shared" si="9"/>
        <v>100.67834934991521</v>
      </c>
    </row>
    <row r="20" spans="1:27" x14ac:dyDescent="0.3">
      <c r="A20" s="182" t="s">
        <v>353</v>
      </c>
      <c r="B20" s="94" t="s">
        <v>369</v>
      </c>
      <c r="C20" s="45">
        <v>10134220</v>
      </c>
      <c r="D20" s="45">
        <v>11169679</v>
      </c>
      <c r="E20" s="45">
        <v>9287927.9999999925</v>
      </c>
      <c r="F20" s="45">
        <v>10645536.000000002</v>
      </c>
      <c r="G20" s="44">
        <v>9594216</v>
      </c>
      <c r="H20" s="44">
        <v>7303702.0000000019</v>
      </c>
      <c r="I20" s="134">
        <f t="shared" si="0"/>
        <v>-27.930299519844624</v>
      </c>
      <c r="J20" s="134">
        <f t="shared" si="1"/>
        <v>-34.611352752393316</v>
      </c>
      <c r="K20" s="134">
        <f t="shared" si="2"/>
        <v>-21.363494635186584</v>
      </c>
      <c r="L20" s="134">
        <f t="shared" si="3"/>
        <v>-31.391881066392514</v>
      </c>
      <c r="M20" s="134">
        <f t="shared" si="4"/>
        <v>-23.873904861012079</v>
      </c>
      <c r="N20" s="46"/>
      <c r="O20" s="182" t="s">
        <v>353</v>
      </c>
      <c r="P20" s="94" t="s">
        <v>369</v>
      </c>
      <c r="Q20" s="45">
        <v>1562857</v>
      </c>
      <c r="R20" s="45">
        <v>671489</v>
      </c>
      <c r="S20" s="45">
        <v>788792</v>
      </c>
      <c r="T20" s="126">
        <v>367044.00000000023</v>
      </c>
      <c r="U20" s="126">
        <v>914664.00000000012</v>
      </c>
      <c r="V20" s="126">
        <v>233607.99999999997</v>
      </c>
      <c r="W20" s="134">
        <f t="shared" si="5"/>
        <v>-85.052503204067932</v>
      </c>
      <c r="X20" s="134">
        <f t="shared" si="6"/>
        <v>-65.210450208417413</v>
      </c>
      <c r="Y20" s="134">
        <f t="shared" si="7"/>
        <v>-70.384080974452075</v>
      </c>
      <c r="Z20" s="134">
        <f t="shared" si="8"/>
        <v>-36.354224561632989</v>
      </c>
      <c r="AA20" s="134">
        <f t="shared" si="9"/>
        <v>-74.459692302309918</v>
      </c>
    </row>
    <row r="21" spans="1:27" x14ac:dyDescent="0.3">
      <c r="A21" s="182" t="s">
        <v>354</v>
      </c>
      <c r="B21" s="94" t="s">
        <v>370</v>
      </c>
      <c r="C21" s="45">
        <v>7272296</v>
      </c>
      <c r="D21" s="45">
        <v>5678108</v>
      </c>
      <c r="E21" s="45">
        <v>4966017.9999999981</v>
      </c>
      <c r="F21" s="45">
        <v>5832934.0000000019</v>
      </c>
      <c r="G21" s="44">
        <v>836840</v>
      </c>
      <c r="H21" s="44">
        <v>574786</v>
      </c>
      <c r="I21" s="134">
        <f t="shared" si="0"/>
        <v>-92.096223806071706</v>
      </c>
      <c r="J21" s="134">
        <f t="shared" si="1"/>
        <v>-89.877156264023156</v>
      </c>
      <c r="K21" s="134">
        <f t="shared" si="2"/>
        <v>-88.425615855600995</v>
      </c>
      <c r="L21" s="134">
        <f t="shared" si="3"/>
        <v>-90.145851127408605</v>
      </c>
      <c r="M21" s="134">
        <f t="shared" si="4"/>
        <v>-31.314707709956508</v>
      </c>
      <c r="N21" s="46"/>
      <c r="O21" s="182" t="s">
        <v>354</v>
      </c>
      <c r="P21" s="94" t="s">
        <v>370</v>
      </c>
      <c r="Q21" s="45">
        <v>946930</v>
      </c>
      <c r="R21" s="45">
        <v>682666</v>
      </c>
      <c r="S21" s="45">
        <v>423637.99999999994</v>
      </c>
      <c r="T21" s="126">
        <v>62877.000000000007</v>
      </c>
      <c r="U21" s="126">
        <v>1910503</v>
      </c>
      <c r="V21" s="126">
        <v>3541780.9999999995</v>
      </c>
      <c r="W21" s="134">
        <f t="shared" si="5"/>
        <v>274.02775284339913</v>
      </c>
      <c r="X21" s="134">
        <f t="shared" si="6"/>
        <v>418.81608282820582</v>
      </c>
      <c r="Y21" s="134">
        <f t="shared" si="7"/>
        <v>736.03949598477948</v>
      </c>
      <c r="Z21" s="134">
        <f t="shared" si="8"/>
        <v>5532.8721153999059</v>
      </c>
      <c r="AA21" s="134">
        <f t="shared" si="9"/>
        <v>85.384738992820189</v>
      </c>
    </row>
    <row r="22" spans="1:27" x14ac:dyDescent="0.3">
      <c r="A22" s="184" t="s">
        <v>465</v>
      </c>
      <c r="B22" s="94" t="s">
        <v>371</v>
      </c>
      <c r="C22" s="45">
        <v>29917330</v>
      </c>
      <c r="D22" s="45">
        <v>28326982</v>
      </c>
      <c r="E22" s="45">
        <v>35530485.000000015</v>
      </c>
      <c r="F22" s="45">
        <v>40604862.000000037</v>
      </c>
      <c r="G22" s="44">
        <v>43711238.999999993</v>
      </c>
      <c r="H22" s="44">
        <v>37122277.000000022</v>
      </c>
      <c r="I22" s="134">
        <f t="shared" si="0"/>
        <v>24.082854318884813</v>
      </c>
      <c r="J22" s="134">
        <f t="shared" si="1"/>
        <v>31.049177776863132</v>
      </c>
      <c r="K22" s="134">
        <f t="shared" si="2"/>
        <v>4.4800739421373237</v>
      </c>
      <c r="L22" s="134">
        <f t="shared" si="3"/>
        <v>-8.5767684667910231</v>
      </c>
      <c r="M22" s="134">
        <f t="shared" si="4"/>
        <v>-15.073839476387235</v>
      </c>
      <c r="N22" s="46"/>
      <c r="O22" s="184" t="s">
        <v>465</v>
      </c>
      <c r="P22" s="94" t="s">
        <v>371</v>
      </c>
      <c r="Q22" s="45">
        <v>10184814</v>
      </c>
      <c r="R22" s="45">
        <v>10370087</v>
      </c>
      <c r="S22" s="45">
        <v>10766033.999999987</v>
      </c>
      <c r="T22" s="126">
        <v>10270113.999999998</v>
      </c>
      <c r="U22" s="126">
        <v>11138039.999999998</v>
      </c>
      <c r="V22" s="126">
        <v>8108352.0000000037</v>
      </c>
      <c r="W22" s="134">
        <f t="shared" si="5"/>
        <v>-20.387824461006318</v>
      </c>
      <c r="X22" s="134">
        <f t="shared" si="6"/>
        <v>-21.810183463263101</v>
      </c>
      <c r="Y22" s="134">
        <f t="shared" si="7"/>
        <v>-24.685803518732953</v>
      </c>
      <c r="Z22" s="134">
        <f t="shared" si="8"/>
        <v>-21.049055541155582</v>
      </c>
      <c r="AA22" s="134">
        <f t="shared" si="9"/>
        <v>-27.201267009276279</v>
      </c>
    </row>
    <row r="23" spans="1:27" x14ac:dyDescent="0.3">
      <c r="A23" s="184" t="s">
        <v>466</v>
      </c>
      <c r="B23" s="94" t="s">
        <v>372</v>
      </c>
      <c r="C23" s="45">
        <v>210676055</v>
      </c>
      <c r="D23" s="45">
        <v>258942801</v>
      </c>
      <c r="E23" s="45">
        <v>281863734.00000006</v>
      </c>
      <c r="F23" s="45">
        <v>270765389.0000003</v>
      </c>
      <c r="G23" s="44">
        <v>246928266.00000006</v>
      </c>
      <c r="H23" s="44">
        <v>208894998.00000015</v>
      </c>
      <c r="I23" s="134">
        <f t="shared" si="0"/>
        <v>-0.84540077418853343</v>
      </c>
      <c r="J23" s="134">
        <f t="shared" si="1"/>
        <v>-19.327744508332501</v>
      </c>
      <c r="K23" s="134">
        <f t="shared" si="2"/>
        <v>-25.887947684677982</v>
      </c>
      <c r="L23" s="134">
        <f t="shared" si="3"/>
        <v>-22.850184518967481</v>
      </c>
      <c r="M23" s="134">
        <f t="shared" si="4"/>
        <v>-15.402557437470492</v>
      </c>
      <c r="N23" s="46"/>
      <c r="O23" s="184" t="s">
        <v>466</v>
      </c>
      <c r="P23" s="94" t="s">
        <v>372</v>
      </c>
      <c r="Q23" s="45">
        <v>25047598</v>
      </c>
      <c r="R23" s="45">
        <v>28140494</v>
      </c>
      <c r="S23" s="45">
        <v>28785040.999999993</v>
      </c>
      <c r="T23" s="126">
        <v>28824245.000000007</v>
      </c>
      <c r="U23" s="126">
        <v>28255947</v>
      </c>
      <c r="V23" s="126">
        <v>23397429.999999993</v>
      </c>
      <c r="W23" s="134">
        <f t="shared" si="5"/>
        <v>-6.5881287299485081</v>
      </c>
      <c r="X23" s="134">
        <f t="shared" si="6"/>
        <v>-16.854942205350071</v>
      </c>
      <c r="Y23" s="134">
        <f t="shared" si="7"/>
        <v>-18.716704277058355</v>
      </c>
      <c r="Z23" s="134">
        <f t="shared" si="8"/>
        <v>-18.827258094704689</v>
      </c>
      <c r="AA23" s="134">
        <f t="shared" si="9"/>
        <v>-17.194670559086219</v>
      </c>
    </row>
    <row r="24" spans="1:27" x14ac:dyDescent="0.3">
      <c r="A24" s="184" t="s">
        <v>467</v>
      </c>
      <c r="B24" s="94" t="s">
        <v>373</v>
      </c>
      <c r="C24" s="45">
        <v>13658174</v>
      </c>
      <c r="D24" s="45">
        <v>15731220</v>
      </c>
      <c r="E24" s="45">
        <v>19062007</v>
      </c>
      <c r="F24" s="45">
        <v>18369498.999999996</v>
      </c>
      <c r="G24" s="44">
        <v>20181881</v>
      </c>
      <c r="H24" s="44">
        <v>16758123.999999994</v>
      </c>
      <c r="I24" s="134">
        <f t="shared" si="0"/>
        <v>22.696665015396604</v>
      </c>
      <c r="J24" s="134">
        <f t="shared" si="1"/>
        <v>6.5278090319758775</v>
      </c>
      <c r="K24" s="134">
        <f t="shared" si="2"/>
        <v>-12.086256184881293</v>
      </c>
      <c r="L24" s="134">
        <f t="shared" si="3"/>
        <v>-8.7720138692949803</v>
      </c>
      <c r="M24" s="134">
        <f t="shared" si="4"/>
        <v>-16.964508907767353</v>
      </c>
      <c r="N24" s="46"/>
      <c r="O24" s="184" t="s">
        <v>467</v>
      </c>
      <c r="P24" s="94" t="s">
        <v>373</v>
      </c>
      <c r="Q24" s="45">
        <v>13461223</v>
      </c>
      <c r="R24" s="45">
        <v>6203683</v>
      </c>
      <c r="S24" s="45">
        <v>6807517.0000000009</v>
      </c>
      <c r="T24" s="126">
        <v>6632696.0000000047</v>
      </c>
      <c r="U24" s="126">
        <v>5451937</v>
      </c>
      <c r="V24" s="126">
        <v>5163741.0000000009</v>
      </c>
      <c r="W24" s="134">
        <f t="shared" si="5"/>
        <v>-61.639882200896601</v>
      </c>
      <c r="X24" s="134">
        <f t="shared" si="6"/>
        <v>-16.763300123491149</v>
      </c>
      <c r="Y24" s="134">
        <f t="shared" si="7"/>
        <v>-24.146483952959642</v>
      </c>
      <c r="Z24" s="134">
        <f t="shared" si="8"/>
        <v>-22.147178161037417</v>
      </c>
      <c r="AA24" s="134">
        <f t="shared" si="9"/>
        <v>-5.2861212446145203</v>
      </c>
    </row>
    <row r="25" spans="1:27" x14ac:dyDescent="0.3">
      <c r="A25" s="184" t="s">
        <v>468</v>
      </c>
      <c r="B25" s="94" t="s">
        <v>374</v>
      </c>
      <c r="C25" s="45">
        <v>179841047</v>
      </c>
      <c r="D25" s="45">
        <v>156776040</v>
      </c>
      <c r="E25" s="45">
        <v>196928869.00000003</v>
      </c>
      <c r="F25" s="45">
        <v>151391202.00000009</v>
      </c>
      <c r="G25" s="44">
        <v>149604412</v>
      </c>
      <c r="H25" s="44">
        <v>151928278.99999994</v>
      </c>
      <c r="I25" s="134">
        <f t="shared" si="0"/>
        <v>-15.520799320079618</v>
      </c>
      <c r="J25" s="134">
        <f t="shared" si="1"/>
        <v>-3.0921568117169329</v>
      </c>
      <c r="K25" s="134">
        <f t="shared" si="2"/>
        <v>-22.851189989823212</v>
      </c>
      <c r="L25" s="134">
        <f t="shared" si="3"/>
        <v>0.35476103822719551</v>
      </c>
      <c r="M25" s="134">
        <f t="shared" si="4"/>
        <v>1.5533412209794477</v>
      </c>
      <c r="N25" s="46"/>
      <c r="O25" s="184" t="s">
        <v>468</v>
      </c>
      <c r="P25" s="94" t="s">
        <v>374</v>
      </c>
      <c r="Q25" s="45">
        <v>43414564</v>
      </c>
      <c r="R25" s="45">
        <v>32252306</v>
      </c>
      <c r="S25" s="45">
        <v>23812497.999999996</v>
      </c>
      <c r="T25" s="126">
        <v>26288523.999999989</v>
      </c>
      <c r="U25" s="126">
        <v>22369388</v>
      </c>
      <c r="V25" s="126">
        <v>21915520.999999996</v>
      </c>
      <c r="W25" s="134">
        <f t="shared" si="5"/>
        <v>-49.520347595797588</v>
      </c>
      <c r="X25" s="134">
        <f t="shared" si="6"/>
        <v>-32.049754829933718</v>
      </c>
      <c r="Y25" s="134">
        <f t="shared" si="7"/>
        <v>-7.96630828063482</v>
      </c>
      <c r="Z25" s="134">
        <f t="shared" si="8"/>
        <v>-16.634646357475205</v>
      </c>
      <c r="AA25" s="134">
        <f t="shared" si="9"/>
        <v>-2.0289647620221132</v>
      </c>
    </row>
    <row r="26" spans="1:27" x14ac:dyDescent="0.3">
      <c r="A26" s="184" t="s">
        <v>469</v>
      </c>
      <c r="B26" s="94" t="s">
        <v>375</v>
      </c>
      <c r="C26" s="45">
        <v>33376678</v>
      </c>
      <c r="D26" s="45">
        <v>35217921</v>
      </c>
      <c r="E26" s="45">
        <v>38823322.999999978</v>
      </c>
      <c r="F26" s="45">
        <v>38409228.999999993</v>
      </c>
      <c r="G26" s="44">
        <v>37228250.999999993</v>
      </c>
      <c r="H26" s="44">
        <v>33515499.999999996</v>
      </c>
      <c r="I26" s="134">
        <f t="shared" si="0"/>
        <v>0.41592515588277479</v>
      </c>
      <c r="J26" s="134">
        <f t="shared" si="1"/>
        <v>-4.833962231898937</v>
      </c>
      <c r="K26" s="134">
        <f t="shared" si="2"/>
        <v>-13.67173799110391</v>
      </c>
      <c r="L26" s="134">
        <f t="shared" si="3"/>
        <v>-12.741023778425742</v>
      </c>
      <c r="M26" s="134">
        <f t="shared" si="4"/>
        <v>-9.9729396366216605</v>
      </c>
      <c r="N26" s="46"/>
      <c r="O26" s="184" t="s">
        <v>469</v>
      </c>
      <c r="P26" s="94" t="s">
        <v>375</v>
      </c>
      <c r="Q26" s="45">
        <v>9061811</v>
      </c>
      <c r="R26" s="45">
        <v>10445003</v>
      </c>
      <c r="S26" s="45">
        <v>10050995.999999994</v>
      </c>
      <c r="T26" s="126">
        <v>10276731.000000004</v>
      </c>
      <c r="U26" s="126">
        <v>10420071</v>
      </c>
      <c r="V26" s="126">
        <v>12884797.999999996</v>
      </c>
      <c r="W26" s="134">
        <f t="shared" si="5"/>
        <v>42.187891581495109</v>
      </c>
      <c r="X26" s="134">
        <f t="shared" si="6"/>
        <v>23.358490179466656</v>
      </c>
      <c r="Y26" s="134">
        <f t="shared" si="7"/>
        <v>28.194240650379356</v>
      </c>
      <c r="Z26" s="134">
        <f t="shared" si="8"/>
        <v>25.378371779897634</v>
      </c>
      <c r="AA26" s="134">
        <f t="shared" si="9"/>
        <v>23.653648809110763</v>
      </c>
    </row>
    <row r="27" spans="1:27" x14ac:dyDescent="0.3">
      <c r="A27" s="184" t="s">
        <v>470</v>
      </c>
      <c r="B27" s="94" t="s">
        <v>376</v>
      </c>
      <c r="C27" s="45">
        <v>8083119</v>
      </c>
      <c r="D27" s="45">
        <v>12267773</v>
      </c>
      <c r="E27" s="45">
        <v>16142527.999999994</v>
      </c>
      <c r="F27" s="45">
        <v>20110054.000000004</v>
      </c>
      <c r="G27" s="44">
        <v>25402092</v>
      </c>
      <c r="H27" s="44">
        <v>23947121</v>
      </c>
      <c r="I27" s="134">
        <f t="shared" si="0"/>
        <v>196.26089879414121</v>
      </c>
      <c r="J27" s="134">
        <f t="shared" si="1"/>
        <v>95.203489663527364</v>
      </c>
      <c r="K27" s="134">
        <f t="shared" si="2"/>
        <v>48.348022069405772</v>
      </c>
      <c r="L27" s="134">
        <f t="shared" si="3"/>
        <v>19.080341604254244</v>
      </c>
      <c r="M27" s="134">
        <f t="shared" si="4"/>
        <v>-5.7277605324789818</v>
      </c>
      <c r="N27" s="46"/>
      <c r="O27" s="184" t="s">
        <v>470</v>
      </c>
      <c r="P27" s="94" t="s">
        <v>376</v>
      </c>
      <c r="Q27" s="45">
        <v>27975673</v>
      </c>
      <c r="R27" s="45">
        <v>28182242</v>
      </c>
      <c r="S27" s="45">
        <v>29279903.999999989</v>
      </c>
      <c r="T27" s="126">
        <v>30716803.999999989</v>
      </c>
      <c r="U27" s="126">
        <v>35041236.999999993</v>
      </c>
      <c r="V27" s="126">
        <v>35980057.99999997</v>
      </c>
      <c r="W27" s="134">
        <f t="shared" si="5"/>
        <v>28.611947959214319</v>
      </c>
      <c r="X27" s="134">
        <f t="shared" si="6"/>
        <v>27.669253567547855</v>
      </c>
      <c r="Y27" s="134">
        <f t="shared" si="7"/>
        <v>22.883114644091677</v>
      </c>
      <c r="Z27" s="134">
        <f t="shared" si="8"/>
        <v>17.134770922131025</v>
      </c>
      <c r="AA27" s="134">
        <f t="shared" si="9"/>
        <v>2.6791890936954701</v>
      </c>
    </row>
    <row r="28" spans="1:27" x14ac:dyDescent="0.3">
      <c r="A28" s="184" t="s">
        <v>471</v>
      </c>
      <c r="B28" s="94" t="s">
        <v>377</v>
      </c>
      <c r="C28" s="45">
        <v>2735569</v>
      </c>
      <c r="D28" s="45">
        <v>2607167</v>
      </c>
      <c r="E28" s="45">
        <v>4776606.9999999991</v>
      </c>
      <c r="F28" s="45">
        <v>2873988.0000000005</v>
      </c>
      <c r="G28" s="44">
        <v>3835710</v>
      </c>
      <c r="H28" s="44">
        <v>2429511</v>
      </c>
      <c r="I28" s="134">
        <f t="shared" si="0"/>
        <v>-11.188092861119571</v>
      </c>
      <c r="J28" s="134">
        <f t="shared" si="1"/>
        <v>-6.8141396389260933</v>
      </c>
      <c r="K28" s="134">
        <f t="shared" si="2"/>
        <v>-49.137306041715377</v>
      </c>
      <c r="L28" s="134">
        <f t="shared" si="3"/>
        <v>-15.465513425943328</v>
      </c>
      <c r="M28" s="134">
        <f t="shared" si="4"/>
        <v>-36.660722525946952</v>
      </c>
      <c r="N28" s="46"/>
      <c r="O28" s="184" t="s">
        <v>471</v>
      </c>
      <c r="P28" s="94" t="s">
        <v>377</v>
      </c>
      <c r="Q28" s="45">
        <v>26969923</v>
      </c>
      <c r="R28" s="45">
        <v>30846948</v>
      </c>
      <c r="S28" s="45">
        <v>23410326.999999974</v>
      </c>
      <c r="T28" s="126">
        <v>22865399.000000011</v>
      </c>
      <c r="U28" s="126">
        <v>28665172.999999996</v>
      </c>
      <c r="V28" s="126">
        <v>24575088.999999989</v>
      </c>
      <c r="W28" s="134">
        <f t="shared" si="5"/>
        <v>-8.8796471536089001</v>
      </c>
      <c r="X28" s="134">
        <f t="shared" si="6"/>
        <v>-20.332186509991232</v>
      </c>
      <c r="Y28" s="134">
        <f t="shared" si="7"/>
        <v>4.9754196086198021</v>
      </c>
      <c r="Z28" s="134">
        <f t="shared" si="8"/>
        <v>7.4771929411770799</v>
      </c>
      <c r="AA28" s="134">
        <f t="shared" si="9"/>
        <v>-14.26847833780738</v>
      </c>
    </row>
    <row r="29" spans="1:27" x14ac:dyDescent="0.3">
      <c r="A29" s="184" t="s">
        <v>472</v>
      </c>
      <c r="B29" s="94" t="s">
        <v>378</v>
      </c>
      <c r="C29" s="45">
        <v>18065442</v>
      </c>
      <c r="D29" s="45">
        <v>19862208</v>
      </c>
      <c r="E29" s="45">
        <v>21295004.000000004</v>
      </c>
      <c r="F29" s="45">
        <v>22688556.00000003</v>
      </c>
      <c r="G29" s="44">
        <v>23920179.999999993</v>
      </c>
      <c r="H29" s="44">
        <v>28148105.000000026</v>
      </c>
      <c r="I29" s="134">
        <f t="shared" si="0"/>
        <v>55.811881048911118</v>
      </c>
      <c r="J29" s="134">
        <f t="shared" si="1"/>
        <v>41.716897738660407</v>
      </c>
      <c r="K29" s="134">
        <f t="shared" si="2"/>
        <v>32.181731452128503</v>
      </c>
      <c r="L29" s="134">
        <f t="shared" si="3"/>
        <v>24.06300780005563</v>
      </c>
      <c r="M29" s="134">
        <f t="shared" si="4"/>
        <v>17.675138732233762</v>
      </c>
      <c r="N29" s="46"/>
      <c r="O29" s="184" t="s">
        <v>472</v>
      </c>
      <c r="P29" s="94" t="s">
        <v>378</v>
      </c>
      <c r="Q29" s="45">
        <v>36302014</v>
      </c>
      <c r="R29" s="45">
        <v>35994338</v>
      </c>
      <c r="S29" s="45">
        <v>36772018.00000003</v>
      </c>
      <c r="T29" s="126">
        <v>40640022.999999985</v>
      </c>
      <c r="U29" s="126">
        <v>46019392.999999985</v>
      </c>
      <c r="V29" s="126">
        <v>46209749.000000037</v>
      </c>
      <c r="W29" s="134">
        <f t="shared" si="5"/>
        <v>27.292521566434402</v>
      </c>
      <c r="X29" s="134">
        <f t="shared" si="6"/>
        <v>28.380605305201158</v>
      </c>
      <c r="Y29" s="134">
        <f t="shared" si="7"/>
        <v>25.665523714254675</v>
      </c>
      <c r="Z29" s="134">
        <f t="shared" si="8"/>
        <v>13.705026692529316</v>
      </c>
      <c r="AA29" s="134">
        <f t="shared" si="9"/>
        <v>0.41364300480897498</v>
      </c>
    </row>
    <row r="30" spans="1:27" x14ac:dyDescent="0.3">
      <c r="A30" s="184" t="s">
        <v>473</v>
      </c>
      <c r="B30" s="94" t="s">
        <v>379</v>
      </c>
      <c r="C30" s="45">
        <v>15035591</v>
      </c>
      <c r="D30" s="45">
        <v>17023497</v>
      </c>
      <c r="E30" s="45">
        <v>16993258.999999996</v>
      </c>
      <c r="F30" s="45">
        <v>18962504.000000004</v>
      </c>
      <c r="G30" s="44">
        <v>19769702</v>
      </c>
      <c r="H30" s="44">
        <v>22315015.999999981</v>
      </c>
      <c r="I30" s="134">
        <f t="shared" si="0"/>
        <v>48.414625005428661</v>
      </c>
      <c r="J30" s="134">
        <f t="shared" si="1"/>
        <v>31.083619305715985</v>
      </c>
      <c r="K30" s="134">
        <f t="shared" si="2"/>
        <v>31.316871001612981</v>
      </c>
      <c r="L30" s="134">
        <f t="shared" si="3"/>
        <v>17.67969040375668</v>
      </c>
      <c r="M30" s="134">
        <f t="shared" si="4"/>
        <v>12.874822291200843</v>
      </c>
      <c r="N30" s="46"/>
      <c r="O30" s="184" t="s">
        <v>473</v>
      </c>
      <c r="P30" s="94" t="s">
        <v>379</v>
      </c>
      <c r="Q30" s="45">
        <v>3863183</v>
      </c>
      <c r="R30" s="45">
        <v>65790279</v>
      </c>
      <c r="S30" s="45">
        <v>67371143.999999985</v>
      </c>
      <c r="T30" s="126">
        <v>76265277.000000015</v>
      </c>
      <c r="U30" s="126">
        <v>87443059</v>
      </c>
      <c r="V30" s="126">
        <v>102895497.00000006</v>
      </c>
      <c r="W30" s="134">
        <f t="shared" si="5"/>
        <v>2563.4901064743776</v>
      </c>
      <c r="X30" s="134">
        <f t="shared" si="6"/>
        <v>56.399240988170988</v>
      </c>
      <c r="Y30" s="134">
        <f t="shared" si="7"/>
        <v>52.729330230758848</v>
      </c>
      <c r="Z30" s="134">
        <f t="shared" si="8"/>
        <v>34.917882747610065</v>
      </c>
      <c r="AA30" s="134">
        <f t="shared" si="9"/>
        <v>17.671428900949195</v>
      </c>
    </row>
    <row r="31" spans="1:27" x14ac:dyDescent="0.3">
      <c r="A31" s="184" t="s">
        <v>474</v>
      </c>
      <c r="B31" s="94" t="s">
        <v>21</v>
      </c>
      <c r="C31" s="45">
        <v>12922391</v>
      </c>
      <c r="D31" s="45">
        <v>13740641</v>
      </c>
      <c r="E31" s="45">
        <v>20269168.000000011</v>
      </c>
      <c r="F31" s="45">
        <v>19865961.999999989</v>
      </c>
      <c r="G31" s="44">
        <v>29507374.999999996</v>
      </c>
      <c r="H31" s="44">
        <v>19764138.999999985</v>
      </c>
      <c r="I31" s="134">
        <f t="shared" si="0"/>
        <v>52.944907796088103</v>
      </c>
      <c r="J31" s="134">
        <f t="shared" si="1"/>
        <v>43.837096100538417</v>
      </c>
      <c r="K31" s="134">
        <f t="shared" si="2"/>
        <v>-2.4916118905325817</v>
      </c>
      <c r="L31" s="134">
        <f t="shared" si="3"/>
        <v>-0.51255005924205932</v>
      </c>
      <c r="M31" s="134">
        <f t="shared" si="4"/>
        <v>-33.019663728135811</v>
      </c>
      <c r="N31" s="46"/>
      <c r="O31" s="184" t="s">
        <v>474</v>
      </c>
      <c r="P31" s="94" t="s">
        <v>21</v>
      </c>
      <c r="Q31" s="45">
        <v>290239681</v>
      </c>
      <c r="R31" s="45">
        <v>327611543</v>
      </c>
      <c r="S31" s="45">
        <v>361075526.99999923</v>
      </c>
      <c r="T31" s="126">
        <v>382682438.99999976</v>
      </c>
      <c r="U31" s="126">
        <v>394192645.9999997</v>
      </c>
      <c r="V31" s="126">
        <v>384695174.9999994</v>
      </c>
      <c r="W31" s="134">
        <f t="shared" si="5"/>
        <v>32.543962863575302</v>
      </c>
      <c r="X31" s="134">
        <f t="shared" si="6"/>
        <v>17.42418215099319</v>
      </c>
      <c r="Y31" s="134">
        <f t="shared" si="7"/>
        <v>6.5414702004991341</v>
      </c>
      <c r="Z31" s="134">
        <f t="shared" si="8"/>
        <v>0.52595462840135099</v>
      </c>
      <c r="AA31" s="134">
        <f t="shared" si="9"/>
        <v>-2.40934758585027</v>
      </c>
    </row>
    <row r="32" spans="1:27" x14ac:dyDescent="0.3">
      <c r="A32" s="184" t="s">
        <v>475</v>
      </c>
      <c r="B32" s="94" t="s">
        <v>380</v>
      </c>
      <c r="C32" s="45">
        <v>2367</v>
      </c>
      <c r="D32" s="45">
        <v>19374</v>
      </c>
      <c r="E32" s="45">
        <v>25999</v>
      </c>
      <c r="F32" s="45">
        <v>56632</v>
      </c>
      <c r="G32" s="44">
        <v>57</v>
      </c>
      <c r="H32" s="44">
        <v>7345</v>
      </c>
      <c r="I32" s="134">
        <f t="shared" si="0"/>
        <v>210.30840726658215</v>
      </c>
      <c r="J32" s="134">
        <f t="shared" si="1"/>
        <v>-62.088365851140701</v>
      </c>
      <c r="K32" s="134">
        <f t="shared" si="2"/>
        <v>-71.748913419746913</v>
      </c>
      <c r="L32" s="134">
        <f t="shared" si="3"/>
        <v>-87.030300889956209</v>
      </c>
      <c r="M32" s="134">
        <f t="shared" si="4"/>
        <v>12785.964912280702</v>
      </c>
      <c r="N32" s="46"/>
      <c r="O32" s="184" t="s">
        <v>475</v>
      </c>
      <c r="P32" s="94" t="s">
        <v>380</v>
      </c>
      <c r="Q32" s="45" t="s">
        <v>338</v>
      </c>
      <c r="R32" s="45">
        <v>2424</v>
      </c>
      <c r="S32" s="45">
        <v>398241.99999999994</v>
      </c>
      <c r="T32" s="126">
        <v>1404007</v>
      </c>
      <c r="U32" s="126">
        <v>1538120</v>
      </c>
      <c r="V32" s="126">
        <v>828174.00000000023</v>
      </c>
      <c r="W32" s="134" t="str">
        <f t="shared" si="5"/>
        <v xml:space="preserve"> </v>
      </c>
      <c r="X32" s="134">
        <f t="shared" si="6"/>
        <v>34065.59405940595</v>
      </c>
      <c r="Y32" s="134">
        <f t="shared" si="7"/>
        <v>107.95747309424934</v>
      </c>
      <c r="Z32" s="134">
        <f t="shared" si="8"/>
        <v>-41.013541955275137</v>
      </c>
      <c r="AA32" s="134">
        <f t="shared" si="9"/>
        <v>-46.156736795568598</v>
      </c>
    </row>
    <row r="33" spans="1:27" x14ac:dyDescent="0.3">
      <c r="A33" s="184" t="s">
        <v>476</v>
      </c>
      <c r="B33" s="94" t="s">
        <v>381</v>
      </c>
      <c r="C33" s="45">
        <v>486015</v>
      </c>
      <c r="D33" s="45">
        <v>680479</v>
      </c>
      <c r="E33" s="45">
        <v>848567.99999999977</v>
      </c>
      <c r="F33" s="45">
        <v>574442.99999999977</v>
      </c>
      <c r="G33" s="44">
        <v>4163285</v>
      </c>
      <c r="H33" s="44">
        <v>736175</v>
      </c>
      <c r="I33" s="134">
        <f t="shared" si="0"/>
        <v>51.471662397251123</v>
      </c>
      <c r="J33" s="134">
        <f t="shared" si="1"/>
        <v>8.1848227498570765</v>
      </c>
      <c r="K33" s="134">
        <f t="shared" si="2"/>
        <v>-13.245019845198001</v>
      </c>
      <c r="L33" s="134">
        <f t="shared" si="3"/>
        <v>28.154577564701867</v>
      </c>
      <c r="M33" s="134">
        <f t="shared" si="4"/>
        <v>-82.317448841479745</v>
      </c>
      <c r="N33" s="46"/>
      <c r="O33" s="184" t="s">
        <v>476</v>
      </c>
      <c r="P33" s="94" t="s">
        <v>381</v>
      </c>
      <c r="Q33" s="45">
        <v>13404196</v>
      </c>
      <c r="R33" s="45">
        <v>11809997</v>
      </c>
      <c r="S33" s="45">
        <v>12121911.999999998</v>
      </c>
      <c r="T33" s="126">
        <v>14837235.999999996</v>
      </c>
      <c r="U33" s="126">
        <v>13707468.000000002</v>
      </c>
      <c r="V33" s="126">
        <v>12393110.999999998</v>
      </c>
      <c r="W33" s="134">
        <f t="shared" si="5"/>
        <v>-7.543048460347805</v>
      </c>
      <c r="X33" s="134">
        <f t="shared" si="6"/>
        <v>4.9374610340713758</v>
      </c>
      <c r="Y33" s="134">
        <f t="shared" si="7"/>
        <v>2.2372625704591798</v>
      </c>
      <c r="Z33" s="134">
        <f t="shared" si="8"/>
        <v>-16.472913149052829</v>
      </c>
      <c r="AA33" s="134">
        <f t="shared" si="9"/>
        <v>-9.5886198676517438</v>
      </c>
    </row>
    <row r="34" spans="1:27" x14ac:dyDescent="0.3">
      <c r="A34" s="184" t="s">
        <v>477</v>
      </c>
      <c r="B34" s="94" t="s">
        <v>382</v>
      </c>
      <c r="C34" s="45">
        <v>13737866</v>
      </c>
      <c r="D34" s="45">
        <v>12791060</v>
      </c>
      <c r="E34" s="45">
        <v>12830989</v>
      </c>
      <c r="F34" s="45">
        <v>10414691.999999998</v>
      </c>
      <c r="G34" s="44">
        <v>10896524.999999998</v>
      </c>
      <c r="H34" s="44">
        <v>8610018.9999999981</v>
      </c>
      <c r="I34" s="134">
        <f t="shared" si="0"/>
        <v>-37.326372232776194</v>
      </c>
      <c r="J34" s="134">
        <f t="shared" si="1"/>
        <v>-32.687212787681403</v>
      </c>
      <c r="K34" s="134">
        <f t="shared" si="2"/>
        <v>-32.896684737240463</v>
      </c>
      <c r="L34" s="134">
        <f t="shared" si="3"/>
        <v>-17.328145661916835</v>
      </c>
      <c r="M34" s="134">
        <f t="shared" si="4"/>
        <v>-20.983809058392481</v>
      </c>
      <c r="N34" s="46"/>
      <c r="O34" s="184" t="s">
        <v>477</v>
      </c>
      <c r="P34" s="94" t="s">
        <v>382</v>
      </c>
      <c r="Q34" s="45">
        <v>42538325</v>
      </c>
      <c r="R34" s="45">
        <v>42750378</v>
      </c>
      <c r="S34" s="45">
        <v>41738277.000000052</v>
      </c>
      <c r="T34" s="126">
        <v>37702749.00000003</v>
      </c>
      <c r="U34" s="126">
        <v>38256999</v>
      </c>
      <c r="V34" s="126">
        <v>25914810.000000026</v>
      </c>
      <c r="W34" s="134">
        <f t="shared" si="5"/>
        <v>-39.078912956727784</v>
      </c>
      <c r="X34" s="134">
        <f t="shared" si="6"/>
        <v>-39.381097402226416</v>
      </c>
      <c r="Y34" s="134">
        <f t="shared" si="7"/>
        <v>-37.911164852348854</v>
      </c>
      <c r="Z34" s="134">
        <f t="shared" si="8"/>
        <v>-31.265462897678873</v>
      </c>
      <c r="AA34" s="134">
        <f t="shared" si="9"/>
        <v>-32.261257606745303</v>
      </c>
    </row>
    <row r="35" spans="1:27" x14ac:dyDescent="0.3">
      <c r="A35" s="184" t="s">
        <v>478</v>
      </c>
      <c r="B35" s="94" t="s">
        <v>383</v>
      </c>
      <c r="C35" s="45">
        <v>50316185</v>
      </c>
      <c r="D35" s="45">
        <v>45546403</v>
      </c>
      <c r="E35" s="45">
        <v>52099869.000000007</v>
      </c>
      <c r="F35" s="45">
        <v>48350546.999999985</v>
      </c>
      <c r="G35" s="44">
        <v>50241074.99999997</v>
      </c>
      <c r="H35" s="44">
        <v>56135340.999999963</v>
      </c>
      <c r="I35" s="134">
        <f t="shared" si="0"/>
        <v>11.565177288381378</v>
      </c>
      <c r="J35" s="134">
        <f t="shared" si="1"/>
        <v>23.24868113075793</v>
      </c>
      <c r="K35" s="134">
        <f t="shared" si="2"/>
        <v>7.7456471147748118</v>
      </c>
      <c r="L35" s="134">
        <f t="shared" si="3"/>
        <v>16.100736150927062</v>
      </c>
      <c r="M35" s="134">
        <f t="shared" si="4"/>
        <v>11.731966324367065</v>
      </c>
      <c r="N35" s="46"/>
      <c r="O35" s="184" t="s">
        <v>478</v>
      </c>
      <c r="P35" s="94" t="s">
        <v>383</v>
      </c>
      <c r="Q35" s="45">
        <v>34021062</v>
      </c>
      <c r="R35" s="45">
        <v>37088400</v>
      </c>
      <c r="S35" s="45">
        <v>46833930.99999997</v>
      </c>
      <c r="T35" s="126">
        <v>44147974.999999955</v>
      </c>
      <c r="U35" s="126">
        <v>28419357</v>
      </c>
      <c r="V35" s="126">
        <v>35232734.000000045</v>
      </c>
      <c r="W35" s="134">
        <f t="shared" si="5"/>
        <v>3.5615349103447898</v>
      </c>
      <c r="X35" s="134">
        <f t="shared" si="6"/>
        <v>-5.0033595409884413</v>
      </c>
      <c r="Y35" s="134">
        <f t="shared" si="7"/>
        <v>-24.770923030142256</v>
      </c>
      <c r="Z35" s="134">
        <f t="shared" si="8"/>
        <v>-20.193997572934933</v>
      </c>
      <c r="AA35" s="134">
        <f t="shared" si="9"/>
        <v>23.974423488891887</v>
      </c>
    </row>
    <row r="36" spans="1:27" x14ac:dyDescent="0.3">
      <c r="A36" s="184" t="s">
        <v>479</v>
      </c>
      <c r="B36" s="94" t="s">
        <v>384</v>
      </c>
      <c r="C36" s="45">
        <v>574346428</v>
      </c>
      <c r="D36" s="45">
        <v>631164470</v>
      </c>
      <c r="E36" s="45">
        <v>666278322.00000262</v>
      </c>
      <c r="F36" s="45">
        <v>681125607</v>
      </c>
      <c r="G36" s="44">
        <v>631282542.00000012</v>
      </c>
      <c r="H36" s="44">
        <v>473949695.00000036</v>
      </c>
      <c r="I36" s="134">
        <f t="shared" si="0"/>
        <v>-17.480170173531519</v>
      </c>
      <c r="J36" s="134">
        <f t="shared" si="1"/>
        <v>-24.908685845386643</v>
      </c>
      <c r="K36" s="134">
        <f t="shared" si="2"/>
        <v>-28.866109049245267</v>
      </c>
      <c r="L36" s="134">
        <f t="shared" si="3"/>
        <v>-30.416696989634644</v>
      </c>
      <c r="M36" s="134">
        <f t="shared" si="4"/>
        <v>-24.92273055762719</v>
      </c>
      <c r="N36" s="46"/>
      <c r="O36" s="184" t="s">
        <v>479</v>
      </c>
      <c r="P36" s="94" t="s">
        <v>384</v>
      </c>
      <c r="Q36" s="45">
        <v>141558091</v>
      </c>
      <c r="R36" s="45">
        <v>154004864</v>
      </c>
      <c r="S36" s="45">
        <v>200463579.99999967</v>
      </c>
      <c r="T36" s="126">
        <v>218401581.99999896</v>
      </c>
      <c r="U36" s="126">
        <v>188601905.99999991</v>
      </c>
      <c r="V36" s="126">
        <v>150496058.00000021</v>
      </c>
      <c r="W36" s="134">
        <f t="shared" si="5"/>
        <v>6.3139923241831468</v>
      </c>
      <c r="X36" s="134">
        <f t="shared" si="6"/>
        <v>-2.2783734934500472</v>
      </c>
      <c r="Y36" s="134">
        <f t="shared" si="7"/>
        <v>-24.925985059230982</v>
      </c>
      <c r="Z36" s="134">
        <f t="shared" si="8"/>
        <v>-31.092047675734818</v>
      </c>
      <c r="AA36" s="134">
        <f t="shared" si="9"/>
        <v>-20.204381179477437</v>
      </c>
    </row>
    <row r="37" spans="1:27" x14ac:dyDescent="0.3">
      <c r="A37" s="184" t="s">
        <v>480</v>
      </c>
      <c r="B37" s="94" t="s">
        <v>385</v>
      </c>
      <c r="C37" s="45">
        <v>1773350</v>
      </c>
      <c r="D37" s="45">
        <v>2416914</v>
      </c>
      <c r="E37" s="45">
        <v>2663018.0000000005</v>
      </c>
      <c r="F37" s="45">
        <v>2612506.0000000005</v>
      </c>
      <c r="G37" s="44">
        <v>1813844</v>
      </c>
      <c r="H37" s="44">
        <v>611464.00000000012</v>
      </c>
      <c r="I37" s="134">
        <f t="shared" si="0"/>
        <v>-65.51927143541883</v>
      </c>
      <c r="J37" s="134">
        <f t="shared" si="1"/>
        <v>-74.700630638905636</v>
      </c>
      <c r="K37" s="134">
        <f t="shared" si="2"/>
        <v>-77.038683178258651</v>
      </c>
      <c r="L37" s="134">
        <f t="shared" si="3"/>
        <v>-76.594733179560166</v>
      </c>
      <c r="M37" s="134">
        <f t="shared" si="4"/>
        <v>-66.289052421266661</v>
      </c>
      <c r="N37" s="46"/>
      <c r="O37" s="184" t="s">
        <v>480</v>
      </c>
      <c r="P37" s="94" t="s">
        <v>385</v>
      </c>
      <c r="Q37" s="45">
        <v>1920686</v>
      </c>
      <c r="R37" s="45">
        <v>2811569</v>
      </c>
      <c r="S37" s="45">
        <v>3632131.9999999986</v>
      </c>
      <c r="T37" s="126">
        <v>2426156</v>
      </c>
      <c r="U37" s="126">
        <v>4596264.9999999991</v>
      </c>
      <c r="V37" s="126">
        <v>1092376.0000000005</v>
      </c>
      <c r="W37" s="134">
        <f t="shared" si="5"/>
        <v>-43.125737366753313</v>
      </c>
      <c r="X37" s="134">
        <f t="shared" si="6"/>
        <v>-61.147103272229828</v>
      </c>
      <c r="Y37" s="134">
        <f t="shared" si="7"/>
        <v>-69.924661328387828</v>
      </c>
      <c r="Z37" s="134">
        <f t="shared" si="8"/>
        <v>-54.975030459706609</v>
      </c>
      <c r="AA37" s="134">
        <f t="shared" si="9"/>
        <v>-76.23339820484675</v>
      </c>
    </row>
    <row r="38" spans="1:27" x14ac:dyDescent="0.3">
      <c r="A38" s="184" t="s">
        <v>481</v>
      </c>
      <c r="B38" s="94" t="s">
        <v>386</v>
      </c>
      <c r="C38" s="45">
        <v>95490109</v>
      </c>
      <c r="D38" s="45">
        <v>110395053</v>
      </c>
      <c r="E38" s="45">
        <v>110691275.00000003</v>
      </c>
      <c r="F38" s="45">
        <v>111281005.00000004</v>
      </c>
      <c r="G38" s="44">
        <v>106872328.00000004</v>
      </c>
      <c r="H38" s="44">
        <v>91638360.000000045</v>
      </c>
      <c r="I38" s="134">
        <f t="shared" si="0"/>
        <v>-4.0336627953791151</v>
      </c>
      <c r="J38" s="134">
        <f t="shared" si="1"/>
        <v>-16.990519493658795</v>
      </c>
      <c r="K38" s="134">
        <f t="shared" si="2"/>
        <v>-17.212661973583721</v>
      </c>
      <c r="L38" s="134">
        <f t="shared" si="3"/>
        <v>-17.651390729262374</v>
      </c>
      <c r="M38" s="134">
        <f t="shared" si="4"/>
        <v>-14.254361521908649</v>
      </c>
      <c r="N38" s="46"/>
      <c r="O38" s="184" t="s">
        <v>481</v>
      </c>
      <c r="P38" s="94" t="s">
        <v>386</v>
      </c>
      <c r="Q38" s="45">
        <v>13800129</v>
      </c>
      <c r="R38" s="45">
        <v>15993544</v>
      </c>
      <c r="S38" s="45">
        <v>30857276.999999985</v>
      </c>
      <c r="T38" s="126">
        <v>26395865.999999985</v>
      </c>
      <c r="U38" s="126">
        <v>22265109.999999993</v>
      </c>
      <c r="V38" s="126">
        <v>18921553.000000007</v>
      </c>
      <c r="W38" s="134">
        <f t="shared" si="5"/>
        <v>37.111421204830833</v>
      </c>
      <c r="X38" s="134">
        <f t="shared" si="6"/>
        <v>18.307443303372949</v>
      </c>
      <c r="Y38" s="134">
        <f t="shared" si="7"/>
        <v>-38.68041888466044</v>
      </c>
      <c r="Z38" s="134">
        <f t="shared" si="8"/>
        <v>-28.316225730195711</v>
      </c>
      <c r="AA38" s="134">
        <f t="shared" si="9"/>
        <v>-15.01702439377118</v>
      </c>
    </row>
    <row r="39" spans="1:27" x14ac:dyDescent="0.3">
      <c r="A39" s="184" t="s">
        <v>482</v>
      </c>
      <c r="B39" s="94" t="s">
        <v>387</v>
      </c>
      <c r="C39" s="45">
        <v>73279643</v>
      </c>
      <c r="D39" s="45">
        <v>81786537</v>
      </c>
      <c r="E39" s="45">
        <v>89900747.000000119</v>
      </c>
      <c r="F39" s="45">
        <v>97411907.999999881</v>
      </c>
      <c r="G39" s="44">
        <v>97686796</v>
      </c>
      <c r="H39" s="44">
        <v>58762364.000000022</v>
      </c>
      <c r="I39" s="134">
        <f t="shared" si="0"/>
        <v>-19.810793838064939</v>
      </c>
      <c r="J39" s="134">
        <f t="shared" si="1"/>
        <v>-28.151544061585568</v>
      </c>
      <c r="K39" s="134">
        <f t="shared" si="2"/>
        <v>-34.636400740919385</v>
      </c>
      <c r="L39" s="134">
        <f t="shared" si="3"/>
        <v>-39.676405886639557</v>
      </c>
      <c r="M39" s="134">
        <f t="shared" si="4"/>
        <v>-39.846154847785144</v>
      </c>
      <c r="N39" s="46"/>
      <c r="O39" s="184" t="s">
        <v>482</v>
      </c>
      <c r="P39" s="94" t="s">
        <v>387</v>
      </c>
      <c r="Q39" s="45">
        <v>68630587</v>
      </c>
      <c r="R39" s="45">
        <v>64552691</v>
      </c>
      <c r="S39" s="45">
        <v>61990972.999999978</v>
      </c>
      <c r="T39" s="126">
        <v>65605287.999999948</v>
      </c>
      <c r="U39" s="126">
        <v>64665684.00000003</v>
      </c>
      <c r="V39" s="126">
        <v>46306052</v>
      </c>
      <c r="W39" s="134">
        <f t="shared" si="5"/>
        <v>-32.528550280358232</v>
      </c>
      <c r="X39" s="134">
        <f t="shared" si="6"/>
        <v>-28.266271657056095</v>
      </c>
      <c r="Y39" s="134">
        <f t="shared" si="7"/>
        <v>-25.301943558782312</v>
      </c>
      <c r="Z39" s="134">
        <f t="shared" si="8"/>
        <v>-29.417195760195369</v>
      </c>
      <c r="AA39" s="134">
        <f t="shared" si="9"/>
        <v>-28.391614940622944</v>
      </c>
    </row>
    <row r="40" spans="1:27" x14ac:dyDescent="0.3">
      <c r="A40" s="184" t="s">
        <v>483</v>
      </c>
      <c r="B40" s="94" t="s">
        <v>26</v>
      </c>
      <c r="C40" s="45">
        <v>79092206</v>
      </c>
      <c r="D40" s="45">
        <v>88790910</v>
      </c>
      <c r="E40" s="45">
        <v>79092194.999999925</v>
      </c>
      <c r="F40" s="45">
        <v>75782890.999999925</v>
      </c>
      <c r="G40" s="44">
        <v>73650382</v>
      </c>
      <c r="H40" s="44">
        <v>66714184.99999997</v>
      </c>
      <c r="I40" s="134">
        <f t="shared" si="0"/>
        <v>-15.650114753405703</v>
      </c>
      <c r="J40" s="134">
        <f t="shared" si="1"/>
        <v>-24.863721973341683</v>
      </c>
      <c r="K40" s="134">
        <f t="shared" si="2"/>
        <v>-15.650103022175529</v>
      </c>
      <c r="L40" s="134">
        <f t="shared" si="3"/>
        <v>-11.966693115468445</v>
      </c>
      <c r="M40" s="134">
        <f t="shared" si="4"/>
        <v>-9.4177339093774606</v>
      </c>
      <c r="N40" s="46"/>
      <c r="O40" s="184" t="s">
        <v>483</v>
      </c>
      <c r="P40" s="94" t="s">
        <v>26</v>
      </c>
      <c r="Q40" s="45">
        <v>415259108</v>
      </c>
      <c r="R40" s="45">
        <v>436787735</v>
      </c>
      <c r="S40" s="45">
        <v>478791690.00000006</v>
      </c>
      <c r="T40" s="126">
        <v>540128937.9999994</v>
      </c>
      <c r="U40" s="126">
        <v>601851846.00000024</v>
      </c>
      <c r="V40" s="126">
        <v>424619601.99999952</v>
      </c>
      <c r="W40" s="134">
        <f t="shared" si="5"/>
        <v>2.2541333398037153</v>
      </c>
      <c r="X40" s="134">
        <f t="shared" si="6"/>
        <v>-2.7858229581470368</v>
      </c>
      <c r="Y40" s="134">
        <f t="shared" si="7"/>
        <v>-11.314333379512192</v>
      </c>
      <c r="Z40" s="134">
        <f t="shared" si="8"/>
        <v>-21.38551147207744</v>
      </c>
      <c r="AA40" s="134">
        <f t="shared" si="9"/>
        <v>-29.447819289400442</v>
      </c>
    </row>
    <row r="41" spans="1:27" x14ac:dyDescent="0.3">
      <c r="A41" s="184" t="s">
        <v>484</v>
      </c>
      <c r="B41" s="94" t="s">
        <v>388</v>
      </c>
      <c r="C41" s="45">
        <v>16970218</v>
      </c>
      <c r="D41" s="45">
        <v>15946082</v>
      </c>
      <c r="E41" s="45">
        <v>15205262.000000015</v>
      </c>
      <c r="F41" s="45">
        <v>17429001</v>
      </c>
      <c r="G41" s="44">
        <v>15427946.000000004</v>
      </c>
      <c r="H41" s="44">
        <v>7831914.0000000028</v>
      </c>
      <c r="I41" s="134">
        <f t="shared" si="0"/>
        <v>-53.849066641336002</v>
      </c>
      <c r="J41" s="134">
        <f t="shared" si="1"/>
        <v>-50.885026177590184</v>
      </c>
      <c r="K41" s="134">
        <f t="shared" si="2"/>
        <v>-48.492081228195907</v>
      </c>
      <c r="L41" s="134">
        <f t="shared" si="3"/>
        <v>-55.063896089052939</v>
      </c>
      <c r="M41" s="134">
        <f t="shared" si="4"/>
        <v>-49.235536603511562</v>
      </c>
      <c r="N41" s="46"/>
      <c r="O41" s="184" t="s">
        <v>484</v>
      </c>
      <c r="P41" s="94" t="s">
        <v>388</v>
      </c>
      <c r="Q41" s="45">
        <v>11324926</v>
      </c>
      <c r="R41" s="45">
        <v>9819694</v>
      </c>
      <c r="S41" s="45">
        <v>6928980.9999999944</v>
      </c>
      <c r="T41" s="126">
        <v>9232434.0000000019</v>
      </c>
      <c r="U41" s="126">
        <v>12708739</v>
      </c>
      <c r="V41" s="126">
        <v>8931014.9999999981</v>
      </c>
      <c r="W41" s="134">
        <f t="shared" si="5"/>
        <v>-21.138425098760038</v>
      </c>
      <c r="X41" s="134">
        <f t="shared" si="6"/>
        <v>-9.0499663227795253</v>
      </c>
      <c r="Y41" s="134">
        <f t="shared" si="7"/>
        <v>28.893628081820481</v>
      </c>
      <c r="Z41" s="134">
        <f t="shared" si="8"/>
        <v>-3.2647836962604231</v>
      </c>
      <c r="AA41" s="134">
        <f t="shared" si="9"/>
        <v>-29.725403913008222</v>
      </c>
    </row>
    <row r="42" spans="1:27" x14ac:dyDescent="0.3">
      <c r="A42" s="184" t="s">
        <v>485</v>
      </c>
      <c r="B42" s="94" t="s">
        <v>389</v>
      </c>
      <c r="C42" s="45">
        <v>23214358</v>
      </c>
      <c r="D42" s="45">
        <v>25845300</v>
      </c>
      <c r="E42" s="45">
        <v>24612014.000000015</v>
      </c>
      <c r="F42" s="45">
        <v>28746924.999999981</v>
      </c>
      <c r="G42" s="44">
        <v>23238684.000000007</v>
      </c>
      <c r="H42" s="44">
        <v>27255433.999999993</v>
      </c>
      <c r="I42" s="134">
        <f t="shared" si="0"/>
        <v>17.4076577952317</v>
      </c>
      <c r="J42" s="134">
        <f t="shared" si="1"/>
        <v>5.4560558399399071</v>
      </c>
      <c r="K42" s="134">
        <f t="shared" si="2"/>
        <v>10.740364441528328</v>
      </c>
      <c r="L42" s="134">
        <f t="shared" si="3"/>
        <v>-5.1883497104472553</v>
      </c>
      <c r="M42" s="134">
        <f t="shared" si="4"/>
        <v>17.284756744400781</v>
      </c>
      <c r="N42" s="46"/>
      <c r="O42" s="184" t="s">
        <v>485</v>
      </c>
      <c r="P42" s="94" t="s">
        <v>389</v>
      </c>
      <c r="Q42" s="45">
        <v>21249809</v>
      </c>
      <c r="R42" s="45">
        <v>21566040</v>
      </c>
      <c r="S42" s="45">
        <v>20310256.99999997</v>
      </c>
      <c r="T42" s="126">
        <v>22091887.000000004</v>
      </c>
      <c r="U42" s="126">
        <v>21088847.999999978</v>
      </c>
      <c r="V42" s="126">
        <v>10430576.99999998</v>
      </c>
      <c r="W42" s="134">
        <f t="shared" si="5"/>
        <v>-50.914490572597714</v>
      </c>
      <c r="X42" s="134">
        <f t="shared" si="6"/>
        <v>-51.634249959658888</v>
      </c>
      <c r="Y42" s="134">
        <f t="shared" si="7"/>
        <v>-48.64379608785849</v>
      </c>
      <c r="Z42" s="134">
        <f t="shared" si="8"/>
        <v>-52.785486364293021</v>
      </c>
      <c r="AA42" s="134">
        <f t="shared" si="9"/>
        <v>-50.539844566189714</v>
      </c>
    </row>
    <row r="43" spans="1:27" x14ac:dyDescent="0.3">
      <c r="A43" s="184" t="s">
        <v>486</v>
      </c>
      <c r="B43" s="94" t="s">
        <v>390</v>
      </c>
      <c r="C43" s="45">
        <v>90324492</v>
      </c>
      <c r="D43" s="45">
        <v>92072158</v>
      </c>
      <c r="E43" s="45">
        <v>94001065.00000003</v>
      </c>
      <c r="F43" s="45">
        <v>100990009.99999996</v>
      </c>
      <c r="G43" s="44">
        <v>91085168</v>
      </c>
      <c r="H43" s="44">
        <v>164155455.00000003</v>
      </c>
      <c r="I43" s="134">
        <f t="shared" si="0"/>
        <v>81.73969359274119</v>
      </c>
      <c r="J43" s="134">
        <f t="shared" si="1"/>
        <v>78.290004889426001</v>
      </c>
      <c r="K43" s="134">
        <f t="shared" si="2"/>
        <v>74.631484228396772</v>
      </c>
      <c r="L43" s="134">
        <f t="shared" si="3"/>
        <v>62.546231057903753</v>
      </c>
      <c r="M43" s="134">
        <f t="shared" si="4"/>
        <v>80.221937999828924</v>
      </c>
      <c r="N43" s="46"/>
      <c r="O43" s="184" t="s">
        <v>486</v>
      </c>
      <c r="P43" s="94" t="s">
        <v>390</v>
      </c>
      <c r="Q43" s="45">
        <v>2620012</v>
      </c>
      <c r="R43" s="45">
        <v>3127231</v>
      </c>
      <c r="S43" s="45">
        <v>5102350.0000000019</v>
      </c>
      <c r="T43" s="126">
        <v>4074343.9999999991</v>
      </c>
      <c r="U43" s="126">
        <v>4154260</v>
      </c>
      <c r="V43" s="126">
        <v>4147480.9999999991</v>
      </c>
      <c r="W43" s="134">
        <f t="shared" si="5"/>
        <v>58.300076488199267</v>
      </c>
      <c r="X43" s="134">
        <f t="shared" si="6"/>
        <v>32.624708568059049</v>
      </c>
      <c r="Y43" s="134">
        <f t="shared" si="7"/>
        <v>-18.714298313522249</v>
      </c>
      <c r="Z43" s="134">
        <f t="shared" si="8"/>
        <v>1.7950619780754806</v>
      </c>
      <c r="AA43" s="134">
        <f t="shared" si="9"/>
        <v>-0.1631818903968707</v>
      </c>
    </row>
    <row r="44" spans="1:27" x14ac:dyDescent="0.3">
      <c r="A44" s="184" t="s">
        <v>487</v>
      </c>
      <c r="B44" s="94" t="s">
        <v>391</v>
      </c>
      <c r="C44" s="45">
        <v>11666037</v>
      </c>
      <c r="D44" s="45">
        <v>12866332</v>
      </c>
      <c r="E44" s="45">
        <v>14373659.000000015</v>
      </c>
      <c r="F44" s="45">
        <v>13161747.999999987</v>
      </c>
      <c r="G44" s="44">
        <v>11193732.000000002</v>
      </c>
      <c r="H44" s="44">
        <v>8980700.9999999925</v>
      </c>
      <c r="I44" s="134">
        <f t="shared" si="0"/>
        <v>-23.018408050651701</v>
      </c>
      <c r="J44" s="134">
        <f t="shared" si="1"/>
        <v>-30.19999017591033</v>
      </c>
      <c r="K44" s="134">
        <f t="shared" si="2"/>
        <v>-37.519729666607624</v>
      </c>
      <c r="L44" s="134">
        <f t="shared" si="3"/>
        <v>-31.76665439879261</v>
      </c>
      <c r="M44" s="134">
        <f t="shared" si="4"/>
        <v>-19.770269647334857</v>
      </c>
      <c r="N44" s="46"/>
      <c r="O44" s="184" t="s">
        <v>487</v>
      </c>
      <c r="P44" s="94" t="s">
        <v>391</v>
      </c>
      <c r="Q44" s="45">
        <v>30317152</v>
      </c>
      <c r="R44" s="45">
        <v>44461311</v>
      </c>
      <c r="S44" s="45">
        <v>51635850.99999997</v>
      </c>
      <c r="T44" s="126">
        <v>53048199.000000097</v>
      </c>
      <c r="U44" s="126">
        <v>55821908.999999993</v>
      </c>
      <c r="V44" s="126">
        <v>52313619.000000037</v>
      </c>
      <c r="W44" s="134">
        <f t="shared" si="5"/>
        <v>72.554529528367425</v>
      </c>
      <c r="X44" s="134">
        <f t="shared" si="6"/>
        <v>17.660990698182616</v>
      </c>
      <c r="Y44" s="134">
        <f t="shared" si="7"/>
        <v>1.3125919044116614</v>
      </c>
      <c r="Z44" s="134">
        <f t="shared" si="8"/>
        <v>-1.3847406959094997</v>
      </c>
      <c r="AA44" s="134">
        <f t="shared" si="9"/>
        <v>-6.2847904395386394</v>
      </c>
    </row>
    <row r="45" spans="1:27" x14ac:dyDescent="0.3">
      <c r="A45" s="184" t="s">
        <v>488</v>
      </c>
      <c r="B45" s="94" t="s">
        <v>392</v>
      </c>
      <c r="C45" s="45">
        <v>13927</v>
      </c>
      <c r="D45" s="45">
        <v>1367</v>
      </c>
      <c r="E45" s="45">
        <v>29749</v>
      </c>
      <c r="F45" s="45">
        <v>3453</v>
      </c>
      <c r="G45" s="44">
        <v>21095</v>
      </c>
      <c r="H45" s="44">
        <v>2319</v>
      </c>
      <c r="I45" s="134">
        <f t="shared" si="0"/>
        <v>-83.348890644072668</v>
      </c>
      <c r="J45" s="134">
        <f t="shared" si="1"/>
        <v>69.641550841258237</v>
      </c>
      <c r="K45" s="134">
        <f t="shared" si="2"/>
        <v>-92.204779992604799</v>
      </c>
      <c r="L45" s="134">
        <f t="shared" si="3"/>
        <v>-32.841007819287569</v>
      </c>
      <c r="M45" s="134">
        <f t="shared" si="4"/>
        <v>-89.006873666745676</v>
      </c>
      <c r="N45" s="46"/>
      <c r="O45" s="184" t="s">
        <v>488</v>
      </c>
      <c r="P45" s="94" t="s">
        <v>392</v>
      </c>
      <c r="Q45" s="45">
        <v>30117</v>
      </c>
      <c r="R45" s="45">
        <v>11613</v>
      </c>
      <c r="S45" s="45">
        <v>921</v>
      </c>
      <c r="T45" s="126">
        <v>72836</v>
      </c>
      <c r="U45" s="126">
        <v>3006</v>
      </c>
      <c r="V45" s="126">
        <v>672</v>
      </c>
      <c r="W45" s="134">
        <f t="shared" si="5"/>
        <v>-97.768702061958365</v>
      </c>
      <c r="X45" s="134">
        <f t="shared" si="6"/>
        <v>-94.213381555153703</v>
      </c>
      <c r="Y45" s="134">
        <f t="shared" si="7"/>
        <v>-27.035830618892504</v>
      </c>
      <c r="Z45" s="134">
        <f t="shared" si="8"/>
        <v>-99.077379317919707</v>
      </c>
      <c r="AA45" s="134">
        <f t="shared" si="9"/>
        <v>-77.644710578842307</v>
      </c>
    </row>
    <row r="46" spans="1:27" x14ac:dyDescent="0.3">
      <c r="A46" s="184" t="s">
        <v>489</v>
      </c>
      <c r="B46" s="94" t="s">
        <v>393</v>
      </c>
      <c r="C46" s="45">
        <v>26155</v>
      </c>
      <c r="D46" s="45">
        <v>22998</v>
      </c>
      <c r="E46" s="45">
        <v>24192</v>
      </c>
      <c r="F46" s="45">
        <v>16639</v>
      </c>
      <c r="G46" s="44">
        <v>104103</v>
      </c>
      <c r="H46" s="44">
        <v>101631</v>
      </c>
      <c r="I46" s="134">
        <f t="shared" si="0"/>
        <v>288.57197476581916</v>
      </c>
      <c r="J46" s="134">
        <f t="shared" si="1"/>
        <v>341.912340203496</v>
      </c>
      <c r="K46" s="134">
        <f t="shared" si="2"/>
        <v>320.10168650793645</v>
      </c>
      <c r="L46" s="134">
        <f t="shared" si="3"/>
        <v>510.79992788028119</v>
      </c>
      <c r="M46" s="134">
        <f t="shared" si="4"/>
        <v>-2.3745713380017861</v>
      </c>
      <c r="N46" s="46"/>
      <c r="O46" s="184" t="s">
        <v>489</v>
      </c>
      <c r="P46" s="94" t="s">
        <v>393</v>
      </c>
      <c r="Q46" s="45" t="s">
        <v>338</v>
      </c>
      <c r="R46" s="45" t="s">
        <v>338</v>
      </c>
      <c r="S46" s="45">
        <v>525</v>
      </c>
      <c r="T46" s="126">
        <v>25382</v>
      </c>
      <c r="U46" s="126">
        <v>25174</v>
      </c>
      <c r="V46" s="126"/>
      <c r="W46" s="134" t="str">
        <f t="shared" si="5"/>
        <v xml:space="preserve"> </v>
      </c>
      <c r="X46" s="134" t="str">
        <f t="shared" si="6"/>
        <v xml:space="preserve"> </v>
      </c>
      <c r="Y46" s="134">
        <f t="shared" si="7"/>
        <v>-100</v>
      </c>
      <c r="Z46" s="134">
        <f t="shared" si="8"/>
        <v>-100</v>
      </c>
      <c r="AA46" s="134">
        <f t="shared" si="9"/>
        <v>-100</v>
      </c>
    </row>
    <row r="47" spans="1:27" x14ac:dyDescent="0.3">
      <c r="A47" s="184" t="s">
        <v>490</v>
      </c>
      <c r="B47" s="94" t="s">
        <v>394</v>
      </c>
      <c r="C47" s="45">
        <v>781897775</v>
      </c>
      <c r="D47" s="45">
        <v>941053588</v>
      </c>
      <c r="E47" s="45">
        <v>1124890842.000001</v>
      </c>
      <c r="F47" s="45">
        <v>1155532822.0000007</v>
      </c>
      <c r="G47" s="44">
        <v>860521385.00000024</v>
      </c>
      <c r="H47" s="44">
        <v>408779198.99999982</v>
      </c>
      <c r="I47" s="134">
        <f t="shared" si="0"/>
        <v>-47.719610917168829</v>
      </c>
      <c r="J47" s="134">
        <f t="shared" si="1"/>
        <v>-56.561538661281865</v>
      </c>
      <c r="K47" s="134">
        <f t="shared" si="2"/>
        <v>-63.660545206927779</v>
      </c>
      <c r="L47" s="134">
        <f t="shared" si="3"/>
        <v>-64.624181051604992</v>
      </c>
      <c r="M47" s="134">
        <f t="shared" si="4"/>
        <v>-52.49633464948699</v>
      </c>
      <c r="N47" s="46"/>
      <c r="O47" s="184" t="s">
        <v>490</v>
      </c>
      <c r="P47" s="94" t="s">
        <v>394</v>
      </c>
      <c r="Q47" s="45">
        <v>138485384</v>
      </c>
      <c r="R47" s="45">
        <v>143615521</v>
      </c>
      <c r="S47" s="45">
        <v>178721048.00000003</v>
      </c>
      <c r="T47" s="126">
        <v>229497855.00000009</v>
      </c>
      <c r="U47" s="126">
        <v>208118461.99999991</v>
      </c>
      <c r="V47" s="126">
        <v>189779485.99999997</v>
      </c>
      <c r="W47" s="134">
        <f t="shared" si="5"/>
        <v>37.039361496806009</v>
      </c>
      <c r="X47" s="134">
        <f t="shared" si="6"/>
        <v>32.144133641377096</v>
      </c>
      <c r="Y47" s="134">
        <f t="shared" si="7"/>
        <v>6.187540932503893</v>
      </c>
      <c r="Z47" s="134">
        <f t="shared" si="8"/>
        <v>-17.306640621978843</v>
      </c>
      <c r="AA47" s="134">
        <f t="shared" si="9"/>
        <v>-8.8117968121444079</v>
      </c>
    </row>
    <row r="48" spans="1:27" x14ac:dyDescent="0.3">
      <c r="A48" s="184" t="s">
        <v>491</v>
      </c>
      <c r="B48" s="94" t="s">
        <v>395</v>
      </c>
      <c r="C48" s="45">
        <v>398576767</v>
      </c>
      <c r="D48" s="45">
        <v>392954893</v>
      </c>
      <c r="E48" s="45">
        <v>443004037.99999994</v>
      </c>
      <c r="F48" s="45">
        <v>522247771.00000072</v>
      </c>
      <c r="G48" s="44">
        <v>495781960.00000012</v>
      </c>
      <c r="H48" s="44">
        <v>432736196.00000024</v>
      </c>
      <c r="I48" s="134">
        <f t="shared" si="0"/>
        <v>8.570351266861536</v>
      </c>
      <c r="J48" s="134">
        <f t="shared" si="1"/>
        <v>10.123630907428407</v>
      </c>
      <c r="K48" s="134">
        <f t="shared" si="2"/>
        <v>-2.3177761643788273</v>
      </c>
      <c r="L48" s="134">
        <f t="shared" si="3"/>
        <v>-17.139675834059304</v>
      </c>
      <c r="M48" s="134">
        <f t="shared" si="4"/>
        <v>-12.716429617568153</v>
      </c>
      <c r="N48" s="46"/>
      <c r="O48" s="184" t="s">
        <v>491</v>
      </c>
      <c r="P48" s="94" t="s">
        <v>395</v>
      </c>
      <c r="Q48" s="45">
        <v>174050602</v>
      </c>
      <c r="R48" s="45">
        <v>166381466</v>
      </c>
      <c r="S48" s="45">
        <v>123362284.99999988</v>
      </c>
      <c r="T48" s="126">
        <v>155140333</v>
      </c>
      <c r="U48" s="126">
        <v>110441321.99999997</v>
      </c>
      <c r="V48" s="126">
        <v>136119472.00000006</v>
      </c>
      <c r="W48" s="134">
        <f t="shared" si="5"/>
        <v>-21.793162197738297</v>
      </c>
      <c r="X48" s="134">
        <f t="shared" si="6"/>
        <v>-18.188320326495941</v>
      </c>
      <c r="Y48" s="134">
        <f t="shared" si="7"/>
        <v>10.341237599482042</v>
      </c>
      <c r="Z48" s="134">
        <f t="shared" si="8"/>
        <v>-12.260422955260736</v>
      </c>
      <c r="AA48" s="134">
        <f t="shared" si="9"/>
        <v>23.250491333307394</v>
      </c>
    </row>
    <row r="49" spans="1:27" x14ac:dyDescent="0.3">
      <c r="A49" s="184" t="s">
        <v>492</v>
      </c>
      <c r="B49" s="94" t="s">
        <v>396</v>
      </c>
      <c r="C49" s="45">
        <v>10497021</v>
      </c>
      <c r="D49" s="45">
        <v>3781923</v>
      </c>
      <c r="E49" s="45">
        <v>3037751</v>
      </c>
      <c r="F49" s="45">
        <v>2698121.0000000005</v>
      </c>
      <c r="G49" s="44">
        <v>2372409</v>
      </c>
      <c r="H49" s="44">
        <v>2214514</v>
      </c>
      <c r="I49" s="134">
        <f t="shared" si="0"/>
        <v>-78.903405070829137</v>
      </c>
      <c r="J49" s="134">
        <f t="shared" si="1"/>
        <v>-41.444762360312467</v>
      </c>
      <c r="K49" s="134">
        <f t="shared" si="2"/>
        <v>-27.100213282787166</v>
      </c>
      <c r="L49" s="134">
        <f t="shared" si="3"/>
        <v>-17.923844038128763</v>
      </c>
      <c r="M49" s="134">
        <f t="shared" si="4"/>
        <v>-6.6554712952109014</v>
      </c>
      <c r="N49" s="46"/>
      <c r="O49" s="184" t="s">
        <v>492</v>
      </c>
      <c r="P49" s="94" t="s">
        <v>396</v>
      </c>
      <c r="Q49" s="45">
        <v>3220810</v>
      </c>
      <c r="R49" s="45">
        <v>4509283</v>
      </c>
      <c r="S49" s="45">
        <v>10879560.000000002</v>
      </c>
      <c r="T49" s="126">
        <v>1174615.9999999995</v>
      </c>
      <c r="U49" s="126">
        <v>1116086</v>
      </c>
      <c r="V49" s="126">
        <v>2171847.9999999995</v>
      </c>
      <c r="W49" s="134">
        <f t="shared" si="5"/>
        <v>-32.56826698873887</v>
      </c>
      <c r="X49" s="134">
        <f t="shared" si="6"/>
        <v>-51.83606795137942</v>
      </c>
      <c r="Y49" s="134">
        <f t="shared" si="7"/>
        <v>-80.03735445183446</v>
      </c>
      <c r="Z49" s="134">
        <f t="shared" si="8"/>
        <v>84.898554080652758</v>
      </c>
      <c r="AA49" s="134">
        <f t="shared" si="9"/>
        <v>94.595040167155531</v>
      </c>
    </row>
    <row r="50" spans="1:27" x14ac:dyDescent="0.3">
      <c r="A50" s="184" t="s">
        <v>493</v>
      </c>
      <c r="B50" s="94" t="s">
        <v>397</v>
      </c>
      <c r="C50" s="45">
        <v>9003020</v>
      </c>
      <c r="D50" s="45">
        <v>10216076</v>
      </c>
      <c r="E50" s="45">
        <v>11567022</v>
      </c>
      <c r="F50" s="45">
        <v>9918454.9999999981</v>
      </c>
      <c r="G50" s="44">
        <v>9082245</v>
      </c>
      <c r="H50" s="44">
        <v>10370179.000000002</v>
      </c>
      <c r="I50" s="134">
        <f t="shared" si="0"/>
        <v>15.185559956547934</v>
      </c>
      <c r="J50" s="134">
        <f t="shared" si="1"/>
        <v>1.5084363115544903</v>
      </c>
      <c r="K50" s="134">
        <f t="shared" si="2"/>
        <v>-10.347027955855864</v>
      </c>
      <c r="L50" s="134">
        <f t="shared" si="3"/>
        <v>4.5543786809538744</v>
      </c>
      <c r="M50" s="134">
        <f t="shared" si="4"/>
        <v>14.18078900095739</v>
      </c>
      <c r="N50" s="46"/>
      <c r="O50" s="184" t="s">
        <v>493</v>
      </c>
      <c r="P50" s="94" t="s">
        <v>397</v>
      </c>
      <c r="Q50" s="45">
        <v>31915710</v>
      </c>
      <c r="R50" s="45">
        <v>34832289</v>
      </c>
      <c r="S50" s="45">
        <v>38168259.00000006</v>
      </c>
      <c r="T50" s="126">
        <v>35276789</v>
      </c>
      <c r="U50" s="126">
        <v>37996778.999999993</v>
      </c>
      <c r="V50" s="126">
        <v>36445452.00000003</v>
      </c>
      <c r="W50" s="134">
        <f t="shared" si="5"/>
        <v>14.192828547445856</v>
      </c>
      <c r="X50" s="134">
        <f t="shared" si="6"/>
        <v>4.6312288003812512</v>
      </c>
      <c r="Y50" s="134">
        <f t="shared" si="7"/>
        <v>-4.5137164888763408</v>
      </c>
      <c r="Z50" s="134">
        <f t="shared" si="8"/>
        <v>3.3128383651925617</v>
      </c>
      <c r="AA50" s="134">
        <f t="shared" si="9"/>
        <v>-4.0827855434797868</v>
      </c>
    </row>
    <row r="51" spans="1:27" x14ac:dyDescent="0.3">
      <c r="A51" s="184" t="s">
        <v>494</v>
      </c>
      <c r="B51" s="94" t="s">
        <v>398</v>
      </c>
      <c r="C51" s="45">
        <v>84718049</v>
      </c>
      <c r="D51" s="45">
        <v>87348629</v>
      </c>
      <c r="E51" s="45">
        <v>91012474.000000075</v>
      </c>
      <c r="F51" s="45">
        <v>106715050.00000001</v>
      </c>
      <c r="G51" s="44">
        <v>98021862.99999997</v>
      </c>
      <c r="H51" s="44">
        <v>83638342.999999985</v>
      </c>
      <c r="I51" s="134">
        <f t="shared" si="0"/>
        <v>-1.2744698594274979</v>
      </c>
      <c r="J51" s="134">
        <f t="shared" si="1"/>
        <v>-4.2476751409572984</v>
      </c>
      <c r="K51" s="134">
        <f t="shared" si="2"/>
        <v>-8.1023300168722869</v>
      </c>
      <c r="L51" s="134">
        <f t="shared" si="3"/>
        <v>-21.62460402726704</v>
      </c>
      <c r="M51" s="134">
        <f t="shared" si="4"/>
        <v>-14.673787622257279</v>
      </c>
      <c r="N51" s="46"/>
      <c r="O51" s="184" t="s">
        <v>494</v>
      </c>
      <c r="P51" s="94" t="s">
        <v>398</v>
      </c>
      <c r="Q51" s="45">
        <v>81280971</v>
      </c>
      <c r="R51" s="45">
        <v>81739375</v>
      </c>
      <c r="S51" s="45">
        <v>82011166.999999925</v>
      </c>
      <c r="T51" s="126">
        <v>82433006.000000134</v>
      </c>
      <c r="U51" s="126">
        <v>85606051.000000045</v>
      </c>
      <c r="V51" s="126">
        <v>92131532.000000119</v>
      </c>
      <c r="W51" s="134">
        <f t="shared" si="5"/>
        <v>13.349448052238586</v>
      </c>
      <c r="X51" s="134">
        <f t="shared" si="6"/>
        <v>12.71377105587132</v>
      </c>
      <c r="Y51" s="134">
        <f t="shared" si="7"/>
        <v>12.340228008217721</v>
      </c>
      <c r="Z51" s="134">
        <f t="shared" si="8"/>
        <v>11.765343119963333</v>
      </c>
      <c r="AA51" s="134">
        <f t="shared" si="9"/>
        <v>7.6226866252714558</v>
      </c>
    </row>
    <row r="52" spans="1:27" x14ac:dyDescent="0.3">
      <c r="A52" s="184" t="s">
        <v>495</v>
      </c>
      <c r="B52" s="94" t="s">
        <v>399</v>
      </c>
      <c r="C52" s="45">
        <v>114597502</v>
      </c>
      <c r="D52" s="45">
        <v>85905501</v>
      </c>
      <c r="E52" s="45">
        <v>86847480.999999836</v>
      </c>
      <c r="F52" s="45">
        <v>88479314.000000179</v>
      </c>
      <c r="G52" s="44">
        <v>114723141.99999997</v>
      </c>
      <c r="H52" s="44">
        <v>132689023.00000001</v>
      </c>
      <c r="I52" s="134">
        <f t="shared" si="0"/>
        <v>15.787011657549058</v>
      </c>
      <c r="J52" s="134">
        <f t="shared" si="1"/>
        <v>54.459285442034741</v>
      </c>
      <c r="K52" s="134">
        <f t="shared" si="2"/>
        <v>52.783962726564596</v>
      </c>
      <c r="L52" s="134">
        <f t="shared" si="3"/>
        <v>49.966152540468102</v>
      </c>
      <c r="M52" s="134">
        <f t="shared" si="4"/>
        <v>15.660206551874296</v>
      </c>
      <c r="N52" s="46"/>
      <c r="O52" s="184" t="s">
        <v>495</v>
      </c>
      <c r="P52" s="94" t="s">
        <v>399</v>
      </c>
      <c r="Q52" s="45">
        <v>7495696</v>
      </c>
      <c r="R52" s="45">
        <v>7502384</v>
      </c>
      <c r="S52" s="45">
        <v>9794104.9999999981</v>
      </c>
      <c r="T52" s="126">
        <v>8466556.0000000019</v>
      </c>
      <c r="U52" s="126">
        <v>9837681</v>
      </c>
      <c r="V52" s="126">
        <v>9550651.9999999963</v>
      </c>
      <c r="W52" s="134">
        <f t="shared" si="5"/>
        <v>27.415145971768283</v>
      </c>
      <c r="X52" s="134">
        <f t="shared" si="6"/>
        <v>27.301561743573728</v>
      </c>
      <c r="Y52" s="134">
        <f t="shared" si="7"/>
        <v>-2.4857095160813856</v>
      </c>
      <c r="Z52" s="134">
        <f t="shared" si="8"/>
        <v>12.804450829829676</v>
      </c>
      <c r="AA52" s="134">
        <f t="shared" si="9"/>
        <v>-2.917648986585391</v>
      </c>
    </row>
    <row r="53" spans="1:27" x14ac:dyDescent="0.3">
      <c r="A53" s="184" t="s">
        <v>496</v>
      </c>
      <c r="B53" s="94" t="s">
        <v>400</v>
      </c>
      <c r="C53" s="45">
        <v>7365356</v>
      </c>
      <c r="D53" s="45">
        <v>5887822</v>
      </c>
      <c r="E53" s="45">
        <v>6733886.9999999991</v>
      </c>
      <c r="F53" s="45">
        <v>8395366</v>
      </c>
      <c r="G53" s="44">
        <v>6972594</v>
      </c>
      <c r="H53" s="44">
        <v>5859116.0000000009</v>
      </c>
      <c r="I53" s="134">
        <f t="shared" si="0"/>
        <v>-20.450335326629144</v>
      </c>
      <c r="J53" s="134">
        <f t="shared" si="1"/>
        <v>-0.4875487064656312</v>
      </c>
      <c r="K53" s="134">
        <f t="shared" si="2"/>
        <v>-12.990580329013511</v>
      </c>
      <c r="L53" s="134">
        <f t="shared" si="3"/>
        <v>-30.210118296212457</v>
      </c>
      <c r="M53" s="134">
        <f t="shared" si="4"/>
        <v>-15.969350861386715</v>
      </c>
      <c r="N53" s="46"/>
      <c r="O53" s="184" t="s">
        <v>496</v>
      </c>
      <c r="P53" s="94" t="s">
        <v>400</v>
      </c>
      <c r="Q53" s="45">
        <v>510758</v>
      </c>
      <c r="R53" s="45">
        <v>464503</v>
      </c>
      <c r="S53" s="45">
        <v>146363</v>
      </c>
      <c r="T53" s="126">
        <v>421868.99999999983</v>
      </c>
      <c r="U53" s="126">
        <v>495743.00000000006</v>
      </c>
      <c r="V53" s="126">
        <v>679029</v>
      </c>
      <c r="W53" s="134">
        <f t="shared" si="5"/>
        <v>32.945347894697676</v>
      </c>
      <c r="X53" s="134">
        <f t="shared" si="6"/>
        <v>46.183985894601335</v>
      </c>
      <c r="Y53" s="134">
        <f t="shared" si="7"/>
        <v>363.93487425100608</v>
      </c>
      <c r="Z53" s="134">
        <f t="shared" si="8"/>
        <v>60.957311392873208</v>
      </c>
      <c r="AA53" s="134">
        <f t="shared" si="9"/>
        <v>36.971979432891629</v>
      </c>
    </row>
    <row r="54" spans="1:27" x14ac:dyDescent="0.3">
      <c r="A54" s="184" t="s">
        <v>497</v>
      </c>
      <c r="B54" s="94" t="s">
        <v>401</v>
      </c>
      <c r="C54" s="45">
        <v>9282282</v>
      </c>
      <c r="D54" s="45">
        <v>7140329</v>
      </c>
      <c r="E54" s="45">
        <v>8144705.9999999991</v>
      </c>
      <c r="F54" s="45">
        <v>4975398.0000000009</v>
      </c>
      <c r="G54" s="44">
        <v>7024235</v>
      </c>
      <c r="H54" s="44">
        <v>8519388.9999999981</v>
      </c>
      <c r="I54" s="134">
        <f t="shared" si="0"/>
        <v>-8.2188086938104448</v>
      </c>
      <c r="J54" s="134">
        <f t="shared" si="1"/>
        <v>19.313675882441814</v>
      </c>
      <c r="K54" s="134">
        <f t="shared" si="2"/>
        <v>4.6003256593915012</v>
      </c>
      <c r="L54" s="134">
        <f t="shared" si="3"/>
        <v>71.230301575873852</v>
      </c>
      <c r="M54" s="134">
        <f t="shared" si="4"/>
        <v>21.285648899844588</v>
      </c>
      <c r="N54" s="46"/>
      <c r="O54" s="184" t="s">
        <v>497</v>
      </c>
      <c r="P54" s="94" t="s">
        <v>401</v>
      </c>
      <c r="Q54" s="45">
        <v>987719</v>
      </c>
      <c r="R54" s="45">
        <v>1360293</v>
      </c>
      <c r="S54" s="45">
        <v>1748030.0000000002</v>
      </c>
      <c r="T54" s="126">
        <v>2129240.0000000009</v>
      </c>
      <c r="U54" s="126">
        <v>2680800</v>
      </c>
      <c r="V54" s="126">
        <v>2435226</v>
      </c>
      <c r="W54" s="134">
        <f t="shared" si="5"/>
        <v>146.5504865250137</v>
      </c>
      <c r="X54" s="134">
        <f t="shared" si="6"/>
        <v>79.022166547942248</v>
      </c>
      <c r="Y54" s="134">
        <f t="shared" si="7"/>
        <v>39.312597609880811</v>
      </c>
      <c r="Z54" s="134">
        <f t="shared" si="8"/>
        <v>14.370667468204573</v>
      </c>
      <c r="AA54" s="134">
        <f t="shared" si="9"/>
        <v>-9.160474485228292</v>
      </c>
    </row>
    <row r="55" spans="1:27" x14ac:dyDescent="0.3">
      <c r="A55" s="184" t="s">
        <v>498</v>
      </c>
      <c r="B55" s="94" t="s">
        <v>402</v>
      </c>
      <c r="C55" s="45">
        <v>7219983</v>
      </c>
      <c r="D55" s="45">
        <v>6759652</v>
      </c>
      <c r="E55" s="45">
        <v>7247155</v>
      </c>
      <c r="F55" s="45">
        <v>6646119</v>
      </c>
      <c r="G55" s="44">
        <v>6969323</v>
      </c>
      <c r="H55" s="44">
        <v>35225931.000000007</v>
      </c>
      <c r="I55" s="134">
        <f t="shared" si="0"/>
        <v>387.89492994651107</v>
      </c>
      <c r="J55" s="134">
        <f t="shared" si="1"/>
        <v>421.12048075847702</v>
      </c>
      <c r="K55" s="134">
        <f t="shared" si="2"/>
        <v>386.06564920993145</v>
      </c>
      <c r="L55" s="134">
        <f t="shared" si="3"/>
        <v>430.0225740766906</v>
      </c>
      <c r="M55" s="134">
        <f t="shared" si="4"/>
        <v>405.44265203377734</v>
      </c>
      <c r="N55" s="46"/>
      <c r="O55" s="184" t="s">
        <v>498</v>
      </c>
      <c r="P55" s="94" t="s">
        <v>402</v>
      </c>
      <c r="Q55" s="45">
        <v>17421071</v>
      </c>
      <c r="R55" s="45">
        <v>21448654</v>
      </c>
      <c r="S55" s="45">
        <v>14075621.999999998</v>
      </c>
      <c r="T55" s="126">
        <v>10877499.999999998</v>
      </c>
      <c r="U55" s="126">
        <v>8478332.0000000019</v>
      </c>
      <c r="V55" s="126">
        <v>10618026.999999998</v>
      </c>
      <c r="W55" s="134">
        <f t="shared" si="5"/>
        <v>-39.050664565915618</v>
      </c>
      <c r="X55" s="134">
        <f t="shared" si="6"/>
        <v>-50.49560219489765</v>
      </c>
      <c r="Y55" s="134">
        <f t="shared" si="7"/>
        <v>-24.564420670006626</v>
      </c>
      <c r="Z55" s="134">
        <f t="shared" si="8"/>
        <v>-2.3854102505171255</v>
      </c>
      <c r="AA55" s="134">
        <f t="shared" si="9"/>
        <v>25.237216471353037</v>
      </c>
    </row>
    <row r="56" spans="1:27" x14ac:dyDescent="0.3">
      <c r="A56" s="184" t="s">
        <v>499</v>
      </c>
      <c r="B56" s="94" t="s">
        <v>403</v>
      </c>
      <c r="C56" s="45">
        <v>24751317</v>
      </c>
      <c r="D56" s="45">
        <v>20952307</v>
      </c>
      <c r="E56" s="45">
        <v>22737519.000000007</v>
      </c>
      <c r="F56" s="45">
        <v>26464583.000000022</v>
      </c>
      <c r="G56" s="44">
        <v>25781517.000000015</v>
      </c>
      <c r="H56" s="44">
        <v>35801653.000000037</v>
      </c>
      <c r="I56" s="134">
        <f t="shared" si="0"/>
        <v>44.645446543309333</v>
      </c>
      <c r="J56" s="134">
        <f t="shared" si="1"/>
        <v>70.872128782763809</v>
      </c>
      <c r="K56" s="134">
        <f t="shared" si="2"/>
        <v>57.456286237737828</v>
      </c>
      <c r="L56" s="134">
        <f t="shared" si="3"/>
        <v>35.281379646148224</v>
      </c>
      <c r="M56" s="134">
        <f t="shared" si="4"/>
        <v>38.865579554531308</v>
      </c>
      <c r="N56" s="46"/>
      <c r="O56" s="184" t="s">
        <v>499</v>
      </c>
      <c r="P56" s="94" t="s">
        <v>403</v>
      </c>
      <c r="Q56" s="45">
        <v>15220721</v>
      </c>
      <c r="R56" s="45">
        <v>14763690</v>
      </c>
      <c r="S56" s="45">
        <v>11964910.000000004</v>
      </c>
      <c r="T56" s="126">
        <v>11313205.000000004</v>
      </c>
      <c r="U56" s="126">
        <v>9069441</v>
      </c>
      <c r="V56" s="126">
        <v>16502673.999999972</v>
      </c>
      <c r="W56" s="134">
        <f t="shared" si="5"/>
        <v>8.4224196738115893</v>
      </c>
      <c r="X56" s="134">
        <f t="shared" si="6"/>
        <v>11.778789719914002</v>
      </c>
      <c r="Y56" s="134">
        <f t="shared" si="7"/>
        <v>37.925600777606917</v>
      </c>
      <c r="Z56" s="134">
        <f t="shared" si="8"/>
        <v>45.870900421233131</v>
      </c>
      <c r="AA56" s="134">
        <f t="shared" si="9"/>
        <v>81.959108615403863</v>
      </c>
    </row>
    <row r="57" spans="1:27" x14ac:dyDescent="0.3">
      <c r="A57" s="184" t="s">
        <v>500</v>
      </c>
      <c r="B57" s="94" t="s">
        <v>404</v>
      </c>
      <c r="C57" s="45">
        <v>72444043</v>
      </c>
      <c r="D57" s="45">
        <v>75899466</v>
      </c>
      <c r="E57" s="45">
        <v>82307195.999999925</v>
      </c>
      <c r="F57" s="45">
        <v>87055566.000000045</v>
      </c>
      <c r="G57" s="44">
        <v>89568199</v>
      </c>
      <c r="H57" s="44">
        <v>90012162.00000003</v>
      </c>
      <c r="I57" s="134">
        <f t="shared" si="0"/>
        <v>24.250605394842523</v>
      </c>
      <c r="J57" s="134">
        <f t="shared" si="1"/>
        <v>18.593933190518143</v>
      </c>
      <c r="K57" s="134">
        <f t="shared" si="2"/>
        <v>9.3612300922025327</v>
      </c>
      <c r="L57" s="134">
        <f t="shared" si="3"/>
        <v>3.3962170781819907</v>
      </c>
      <c r="M57" s="134">
        <f t="shared" si="4"/>
        <v>0.49567034389073683</v>
      </c>
      <c r="N57" s="46"/>
      <c r="O57" s="184" t="s">
        <v>500</v>
      </c>
      <c r="P57" s="94" t="s">
        <v>404</v>
      </c>
      <c r="Q57" s="45">
        <v>108855564</v>
      </c>
      <c r="R57" s="45">
        <v>118116456</v>
      </c>
      <c r="S57" s="45">
        <v>139667342.99999964</v>
      </c>
      <c r="T57" s="126">
        <v>138341048.00000009</v>
      </c>
      <c r="U57" s="126">
        <v>128375562.00000001</v>
      </c>
      <c r="V57" s="126">
        <v>136436946.99999973</v>
      </c>
      <c r="W57" s="134">
        <f t="shared" si="5"/>
        <v>25.337595972585959</v>
      </c>
      <c r="X57" s="134">
        <f t="shared" si="6"/>
        <v>15.510532249629748</v>
      </c>
      <c r="Y57" s="134">
        <f t="shared" si="7"/>
        <v>-2.3129214966163687</v>
      </c>
      <c r="Z57" s="134">
        <f t="shared" si="8"/>
        <v>-1.3763817952285251</v>
      </c>
      <c r="AA57" s="134">
        <f t="shared" si="9"/>
        <v>6.2795323926213626</v>
      </c>
    </row>
    <row r="58" spans="1:27" x14ac:dyDescent="0.3">
      <c r="A58" s="184" t="s">
        <v>501</v>
      </c>
      <c r="B58" s="94" t="s">
        <v>34</v>
      </c>
      <c r="C58" s="45">
        <v>46773166</v>
      </c>
      <c r="D58" s="45">
        <v>47297991</v>
      </c>
      <c r="E58" s="45">
        <v>47903008.999999985</v>
      </c>
      <c r="F58" s="45">
        <v>39438119.000000075</v>
      </c>
      <c r="G58" s="44">
        <v>34248909</v>
      </c>
      <c r="H58" s="44">
        <v>29817190.999999993</v>
      </c>
      <c r="I58" s="134">
        <f t="shared" si="0"/>
        <v>-36.251501555400388</v>
      </c>
      <c r="J58" s="134">
        <f t="shared" si="1"/>
        <v>-36.958863643912501</v>
      </c>
      <c r="K58" s="134">
        <f t="shared" si="2"/>
        <v>-37.755077139308725</v>
      </c>
      <c r="L58" s="134">
        <f t="shared" si="3"/>
        <v>-24.394997134625157</v>
      </c>
      <c r="M58" s="134">
        <f t="shared" si="4"/>
        <v>-12.939734810238789</v>
      </c>
      <c r="N58" s="46"/>
      <c r="O58" s="184" t="s">
        <v>501</v>
      </c>
      <c r="P58" s="94" t="s">
        <v>34</v>
      </c>
      <c r="Q58" s="45">
        <v>106361096</v>
      </c>
      <c r="R58" s="45">
        <v>103343378</v>
      </c>
      <c r="S58" s="45">
        <v>108220901.99999967</v>
      </c>
      <c r="T58" s="126">
        <v>134316451.99999985</v>
      </c>
      <c r="U58" s="126">
        <v>124146584.99999988</v>
      </c>
      <c r="V58" s="126">
        <v>72968783.000000164</v>
      </c>
      <c r="W58" s="134">
        <f t="shared" si="5"/>
        <v>-31.395232143903286</v>
      </c>
      <c r="X58" s="134">
        <f t="shared" si="6"/>
        <v>-29.39191227134053</v>
      </c>
      <c r="Y58" s="134">
        <f t="shared" si="7"/>
        <v>-32.574223970152843</v>
      </c>
      <c r="Z58" s="134">
        <f t="shared" si="8"/>
        <v>-45.673979684930742</v>
      </c>
      <c r="AA58" s="134">
        <f t="shared" si="9"/>
        <v>-41.223688915808488</v>
      </c>
    </row>
    <row r="59" spans="1:27" x14ac:dyDescent="0.3">
      <c r="A59" s="184" t="s">
        <v>502</v>
      </c>
      <c r="B59" s="94" t="s">
        <v>405</v>
      </c>
      <c r="C59" s="45">
        <v>1560402</v>
      </c>
      <c r="D59" s="45">
        <v>2172319</v>
      </c>
      <c r="E59" s="45">
        <v>4651636.9999999991</v>
      </c>
      <c r="F59" s="45">
        <v>4860046.0000000009</v>
      </c>
      <c r="G59" s="44">
        <v>1271021</v>
      </c>
      <c r="H59" s="44">
        <v>901825</v>
      </c>
      <c r="I59" s="134">
        <f t="shared" si="0"/>
        <v>-42.205598300950655</v>
      </c>
      <c r="J59" s="134">
        <f t="shared" si="1"/>
        <v>-58.48560915777103</v>
      </c>
      <c r="K59" s="134">
        <f t="shared" si="2"/>
        <v>-80.612739128182184</v>
      </c>
      <c r="L59" s="134">
        <f t="shared" si="3"/>
        <v>-81.444105673073878</v>
      </c>
      <c r="M59" s="134">
        <f t="shared" si="4"/>
        <v>-29.047199062800686</v>
      </c>
      <c r="N59" s="46"/>
      <c r="O59" s="184" t="s">
        <v>502</v>
      </c>
      <c r="P59" s="94" t="s">
        <v>405</v>
      </c>
      <c r="Q59" s="45">
        <v>1390103</v>
      </c>
      <c r="R59" s="45">
        <v>1034045</v>
      </c>
      <c r="S59" s="45">
        <v>2367396.9999999995</v>
      </c>
      <c r="T59" s="126">
        <v>412504.99999999971</v>
      </c>
      <c r="U59" s="126">
        <v>457168.00000000006</v>
      </c>
      <c r="V59" s="126">
        <v>1127769.9999999998</v>
      </c>
      <c r="W59" s="134">
        <f t="shared" si="5"/>
        <v>-18.871479307648443</v>
      </c>
      <c r="X59" s="134">
        <f t="shared" si="6"/>
        <v>9.0639188816734162</v>
      </c>
      <c r="Y59" s="134">
        <f t="shared" si="7"/>
        <v>-52.362447025150409</v>
      </c>
      <c r="Z59" s="134">
        <f t="shared" si="8"/>
        <v>173.39547399425476</v>
      </c>
      <c r="AA59" s="134">
        <f t="shared" si="9"/>
        <v>146.68611976341293</v>
      </c>
    </row>
    <row r="60" spans="1:27" x14ac:dyDescent="0.3">
      <c r="A60" s="184" t="s">
        <v>503</v>
      </c>
      <c r="B60" s="94" t="s">
        <v>406</v>
      </c>
      <c r="C60" s="45">
        <v>2010311</v>
      </c>
      <c r="D60" s="45">
        <v>1892024</v>
      </c>
      <c r="E60" s="45">
        <v>958541.00000000012</v>
      </c>
      <c r="F60" s="45">
        <v>204654.00000000003</v>
      </c>
      <c r="G60" s="44">
        <v>365357</v>
      </c>
      <c r="H60" s="44">
        <v>100303</v>
      </c>
      <c r="I60" s="134">
        <f t="shared" si="0"/>
        <v>-95.010572990945178</v>
      </c>
      <c r="J60" s="134">
        <f t="shared" si="1"/>
        <v>-94.69864018638242</v>
      </c>
      <c r="K60" s="134">
        <f t="shared" si="2"/>
        <v>-89.53586753200959</v>
      </c>
      <c r="L60" s="134">
        <f t="shared" si="3"/>
        <v>-50.988986289053727</v>
      </c>
      <c r="M60" s="134">
        <f t="shared" si="4"/>
        <v>-72.546577730822179</v>
      </c>
      <c r="N60" s="46"/>
      <c r="O60" s="184" t="s">
        <v>503</v>
      </c>
      <c r="P60" s="94" t="s">
        <v>406</v>
      </c>
      <c r="Q60" s="45">
        <v>928871</v>
      </c>
      <c r="R60" s="45">
        <v>1056832</v>
      </c>
      <c r="S60" s="45">
        <v>1034092</v>
      </c>
      <c r="T60" s="126">
        <v>1637766.9999999998</v>
      </c>
      <c r="U60" s="126">
        <v>1791851</v>
      </c>
      <c r="V60" s="126">
        <v>1844867.0000000002</v>
      </c>
      <c r="W60" s="134">
        <f t="shared" si="5"/>
        <v>98.613908712835297</v>
      </c>
      <c r="X60" s="134">
        <f t="shared" si="6"/>
        <v>74.56577772058381</v>
      </c>
      <c r="Y60" s="134">
        <f t="shared" si="7"/>
        <v>78.404532672141386</v>
      </c>
      <c r="Z60" s="134">
        <f t="shared" si="8"/>
        <v>12.645266390151974</v>
      </c>
      <c r="AA60" s="134">
        <f t="shared" si="9"/>
        <v>2.9587281531779297</v>
      </c>
    </row>
    <row r="61" spans="1:27" x14ac:dyDescent="0.3">
      <c r="A61" s="184" t="s">
        <v>504</v>
      </c>
      <c r="B61" s="94" t="s">
        <v>407</v>
      </c>
      <c r="C61" s="45">
        <v>12207889</v>
      </c>
      <c r="D61" s="45">
        <v>13075183</v>
      </c>
      <c r="E61" s="45">
        <v>18621598.000000015</v>
      </c>
      <c r="F61" s="45">
        <v>24642225.000000011</v>
      </c>
      <c r="G61" s="44">
        <v>20608805.999999996</v>
      </c>
      <c r="H61" s="44">
        <v>17957834.999999981</v>
      </c>
      <c r="I61" s="134">
        <f t="shared" si="0"/>
        <v>47.100248044522516</v>
      </c>
      <c r="J61" s="134">
        <f t="shared" si="1"/>
        <v>37.342896080307099</v>
      </c>
      <c r="K61" s="134">
        <f t="shared" si="2"/>
        <v>-3.5644792675689416</v>
      </c>
      <c r="L61" s="134">
        <f t="shared" si="3"/>
        <v>-27.125756704193833</v>
      </c>
      <c r="M61" s="134">
        <f t="shared" si="4"/>
        <v>-12.863292516800911</v>
      </c>
      <c r="N61" s="46"/>
      <c r="O61" s="184" t="s">
        <v>504</v>
      </c>
      <c r="P61" s="94" t="s">
        <v>407</v>
      </c>
      <c r="Q61" s="45">
        <v>3257424</v>
      </c>
      <c r="R61" s="45">
        <v>3746947</v>
      </c>
      <c r="S61" s="45">
        <v>4349338.9999999981</v>
      </c>
      <c r="T61" s="126">
        <v>4729539.0000000019</v>
      </c>
      <c r="U61" s="126">
        <v>4817488.9999999991</v>
      </c>
      <c r="V61" s="126">
        <v>11342844.999999998</v>
      </c>
      <c r="W61" s="134">
        <f t="shared" si="5"/>
        <v>248.21518475949091</v>
      </c>
      <c r="X61" s="134">
        <f t="shared" si="6"/>
        <v>202.7223230005655</v>
      </c>
      <c r="Y61" s="134">
        <f t="shared" si="7"/>
        <v>160.79468627301765</v>
      </c>
      <c r="Z61" s="134">
        <f t="shared" si="8"/>
        <v>139.82982273748021</v>
      </c>
      <c r="AA61" s="134">
        <f t="shared" si="9"/>
        <v>135.45139386929583</v>
      </c>
    </row>
    <row r="62" spans="1:27" x14ac:dyDescent="0.3">
      <c r="A62" s="184" t="s">
        <v>505</v>
      </c>
      <c r="B62" s="94" t="s">
        <v>408</v>
      </c>
      <c r="C62" s="45">
        <v>14844632</v>
      </c>
      <c r="D62" s="45">
        <v>17365462</v>
      </c>
      <c r="E62" s="45">
        <v>15030746.999999998</v>
      </c>
      <c r="F62" s="45">
        <v>18260888.000000004</v>
      </c>
      <c r="G62" s="44">
        <v>17574612</v>
      </c>
      <c r="H62" s="44">
        <v>18621109.000000007</v>
      </c>
      <c r="I62" s="134">
        <f t="shared" si="0"/>
        <v>25.440017644088499</v>
      </c>
      <c r="J62" s="134">
        <f t="shared" si="1"/>
        <v>7.2307146219317815</v>
      </c>
      <c r="K62" s="134">
        <f t="shared" si="2"/>
        <v>23.886783537771009</v>
      </c>
      <c r="L62" s="134">
        <f t="shared" si="3"/>
        <v>1.9726368180999998</v>
      </c>
      <c r="M62" s="134">
        <f t="shared" si="4"/>
        <v>5.9545951853731367</v>
      </c>
      <c r="N62" s="46"/>
      <c r="O62" s="184" t="s">
        <v>505</v>
      </c>
      <c r="P62" s="94" t="s">
        <v>408</v>
      </c>
      <c r="Q62" s="45">
        <v>33259</v>
      </c>
      <c r="R62" s="45">
        <v>21309</v>
      </c>
      <c r="S62" s="45">
        <v>47690</v>
      </c>
      <c r="T62" s="126">
        <v>4710</v>
      </c>
      <c r="U62" s="126">
        <v>59025</v>
      </c>
      <c r="V62" s="126">
        <v>57877</v>
      </c>
      <c r="W62" s="134">
        <f t="shared" si="5"/>
        <v>74.019062509395951</v>
      </c>
      <c r="X62" s="134">
        <f t="shared" si="6"/>
        <v>171.60824064949082</v>
      </c>
      <c r="Y62" s="134">
        <f t="shared" si="7"/>
        <v>21.36087230027259</v>
      </c>
      <c r="Z62" s="134">
        <f t="shared" si="8"/>
        <v>1128.8110403397027</v>
      </c>
      <c r="AA62" s="134">
        <f t="shared" si="9"/>
        <v>-1.9449385853451844</v>
      </c>
    </row>
    <row r="63" spans="1:27" x14ac:dyDescent="0.3">
      <c r="A63" s="184" t="s">
        <v>506</v>
      </c>
      <c r="B63" s="94" t="s">
        <v>409</v>
      </c>
      <c r="C63" s="45">
        <v>8269093</v>
      </c>
      <c r="D63" s="45">
        <v>6990523</v>
      </c>
      <c r="E63" s="45">
        <v>9016999.9999999925</v>
      </c>
      <c r="F63" s="45">
        <v>5539371</v>
      </c>
      <c r="G63" s="44">
        <v>4637598</v>
      </c>
      <c r="H63" s="44">
        <v>3837922.9999999995</v>
      </c>
      <c r="I63" s="134">
        <f t="shared" si="0"/>
        <v>-53.587134647052594</v>
      </c>
      <c r="J63" s="134">
        <f t="shared" si="1"/>
        <v>-45.098199376498741</v>
      </c>
      <c r="K63" s="134">
        <f t="shared" si="2"/>
        <v>-57.43680825108126</v>
      </c>
      <c r="L63" s="134">
        <f t="shared" si="3"/>
        <v>-30.715545140413965</v>
      </c>
      <c r="M63" s="134">
        <f t="shared" si="4"/>
        <v>-17.243301381447907</v>
      </c>
      <c r="N63" s="46"/>
      <c r="O63" s="184" t="s">
        <v>506</v>
      </c>
      <c r="P63" s="94" t="s">
        <v>409</v>
      </c>
      <c r="Q63" s="45">
        <v>2836183</v>
      </c>
      <c r="R63" s="45">
        <v>1963787</v>
      </c>
      <c r="S63" s="45">
        <v>1706412.0000000012</v>
      </c>
      <c r="T63" s="126">
        <v>2957069.0000000014</v>
      </c>
      <c r="U63" s="126">
        <v>2139583.9999999995</v>
      </c>
      <c r="V63" s="126">
        <v>4707937</v>
      </c>
      <c r="W63" s="134">
        <f t="shared" si="5"/>
        <v>65.995529907625837</v>
      </c>
      <c r="X63" s="134">
        <f t="shared" si="6"/>
        <v>139.73765993969812</v>
      </c>
      <c r="Y63" s="134">
        <f t="shared" si="7"/>
        <v>175.89685257722027</v>
      </c>
      <c r="Z63" s="134">
        <f t="shared" si="8"/>
        <v>59.209575427560111</v>
      </c>
      <c r="AA63" s="134">
        <f t="shared" si="9"/>
        <v>120.03983017259435</v>
      </c>
    </row>
    <row r="64" spans="1:27" x14ac:dyDescent="0.3">
      <c r="A64" s="184" t="s">
        <v>507</v>
      </c>
      <c r="B64" s="94" t="s">
        <v>35</v>
      </c>
      <c r="C64" s="45">
        <v>841155</v>
      </c>
      <c r="D64" s="45">
        <v>811227</v>
      </c>
      <c r="E64" s="45">
        <v>823549.00000000012</v>
      </c>
      <c r="F64" s="45">
        <v>821642.99999999953</v>
      </c>
      <c r="G64" s="44">
        <v>793921</v>
      </c>
      <c r="H64" s="44">
        <v>589154</v>
      </c>
      <c r="I64" s="134">
        <f t="shared" si="0"/>
        <v>-29.958925525022138</v>
      </c>
      <c r="J64" s="134">
        <f t="shared" si="1"/>
        <v>-27.37495177058949</v>
      </c>
      <c r="K64" s="134">
        <f t="shared" si="2"/>
        <v>-28.461573021155999</v>
      </c>
      <c r="L64" s="134">
        <f t="shared" si="3"/>
        <v>-28.295622307985298</v>
      </c>
      <c r="M64" s="134">
        <f t="shared" si="4"/>
        <v>-25.791860903036962</v>
      </c>
      <c r="N64" s="46"/>
      <c r="O64" s="184" t="s">
        <v>507</v>
      </c>
      <c r="P64" s="94" t="s">
        <v>35</v>
      </c>
      <c r="Q64" s="45">
        <v>2686767</v>
      </c>
      <c r="R64" s="45">
        <v>1569292</v>
      </c>
      <c r="S64" s="45">
        <v>2850727.9999999995</v>
      </c>
      <c r="T64" s="126">
        <v>2616974.0000000005</v>
      </c>
      <c r="U64" s="126">
        <v>2915641.9999999991</v>
      </c>
      <c r="V64" s="126">
        <v>1851453.0000000005</v>
      </c>
      <c r="W64" s="134">
        <f t="shared" si="5"/>
        <v>-31.089930760650248</v>
      </c>
      <c r="X64" s="134">
        <f t="shared" si="6"/>
        <v>17.980146460951858</v>
      </c>
      <c r="Y64" s="134">
        <f t="shared" si="7"/>
        <v>-35.053326729172312</v>
      </c>
      <c r="Z64" s="134">
        <f t="shared" si="8"/>
        <v>-29.252143888322919</v>
      </c>
      <c r="AA64" s="134">
        <f t="shared" si="9"/>
        <v>-36.499302726466389</v>
      </c>
    </row>
    <row r="65" spans="1:27" x14ac:dyDescent="0.3">
      <c r="A65" s="184" t="s">
        <v>508</v>
      </c>
      <c r="B65" s="94" t="s">
        <v>410</v>
      </c>
      <c r="C65" s="45">
        <v>16126153</v>
      </c>
      <c r="D65" s="45">
        <v>16815450</v>
      </c>
      <c r="E65" s="45">
        <v>18213263.999999985</v>
      </c>
      <c r="F65" s="45">
        <v>17613153.999999996</v>
      </c>
      <c r="G65" s="44">
        <v>18868754</v>
      </c>
      <c r="H65" s="44">
        <v>18675407.999999993</v>
      </c>
      <c r="I65" s="134">
        <f t="shared" si="0"/>
        <v>15.808202985547723</v>
      </c>
      <c r="J65" s="134">
        <f t="shared" si="1"/>
        <v>11.061006395903732</v>
      </c>
      <c r="K65" s="134">
        <f t="shared" si="2"/>
        <v>2.5374035098816279</v>
      </c>
      <c r="L65" s="134">
        <f t="shared" si="3"/>
        <v>6.0310265838815553</v>
      </c>
      <c r="M65" s="134">
        <f t="shared" si="4"/>
        <v>-1.0246887526330966</v>
      </c>
      <c r="N65" s="46"/>
      <c r="O65" s="184" t="s">
        <v>508</v>
      </c>
      <c r="P65" s="94" t="s">
        <v>410</v>
      </c>
      <c r="Q65" s="45">
        <v>26391829</v>
      </c>
      <c r="R65" s="45">
        <v>26611127</v>
      </c>
      <c r="S65" s="45">
        <v>25810608.999999978</v>
      </c>
      <c r="T65" s="126">
        <v>28050502.99999997</v>
      </c>
      <c r="U65" s="126">
        <v>25910819.999999989</v>
      </c>
      <c r="V65" s="126">
        <v>25448137.999999993</v>
      </c>
      <c r="W65" s="134">
        <f t="shared" si="5"/>
        <v>-3.5756938255397444</v>
      </c>
      <c r="X65" s="134">
        <f t="shared" si="6"/>
        <v>-4.370310960524165</v>
      </c>
      <c r="Y65" s="134">
        <f t="shared" si="7"/>
        <v>-1.404348886149819</v>
      </c>
      <c r="Z65" s="134">
        <f t="shared" si="8"/>
        <v>-9.2774272176152408</v>
      </c>
      <c r="AA65" s="134">
        <f t="shared" si="9"/>
        <v>-1.7856710053946472</v>
      </c>
    </row>
    <row r="66" spans="1:27" x14ac:dyDescent="0.3">
      <c r="A66" s="184" t="s">
        <v>509</v>
      </c>
      <c r="B66" s="94" t="s">
        <v>411</v>
      </c>
      <c r="C66" s="45">
        <v>120471973</v>
      </c>
      <c r="D66" s="45">
        <v>149956379</v>
      </c>
      <c r="E66" s="45">
        <v>210351965.00000003</v>
      </c>
      <c r="F66" s="45">
        <v>239930705.00000003</v>
      </c>
      <c r="G66" s="44">
        <v>192137289</v>
      </c>
      <c r="H66" s="44">
        <v>111920444.99999994</v>
      </c>
      <c r="I66" s="134">
        <f t="shared" si="0"/>
        <v>-7.0983547351715259</v>
      </c>
      <c r="J66" s="134">
        <f t="shared" si="1"/>
        <v>-25.364665547172265</v>
      </c>
      <c r="K66" s="134">
        <f t="shared" si="2"/>
        <v>-46.79372498374336</v>
      </c>
      <c r="L66" s="134">
        <f t="shared" si="3"/>
        <v>-53.353012904288377</v>
      </c>
      <c r="M66" s="134">
        <f t="shared" si="4"/>
        <v>-41.749753219428456</v>
      </c>
      <c r="N66" s="46"/>
      <c r="O66" s="184" t="s">
        <v>509</v>
      </c>
      <c r="P66" s="94" t="s">
        <v>411</v>
      </c>
      <c r="Q66" s="45">
        <v>37386839</v>
      </c>
      <c r="R66" s="45">
        <v>35400507</v>
      </c>
      <c r="S66" s="45">
        <v>44601056.00000003</v>
      </c>
      <c r="T66" s="126">
        <v>64025485.99999994</v>
      </c>
      <c r="U66" s="126">
        <v>53985269.000000007</v>
      </c>
      <c r="V66" s="126">
        <v>50698691.999999993</v>
      </c>
      <c r="W66" s="134">
        <f t="shared" si="5"/>
        <v>35.605719435119909</v>
      </c>
      <c r="X66" s="134">
        <f t="shared" si="6"/>
        <v>43.214592943541732</v>
      </c>
      <c r="Y66" s="134">
        <f t="shared" si="7"/>
        <v>13.671505894389497</v>
      </c>
      <c r="Z66" s="134">
        <f t="shared" si="8"/>
        <v>-20.814826770701842</v>
      </c>
      <c r="AA66" s="134">
        <f t="shared" si="9"/>
        <v>-6.0879144642217398</v>
      </c>
    </row>
    <row r="67" spans="1:27" x14ac:dyDescent="0.3">
      <c r="A67" s="184" t="s">
        <v>510</v>
      </c>
      <c r="B67" s="94" t="s">
        <v>412</v>
      </c>
      <c r="C67" s="45">
        <v>14211511</v>
      </c>
      <c r="D67" s="45">
        <v>13626162</v>
      </c>
      <c r="E67" s="45">
        <v>17469084.000000007</v>
      </c>
      <c r="F67" s="45">
        <v>21773521.999999989</v>
      </c>
      <c r="G67" s="44">
        <v>13518826</v>
      </c>
      <c r="H67" s="44">
        <v>9453353.9999999981</v>
      </c>
      <c r="I67" s="134">
        <f t="shared" si="0"/>
        <v>-33.481007051255858</v>
      </c>
      <c r="J67" s="134">
        <f t="shared" si="1"/>
        <v>-30.623502054356919</v>
      </c>
      <c r="K67" s="134">
        <f t="shared" si="2"/>
        <v>-45.88523359324396</v>
      </c>
      <c r="L67" s="134">
        <f t="shared" si="3"/>
        <v>-56.583257407781787</v>
      </c>
      <c r="M67" s="134">
        <f t="shared" si="4"/>
        <v>-30.072670511477867</v>
      </c>
      <c r="N67" s="46"/>
      <c r="O67" s="184" t="s">
        <v>510</v>
      </c>
      <c r="P67" s="94" t="s">
        <v>412</v>
      </c>
      <c r="Q67" s="45">
        <v>3607432</v>
      </c>
      <c r="R67" s="45">
        <v>4073023</v>
      </c>
      <c r="S67" s="45">
        <v>5528625.0000000028</v>
      </c>
      <c r="T67" s="126">
        <v>2791623</v>
      </c>
      <c r="U67" s="126">
        <v>5808851</v>
      </c>
      <c r="V67" s="126">
        <v>18932490.999999974</v>
      </c>
      <c r="W67" s="134">
        <f t="shared" si="5"/>
        <v>424.81906796857083</v>
      </c>
      <c r="X67" s="134">
        <f t="shared" si="6"/>
        <v>364.82651828874947</v>
      </c>
      <c r="Y67" s="134">
        <f t="shared" si="7"/>
        <v>242.44483935879111</v>
      </c>
      <c r="Z67" s="134">
        <f t="shared" si="8"/>
        <v>578.18939018628134</v>
      </c>
      <c r="AA67" s="134">
        <f t="shared" si="9"/>
        <v>225.92488600585511</v>
      </c>
    </row>
    <row r="68" spans="1:27" x14ac:dyDescent="0.3">
      <c r="A68" s="184" t="s">
        <v>511</v>
      </c>
      <c r="B68" s="94" t="s">
        <v>413</v>
      </c>
      <c r="C68" s="45">
        <v>3384196</v>
      </c>
      <c r="D68" s="45">
        <v>3871324</v>
      </c>
      <c r="E68" s="45">
        <v>4917143.0000000028</v>
      </c>
      <c r="F68" s="45">
        <v>6154598.0000000047</v>
      </c>
      <c r="G68" s="44">
        <v>7170019</v>
      </c>
      <c r="H68" s="44">
        <v>9979570.0000000056</v>
      </c>
      <c r="I68" s="134">
        <f t="shared" si="0"/>
        <v>194.88747105664112</v>
      </c>
      <c r="J68" s="134">
        <f t="shared" si="1"/>
        <v>157.78183381189501</v>
      </c>
      <c r="K68" s="134">
        <f t="shared" si="2"/>
        <v>102.95464256378148</v>
      </c>
      <c r="L68" s="134">
        <f t="shared" si="3"/>
        <v>62.148202043415324</v>
      </c>
      <c r="M68" s="134">
        <f t="shared" si="4"/>
        <v>39.184707878737925</v>
      </c>
      <c r="N68" s="46"/>
      <c r="O68" s="184" t="s">
        <v>511</v>
      </c>
      <c r="P68" s="94" t="s">
        <v>413</v>
      </c>
      <c r="Q68" s="45">
        <v>16025375</v>
      </c>
      <c r="R68" s="45">
        <v>11696410</v>
      </c>
      <c r="S68" s="45">
        <v>5216198.9999999981</v>
      </c>
      <c r="T68" s="126">
        <v>11682603.999999998</v>
      </c>
      <c r="U68" s="126">
        <v>9045621</v>
      </c>
      <c r="V68" s="126">
        <v>5523258.9999999981</v>
      </c>
      <c r="W68" s="134">
        <f t="shared" si="5"/>
        <v>-65.534291709242382</v>
      </c>
      <c r="X68" s="134">
        <f t="shared" si="6"/>
        <v>-52.778168685947243</v>
      </c>
      <c r="Y68" s="134">
        <f t="shared" si="7"/>
        <v>5.8866619160810529</v>
      </c>
      <c r="Z68" s="134">
        <f t="shared" si="8"/>
        <v>-52.722363952420203</v>
      </c>
      <c r="AA68" s="134">
        <f t="shared" si="9"/>
        <v>-38.939968853437499</v>
      </c>
    </row>
    <row r="69" spans="1:27" x14ac:dyDescent="0.3">
      <c r="A69" s="184" t="s">
        <v>512</v>
      </c>
      <c r="B69" s="94" t="s">
        <v>414</v>
      </c>
      <c r="C69" s="45">
        <v>93472076</v>
      </c>
      <c r="D69" s="45">
        <v>81318301</v>
      </c>
      <c r="E69" s="45">
        <v>121569941.00000003</v>
      </c>
      <c r="F69" s="45">
        <v>133931272.99999982</v>
      </c>
      <c r="G69" s="44">
        <v>114052644.00000001</v>
      </c>
      <c r="H69" s="44">
        <v>83127621.000000015</v>
      </c>
      <c r="I69" s="134">
        <f t="shared" si="0"/>
        <v>-11.066893389636476</v>
      </c>
      <c r="J69" s="134">
        <f t="shared" si="1"/>
        <v>2.2249850006089247</v>
      </c>
      <c r="K69" s="134">
        <f t="shared" si="2"/>
        <v>-31.621566716068415</v>
      </c>
      <c r="L69" s="134">
        <f t="shared" si="3"/>
        <v>-37.932628326470009</v>
      </c>
      <c r="M69" s="134">
        <f t="shared" si="4"/>
        <v>-27.114691878602997</v>
      </c>
      <c r="N69" s="46"/>
      <c r="O69" s="184" t="s">
        <v>512</v>
      </c>
      <c r="P69" s="94" t="s">
        <v>414</v>
      </c>
      <c r="Q69" s="45">
        <v>248173284</v>
      </c>
      <c r="R69" s="45">
        <v>213254531</v>
      </c>
      <c r="S69" s="45">
        <v>238020020.00000024</v>
      </c>
      <c r="T69" s="126">
        <v>263650272.99999991</v>
      </c>
      <c r="U69" s="126">
        <v>255966914.00000006</v>
      </c>
      <c r="V69" s="126">
        <v>218205343.00000009</v>
      </c>
      <c r="W69" s="134">
        <f t="shared" si="5"/>
        <v>-12.075409776984657</v>
      </c>
      <c r="X69" s="134">
        <f t="shared" si="6"/>
        <v>2.3215506731718989</v>
      </c>
      <c r="Y69" s="134">
        <f t="shared" si="7"/>
        <v>-8.3247942757084559</v>
      </c>
      <c r="Z69" s="134">
        <f t="shared" si="8"/>
        <v>-17.236822660145634</v>
      </c>
      <c r="AA69" s="134">
        <f t="shared" si="9"/>
        <v>-14.752520319872261</v>
      </c>
    </row>
    <row r="70" spans="1:27" x14ac:dyDescent="0.3">
      <c r="A70" s="184" t="s">
        <v>513</v>
      </c>
      <c r="B70" s="94" t="s">
        <v>415</v>
      </c>
      <c r="C70" s="45">
        <v>1818926</v>
      </c>
      <c r="D70" s="45">
        <v>752825</v>
      </c>
      <c r="E70" s="45">
        <v>1062553</v>
      </c>
      <c r="F70" s="45">
        <v>671268</v>
      </c>
      <c r="G70" s="44">
        <v>688628</v>
      </c>
      <c r="H70" s="44">
        <v>646858.99999999988</v>
      </c>
      <c r="I70" s="134">
        <f t="shared" si="0"/>
        <v>-64.437310808686007</v>
      </c>
      <c r="J70" s="134">
        <f t="shared" si="1"/>
        <v>-14.075781224056072</v>
      </c>
      <c r="K70" s="134">
        <f t="shared" si="2"/>
        <v>-39.122189669597674</v>
      </c>
      <c r="L70" s="134">
        <f t="shared" si="3"/>
        <v>-3.6362525846606957</v>
      </c>
      <c r="M70" s="134">
        <f t="shared" si="4"/>
        <v>-6.0655390138071823</v>
      </c>
      <c r="N70" s="46"/>
      <c r="O70" s="184" t="s">
        <v>513</v>
      </c>
      <c r="P70" s="94" t="s">
        <v>415</v>
      </c>
      <c r="Q70" s="45">
        <v>370454</v>
      </c>
      <c r="R70" s="45">
        <v>333311</v>
      </c>
      <c r="S70" s="45">
        <v>328421.00000000012</v>
      </c>
      <c r="T70" s="126">
        <v>146382.99999999997</v>
      </c>
      <c r="U70" s="126">
        <v>59745</v>
      </c>
      <c r="V70" s="126">
        <v>37824.000000000007</v>
      </c>
      <c r="W70" s="134">
        <f t="shared" si="5"/>
        <v>-89.789825457411709</v>
      </c>
      <c r="X70" s="134">
        <f t="shared" si="6"/>
        <v>-88.652039686659009</v>
      </c>
      <c r="Y70" s="134">
        <f t="shared" si="7"/>
        <v>-88.483075077415876</v>
      </c>
      <c r="Z70" s="134">
        <f t="shared" si="8"/>
        <v>-74.160933988236323</v>
      </c>
      <c r="AA70" s="134">
        <f t="shared" si="9"/>
        <v>-36.690936480040158</v>
      </c>
    </row>
    <row r="71" spans="1:27" x14ac:dyDescent="0.3">
      <c r="A71" s="184" t="s">
        <v>514</v>
      </c>
      <c r="B71" s="94" t="s">
        <v>416</v>
      </c>
      <c r="C71" s="45">
        <v>9369811</v>
      </c>
      <c r="D71" s="45">
        <v>8657525</v>
      </c>
      <c r="E71" s="45">
        <v>11309719.000000002</v>
      </c>
      <c r="F71" s="45">
        <v>65050091.000000015</v>
      </c>
      <c r="G71" s="44">
        <v>12827959.999999996</v>
      </c>
      <c r="H71" s="44">
        <v>11200138.999999996</v>
      </c>
      <c r="I71" s="134">
        <f t="shared" si="0"/>
        <v>19.5343107774532</v>
      </c>
      <c r="J71" s="134">
        <f t="shared" si="1"/>
        <v>29.368832316395213</v>
      </c>
      <c r="K71" s="134">
        <f t="shared" si="2"/>
        <v>-0.96890117252254981</v>
      </c>
      <c r="L71" s="134">
        <f t="shared" si="3"/>
        <v>-82.782285423705261</v>
      </c>
      <c r="M71" s="134">
        <f t="shared" si="4"/>
        <v>-12.689632646188485</v>
      </c>
      <c r="N71" s="46"/>
      <c r="O71" s="184" t="s">
        <v>514</v>
      </c>
      <c r="P71" s="94" t="s">
        <v>416</v>
      </c>
      <c r="Q71" s="45">
        <v>46885225</v>
      </c>
      <c r="R71" s="45">
        <v>68149033</v>
      </c>
      <c r="S71" s="45">
        <v>89135763</v>
      </c>
      <c r="T71" s="126">
        <v>79364118.00000003</v>
      </c>
      <c r="U71" s="126">
        <v>78496602</v>
      </c>
      <c r="V71" s="126">
        <v>91040637.999999955</v>
      </c>
      <c r="W71" s="134">
        <f t="shared" si="5"/>
        <v>94.177671110674964</v>
      </c>
      <c r="X71" s="134">
        <f t="shared" si="6"/>
        <v>33.590505972403093</v>
      </c>
      <c r="Y71" s="134">
        <f t="shared" si="7"/>
        <v>2.1370490764744545</v>
      </c>
      <c r="Z71" s="134">
        <f t="shared" si="8"/>
        <v>14.712593416586486</v>
      </c>
      <c r="AA71" s="134">
        <f t="shared" si="9"/>
        <v>15.98035542990759</v>
      </c>
    </row>
    <row r="72" spans="1:27" x14ac:dyDescent="0.3">
      <c r="A72" s="184" t="s">
        <v>515</v>
      </c>
      <c r="B72" s="94" t="s">
        <v>417</v>
      </c>
      <c r="C72" s="45">
        <v>1825463</v>
      </c>
      <c r="D72" s="45">
        <v>1855776</v>
      </c>
      <c r="E72" s="45">
        <v>10943544.000000006</v>
      </c>
      <c r="F72" s="45">
        <v>2658002.9999999995</v>
      </c>
      <c r="G72" s="44">
        <v>5514802</v>
      </c>
      <c r="H72" s="44">
        <v>2550060</v>
      </c>
      <c r="I72" s="134">
        <f t="shared" ref="I72:I126" si="10">IFERROR(H72/C72*100-100," ")</f>
        <v>39.693874923786467</v>
      </c>
      <c r="J72" s="134">
        <f t="shared" ref="J72:J126" si="11">IFERROR(H72/D72*100-100," ")</f>
        <v>37.412058351870058</v>
      </c>
      <c r="K72" s="134">
        <f t="shared" ref="K72:K126" si="12">IFERROR(H72/E72*100-100," ")</f>
        <v>-76.698042242988208</v>
      </c>
      <c r="L72" s="134">
        <f t="shared" ref="L72:L126" si="13">IFERROR(H72/F72*100-100," ")</f>
        <v>-4.0610563644961815</v>
      </c>
      <c r="M72" s="134">
        <f t="shared" ref="M72:M126" si="14">IFERROR(H72/G72*100-100," ")</f>
        <v>-53.759717937289494</v>
      </c>
      <c r="N72" s="46"/>
      <c r="O72" s="184" t="s">
        <v>515</v>
      </c>
      <c r="P72" s="94" t="s">
        <v>417</v>
      </c>
      <c r="Q72" s="45">
        <v>7722966</v>
      </c>
      <c r="R72" s="45">
        <v>13982703</v>
      </c>
      <c r="S72" s="45">
        <v>8763699</v>
      </c>
      <c r="T72" s="126">
        <v>8387169.9999999991</v>
      </c>
      <c r="U72" s="126">
        <v>6309370</v>
      </c>
      <c r="V72" s="126">
        <v>11552906</v>
      </c>
      <c r="W72" s="134">
        <f t="shared" ref="W72:W126" si="15">IFERROR(V72/Q72*100-100," ")</f>
        <v>49.591568835082256</v>
      </c>
      <c r="X72" s="134">
        <f t="shared" ref="X72:X126" si="16">IFERROR(V72/R72*100-100," ")</f>
        <v>-17.377162341215424</v>
      </c>
      <c r="Y72" s="134">
        <f t="shared" ref="Y72:Y126" si="17">IFERROR(V72/S72*100-100," ")</f>
        <v>31.826823353928518</v>
      </c>
      <c r="Z72" s="134">
        <f t="shared" ref="Z72:Z126" si="18">IFERROR(V72/T72*100-100," ")</f>
        <v>37.744984303406284</v>
      </c>
      <c r="AA72" s="134">
        <f t="shared" ref="AA72:AA126" si="19">IFERROR(V72/U72*100-100," ")</f>
        <v>83.107124800098887</v>
      </c>
    </row>
    <row r="73" spans="1:27" x14ac:dyDescent="0.3">
      <c r="A73" s="184" t="s">
        <v>516</v>
      </c>
      <c r="B73" s="94" t="s">
        <v>418</v>
      </c>
      <c r="C73" s="45">
        <v>2237328</v>
      </c>
      <c r="D73" s="45">
        <v>1836787</v>
      </c>
      <c r="E73" s="45">
        <v>1887985.0000000002</v>
      </c>
      <c r="F73" s="45">
        <v>1102776</v>
      </c>
      <c r="G73" s="44">
        <v>1018819</v>
      </c>
      <c r="H73" s="44">
        <v>486499.99999999994</v>
      </c>
      <c r="I73" s="134">
        <f t="shared" si="10"/>
        <v>-78.255311693234077</v>
      </c>
      <c r="J73" s="134">
        <f t="shared" si="11"/>
        <v>-73.513532053526077</v>
      </c>
      <c r="K73" s="134">
        <f t="shared" si="12"/>
        <v>-74.231786799153596</v>
      </c>
      <c r="L73" s="134">
        <f t="shared" si="13"/>
        <v>-55.884059863471826</v>
      </c>
      <c r="M73" s="134">
        <f t="shared" si="14"/>
        <v>-52.248632976024204</v>
      </c>
      <c r="N73" s="46"/>
      <c r="O73" s="184" t="s">
        <v>516</v>
      </c>
      <c r="P73" s="94" t="s">
        <v>418</v>
      </c>
      <c r="Q73" s="45">
        <v>1258182</v>
      </c>
      <c r="R73" s="45">
        <v>671495</v>
      </c>
      <c r="S73" s="45">
        <v>918011.99999999977</v>
      </c>
      <c r="T73" s="126">
        <v>1258203.9999999998</v>
      </c>
      <c r="U73" s="126">
        <v>1309429</v>
      </c>
      <c r="V73" s="126">
        <v>1480277</v>
      </c>
      <c r="W73" s="134">
        <f t="shared" si="15"/>
        <v>17.652056697679669</v>
      </c>
      <c r="X73" s="134">
        <f t="shared" si="16"/>
        <v>120.4449772522506</v>
      </c>
      <c r="Y73" s="134">
        <f t="shared" si="17"/>
        <v>61.248110046491803</v>
      </c>
      <c r="Z73" s="134">
        <f t="shared" si="18"/>
        <v>17.649999523129821</v>
      </c>
      <c r="AA73" s="134">
        <f t="shared" si="19"/>
        <v>13.047519185843598</v>
      </c>
    </row>
    <row r="74" spans="1:27" x14ac:dyDescent="0.3">
      <c r="A74" s="184" t="s">
        <v>517</v>
      </c>
      <c r="B74" s="94" t="s">
        <v>419</v>
      </c>
      <c r="C74" s="45">
        <v>78888</v>
      </c>
      <c r="D74" s="45">
        <v>62230</v>
      </c>
      <c r="E74" s="45">
        <v>118154.99999999999</v>
      </c>
      <c r="F74" s="45">
        <v>119146.00000000001</v>
      </c>
      <c r="G74" s="44">
        <v>65848</v>
      </c>
      <c r="H74" s="44">
        <v>137586</v>
      </c>
      <c r="I74" s="134">
        <f t="shared" si="10"/>
        <v>74.406753878916959</v>
      </c>
      <c r="J74" s="134">
        <f t="shared" si="11"/>
        <v>121.09272055278802</v>
      </c>
      <c r="K74" s="134">
        <f t="shared" si="12"/>
        <v>16.445347213406137</v>
      </c>
      <c r="L74" s="134">
        <f t="shared" si="13"/>
        <v>15.476809964245547</v>
      </c>
      <c r="M74" s="134">
        <f t="shared" si="14"/>
        <v>108.94484266796258</v>
      </c>
      <c r="N74" s="46"/>
      <c r="O74" s="184" t="s">
        <v>517</v>
      </c>
      <c r="P74" s="94" t="s">
        <v>419</v>
      </c>
      <c r="Q74" s="45">
        <v>251091</v>
      </c>
      <c r="R74" s="45">
        <v>310001</v>
      </c>
      <c r="S74" s="45">
        <v>498553</v>
      </c>
      <c r="T74" s="126">
        <v>447758</v>
      </c>
      <c r="U74" s="126">
        <v>577908</v>
      </c>
      <c r="V74" s="126">
        <v>400663.99999999994</v>
      </c>
      <c r="W74" s="134">
        <f t="shared" si="15"/>
        <v>59.569239837349784</v>
      </c>
      <c r="X74" s="134">
        <f t="shared" si="16"/>
        <v>29.246034690210649</v>
      </c>
      <c r="Y74" s="134">
        <f t="shared" si="17"/>
        <v>-19.634622597798028</v>
      </c>
      <c r="Z74" s="134">
        <f t="shared" si="18"/>
        <v>-10.517735026509868</v>
      </c>
      <c r="AA74" s="134">
        <f t="shared" si="19"/>
        <v>-30.669933622652749</v>
      </c>
    </row>
    <row r="75" spans="1:27" x14ac:dyDescent="0.3">
      <c r="A75" s="184" t="s">
        <v>518</v>
      </c>
      <c r="B75" s="94" t="s">
        <v>420</v>
      </c>
      <c r="C75" s="45">
        <v>120481116</v>
      </c>
      <c r="D75" s="45">
        <v>77444044</v>
      </c>
      <c r="E75" s="45">
        <v>84701786.999999851</v>
      </c>
      <c r="F75" s="45">
        <v>74506810.000000075</v>
      </c>
      <c r="G75" s="44">
        <v>64704514.000000022</v>
      </c>
      <c r="H75" s="44">
        <v>46381659.999999993</v>
      </c>
      <c r="I75" s="134">
        <f t="shared" si="10"/>
        <v>-61.502962837761238</v>
      </c>
      <c r="J75" s="134">
        <f t="shared" si="11"/>
        <v>-40.109455027942509</v>
      </c>
      <c r="K75" s="134">
        <f t="shared" si="12"/>
        <v>-45.241226138475596</v>
      </c>
      <c r="L75" s="134">
        <f t="shared" si="13"/>
        <v>-37.748428633570619</v>
      </c>
      <c r="M75" s="134">
        <f t="shared" si="14"/>
        <v>-28.317736842904068</v>
      </c>
      <c r="N75" s="46"/>
      <c r="O75" s="184" t="s">
        <v>518</v>
      </c>
      <c r="P75" s="94" t="s">
        <v>420</v>
      </c>
      <c r="Q75" s="45">
        <v>112696057</v>
      </c>
      <c r="R75" s="45">
        <v>109986919</v>
      </c>
      <c r="S75" s="45">
        <v>110073567.99999994</v>
      </c>
      <c r="T75" s="126">
        <v>85405581.000000119</v>
      </c>
      <c r="U75" s="126">
        <v>77297974</v>
      </c>
      <c r="V75" s="126">
        <v>60873240.000000045</v>
      </c>
      <c r="W75" s="134">
        <f t="shared" si="15"/>
        <v>-45.984587553049835</v>
      </c>
      <c r="X75" s="134">
        <f t="shared" si="16"/>
        <v>-44.654109276394905</v>
      </c>
      <c r="Y75" s="134">
        <f t="shared" si="17"/>
        <v>-44.697677102644597</v>
      </c>
      <c r="Z75" s="134">
        <f t="shared" si="18"/>
        <v>-28.72451742937038</v>
      </c>
      <c r="AA75" s="134">
        <f t="shared" si="19"/>
        <v>-21.248595726454553</v>
      </c>
    </row>
    <row r="76" spans="1:27" x14ac:dyDescent="0.3">
      <c r="A76" s="184" t="s">
        <v>519</v>
      </c>
      <c r="B76" s="94" t="s">
        <v>421</v>
      </c>
      <c r="C76" s="45">
        <v>35045403</v>
      </c>
      <c r="D76" s="45">
        <v>37280092</v>
      </c>
      <c r="E76" s="45">
        <v>35448097.000000007</v>
      </c>
      <c r="F76" s="45">
        <v>33089336.999999981</v>
      </c>
      <c r="G76" s="44">
        <v>34165864.999999985</v>
      </c>
      <c r="H76" s="44">
        <v>32720794.999999981</v>
      </c>
      <c r="I76" s="134">
        <f t="shared" si="10"/>
        <v>-6.6331324539198988</v>
      </c>
      <c r="J76" s="134">
        <f t="shared" si="11"/>
        <v>-12.229843746093806</v>
      </c>
      <c r="K76" s="134">
        <f t="shared" si="12"/>
        <v>-7.6937895989170499</v>
      </c>
      <c r="L76" s="134">
        <f t="shared" si="13"/>
        <v>-1.1137787378453652</v>
      </c>
      <c r="M76" s="134">
        <f t="shared" si="14"/>
        <v>-4.2295724109429216</v>
      </c>
      <c r="N76" s="46"/>
      <c r="O76" s="184" t="s">
        <v>519</v>
      </c>
      <c r="P76" s="94" t="s">
        <v>421</v>
      </c>
      <c r="Q76" s="45">
        <v>86567775</v>
      </c>
      <c r="R76" s="45">
        <v>88078804</v>
      </c>
      <c r="S76" s="45">
        <v>88736890</v>
      </c>
      <c r="T76" s="126">
        <v>82680436</v>
      </c>
      <c r="U76" s="126">
        <v>91082151.00000003</v>
      </c>
      <c r="V76" s="126">
        <v>82373790.00000006</v>
      </c>
      <c r="W76" s="134">
        <f t="shared" si="15"/>
        <v>-4.8447415911982716</v>
      </c>
      <c r="X76" s="134">
        <f t="shared" si="16"/>
        <v>-6.4771701486772457</v>
      </c>
      <c r="Y76" s="134">
        <f t="shared" si="17"/>
        <v>-7.1707493918255949</v>
      </c>
      <c r="Z76" s="134">
        <f t="shared" si="18"/>
        <v>-0.37088096632670897</v>
      </c>
      <c r="AA76" s="134">
        <f t="shared" si="19"/>
        <v>-9.5609962044044892</v>
      </c>
    </row>
    <row r="77" spans="1:27" x14ac:dyDescent="0.3">
      <c r="A77" s="184" t="s">
        <v>520</v>
      </c>
      <c r="B77" s="94" t="s">
        <v>422</v>
      </c>
      <c r="C77" s="45">
        <v>3960852</v>
      </c>
      <c r="D77" s="45">
        <v>3430369</v>
      </c>
      <c r="E77" s="45">
        <v>3315254.0000000014</v>
      </c>
      <c r="F77" s="45">
        <v>3349229.9999999977</v>
      </c>
      <c r="G77" s="44">
        <v>3929103.0000000005</v>
      </c>
      <c r="H77" s="44">
        <v>2170165.0000000005</v>
      </c>
      <c r="I77" s="134">
        <f t="shared" si="10"/>
        <v>-45.209641763943708</v>
      </c>
      <c r="J77" s="134">
        <f t="shared" si="11"/>
        <v>-36.736689259960066</v>
      </c>
      <c r="K77" s="134">
        <f t="shared" si="12"/>
        <v>-34.540008095910608</v>
      </c>
      <c r="L77" s="134">
        <f t="shared" si="13"/>
        <v>-35.204061829136791</v>
      </c>
      <c r="M77" s="134">
        <f t="shared" si="14"/>
        <v>-44.766909902845512</v>
      </c>
      <c r="N77" s="46"/>
      <c r="O77" s="184" t="s">
        <v>520</v>
      </c>
      <c r="P77" s="94" t="s">
        <v>422</v>
      </c>
      <c r="Q77" s="45">
        <v>2782564</v>
      </c>
      <c r="R77" s="45">
        <v>3401300</v>
      </c>
      <c r="S77" s="45">
        <v>4090429.0000000005</v>
      </c>
      <c r="T77" s="126">
        <v>2537261.9999999991</v>
      </c>
      <c r="U77" s="126">
        <v>6142647</v>
      </c>
      <c r="V77" s="126">
        <v>5429745.9999999972</v>
      </c>
      <c r="W77" s="134">
        <f t="shared" si="15"/>
        <v>95.134631225013948</v>
      </c>
      <c r="X77" s="134">
        <f t="shared" si="16"/>
        <v>59.637373945256144</v>
      </c>
      <c r="Y77" s="134">
        <f t="shared" si="17"/>
        <v>32.742702538046643</v>
      </c>
      <c r="Z77" s="134">
        <f t="shared" si="18"/>
        <v>114.00020967483843</v>
      </c>
      <c r="AA77" s="134">
        <f t="shared" si="19"/>
        <v>-11.605762141304922</v>
      </c>
    </row>
    <row r="78" spans="1:27" x14ac:dyDescent="0.3">
      <c r="A78" s="184" t="s">
        <v>521</v>
      </c>
      <c r="B78" s="94" t="s">
        <v>423</v>
      </c>
      <c r="C78" s="45">
        <v>15119488</v>
      </c>
      <c r="D78" s="45">
        <v>14486247</v>
      </c>
      <c r="E78" s="45">
        <v>17333129.999999996</v>
      </c>
      <c r="F78" s="45">
        <v>21452691.999999985</v>
      </c>
      <c r="G78" s="44">
        <v>27625435</v>
      </c>
      <c r="H78" s="44">
        <v>15378629.000000011</v>
      </c>
      <c r="I78" s="134">
        <f t="shared" si="10"/>
        <v>1.7139535412840132</v>
      </c>
      <c r="J78" s="134">
        <f t="shared" si="11"/>
        <v>6.1602014655694575</v>
      </c>
      <c r="K78" s="134">
        <f t="shared" si="12"/>
        <v>-11.276099585014279</v>
      </c>
      <c r="L78" s="134">
        <f t="shared" si="13"/>
        <v>-28.313756613855162</v>
      </c>
      <c r="M78" s="134">
        <f t="shared" si="14"/>
        <v>-44.331631339017783</v>
      </c>
      <c r="N78" s="46"/>
      <c r="O78" s="184" t="s">
        <v>521</v>
      </c>
      <c r="P78" s="94" t="s">
        <v>423</v>
      </c>
      <c r="Q78" s="45">
        <v>6931774</v>
      </c>
      <c r="R78" s="45">
        <v>6048227</v>
      </c>
      <c r="S78" s="45">
        <v>9904404.9999999981</v>
      </c>
      <c r="T78" s="126">
        <v>10971984.000000009</v>
      </c>
      <c r="U78" s="126">
        <v>10701364</v>
      </c>
      <c r="V78" s="126">
        <v>10203851.999999987</v>
      </c>
      <c r="W78" s="134">
        <f t="shared" si="15"/>
        <v>47.204049064496132</v>
      </c>
      <c r="X78" s="134">
        <f t="shared" si="16"/>
        <v>68.708151992310917</v>
      </c>
      <c r="Y78" s="134">
        <f t="shared" si="17"/>
        <v>3.0233719239064669</v>
      </c>
      <c r="Z78" s="134">
        <f t="shared" si="18"/>
        <v>-7.0008487070344074</v>
      </c>
      <c r="AA78" s="134">
        <f t="shared" si="19"/>
        <v>-4.6490522142785977</v>
      </c>
    </row>
    <row r="79" spans="1:27" x14ac:dyDescent="0.3">
      <c r="A79" s="184" t="s">
        <v>522</v>
      </c>
      <c r="B79" s="94" t="s">
        <v>424</v>
      </c>
      <c r="C79" s="45">
        <v>8422417</v>
      </c>
      <c r="D79" s="45">
        <v>5110391</v>
      </c>
      <c r="E79" s="45">
        <v>6079601.0000000019</v>
      </c>
      <c r="F79" s="45">
        <v>7343669.9999999991</v>
      </c>
      <c r="G79" s="44">
        <v>9705393.9999999981</v>
      </c>
      <c r="H79" s="44">
        <v>16111392.999999996</v>
      </c>
      <c r="I79" s="134">
        <f t="shared" si="10"/>
        <v>91.291799016837984</v>
      </c>
      <c r="J79" s="134">
        <f t="shared" si="11"/>
        <v>215.267324946369</v>
      </c>
      <c r="K79" s="134">
        <f t="shared" si="12"/>
        <v>165.00740755848932</v>
      </c>
      <c r="L79" s="134">
        <f t="shared" si="13"/>
        <v>119.39157124435056</v>
      </c>
      <c r="M79" s="134">
        <f t="shared" si="14"/>
        <v>66.004522845749477</v>
      </c>
      <c r="N79" s="46"/>
      <c r="O79" s="184" t="s">
        <v>522</v>
      </c>
      <c r="P79" s="94" t="s">
        <v>424</v>
      </c>
      <c r="Q79" s="45">
        <v>7952083</v>
      </c>
      <c r="R79" s="45">
        <v>5751271</v>
      </c>
      <c r="S79" s="45">
        <v>3069246.0000000009</v>
      </c>
      <c r="T79" s="126">
        <v>3766794.9999999995</v>
      </c>
      <c r="U79" s="126">
        <v>3172695</v>
      </c>
      <c r="V79" s="126">
        <v>2339592.0000000014</v>
      </c>
      <c r="W79" s="134">
        <f t="shared" si="15"/>
        <v>-70.578878515226748</v>
      </c>
      <c r="X79" s="134">
        <f t="shared" si="16"/>
        <v>-59.320435430707377</v>
      </c>
      <c r="Y79" s="134">
        <f t="shared" si="17"/>
        <v>-23.773069998299235</v>
      </c>
      <c r="Z79" s="134">
        <f t="shared" si="18"/>
        <v>-37.889054222488838</v>
      </c>
      <c r="AA79" s="134">
        <f t="shared" si="19"/>
        <v>-26.258527844624169</v>
      </c>
    </row>
    <row r="80" spans="1:27" x14ac:dyDescent="0.3">
      <c r="A80" s="184" t="s">
        <v>523</v>
      </c>
      <c r="B80" s="94" t="s">
        <v>425</v>
      </c>
      <c r="C80" s="45">
        <v>15988050</v>
      </c>
      <c r="D80" s="45">
        <v>14627535</v>
      </c>
      <c r="E80" s="45">
        <v>16020028.000000002</v>
      </c>
      <c r="F80" s="45">
        <v>15593937.000000015</v>
      </c>
      <c r="G80" s="44">
        <v>17344599</v>
      </c>
      <c r="H80" s="44">
        <v>13578160</v>
      </c>
      <c r="I80" s="134">
        <f t="shared" si="10"/>
        <v>-15.073070199305107</v>
      </c>
      <c r="J80" s="134">
        <f t="shared" si="11"/>
        <v>-7.1739701870479138</v>
      </c>
      <c r="K80" s="134">
        <f t="shared" si="12"/>
        <v>-15.242595081606609</v>
      </c>
      <c r="L80" s="134">
        <f t="shared" si="13"/>
        <v>-12.926671436469277</v>
      </c>
      <c r="M80" s="134">
        <f t="shared" si="14"/>
        <v>-21.715342049706649</v>
      </c>
      <c r="N80" s="46"/>
      <c r="O80" s="184" t="s">
        <v>523</v>
      </c>
      <c r="P80" s="94" t="s">
        <v>425</v>
      </c>
      <c r="Q80" s="45">
        <v>961703</v>
      </c>
      <c r="R80" s="45">
        <v>1190124</v>
      </c>
      <c r="S80" s="45">
        <v>1078150.0000000002</v>
      </c>
      <c r="T80" s="126">
        <v>1195380.0000000007</v>
      </c>
      <c r="U80" s="126">
        <v>2228413</v>
      </c>
      <c r="V80" s="126">
        <v>1682374</v>
      </c>
      <c r="W80" s="134">
        <f t="shared" si="15"/>
        <v>74.936960787270067</v>
      </c>
      <c r="X80" s="134">
        <f t="shared" si="16"/>
        <v>41.361236308149415</v>
      </c>
      <c r="Y80" s="134">
        <f t="shared" si="17"/>
        <v>56.042665677317586</v>
      </c>
      <c r="Z80" s="134">
        <f t="shared" si="18"/>
        <v>40.739681105589767</v>
      </c>
      <c r="AA80" s="134">
        <f t="shared" si="19"/>
        <v>-24.503491946959571</v>
      </c>
    </row>
    <row r="81" spans="1:27" x14ac:dyDescent="0.3">
      <c r="A81" s="184" t="s">
        <v>524</v>
      </c>
      <c r="B81" s="94" t="s">
        <v>426</v>
      </c>
      <c r="C81" s="45">
        <v>41454465</v>
      </c>
      <c r="D81" s="45">
        <v>37790292</v>
      </c>
      <c r="E81" s="45">
        <v>47334181.999999978</v>
      </c>
      <c r="F81" s="45">
        <v>47345053.999999963</v>
      </c>
      <c r="G81" s="44">
        <v>72437190</v>
      </c>
      <c r="H81" s="44">
        <v>54222475</v>
      </c>
      <c r="I81" s="134">
        <f t="shared" si="10"/>
        <v>30.800083899285625</v>
      </c>
      <c r="J81" s="134">
        <f t="shared" si="11"/>
        <v>43.48255102130463</v>
      </c>
      <c r="K81" s="134">
        <f t="shared" si="12"/>
        <v>14.55247077048891</v>
      </c>
      <c r="L81" s="134">
        <f t="shared" si="13"/>
        <v>14.526165710994945</v>
      </c>
      <c r="M81" s="134">
        <f t="shared" si="14"/>
        <v>-25.14552952702887</v>
      </c>
      <c r="N81" s="46"/>
      <c r="O81" s="184" t="s">
        <v>524</v>
      </c>
      <c r="P81" s="94" t="s">
        <v>426</v>
      </c>
      <c r="Q81" s="45">
        <v>30553795</v>
      </c>
      <c r="R81" s="45">
        <v>32521347</v>
      </c>
      <c r="S81" s="45">
        <v>35502637.000000022</v>
      </c>
      <c r="T81" s="126">
        <v>34451275</v>
      </c>
      <c r="U81" s="126">
        <v>49575332.000000007</v>
      </c>
      <c r="V81" s="126">
        <v>55854084.999999948</v>
      </c>
      <c r="W81" s="134">
        <f t="shared" si="15"/>
        <v>82.805720205951332</v>
      </c>
      <c r="X81" s="134">
        <f t="shared" si="16"/>
        <v>71.745915075411688</v>
      </c>
      <c r="Y81" s="134">
        <f t="shared" si="17"/>
        <v>57.323764429103989</v>
      </c>
      <c r="Z81" s="134">
        <f t="shared" si="18"/>
        <v>62.124870559942849</v>
      </c>
      <c r="AA81" s="134">
        <f t="shared" si="19"/>
        <v>12.665075041756538</v>
      </c>
    </row>
    <row r="82" spans="1:27" x14ac:dyDescent="0.3">
      <c r="A82" s="184" t="s">
        <v>525</v>
      </c>
      <c r="B82" s="94" t="s">
        <v>427</v>
      </c>
      <c r="C82" s="45">
        <v>1402576</v>
      </c>
      <c r="D82" s="45">
        <v>2032411</v>
      </c>
      <c r="E82" s="45">
        <v>3118075</v>
      </c>
      <c r="F82" s="45">
        <v>2555021.0000000005</v>
      </c>
      <c r="G82" s="44">
        <v>3687711</v>
      </c>
      <c r="H82" s="44">
        <v>5274191</v>
      </c>
      <c r="I82" s="134">
        <f t="shared" si="10"/>
        <v>276.03602229041422</v>
      </c>
      <c r="J82" s="134">
        <f t="shared" si="11"/>
        <v>159.50415540951116</v>
      </c>
      <c r="K82" s="134">
        <f t="shared" si="12"/>
        <v>69.148946064478878</v>
      </c>
      <c r="L82" s="134">
        <f t="shared" si="13"/>
        <v>106.42456559065459</v>
      </c>
      <c r="M82" s="134">
        <f t="shared" si="14"/>
        <v>43.020724780222736</v>
      </c>
      <c r="N82" s="46"/>
      <c r="O82" s="184" t="s">
        <v>525</v>
      </c>
      <c r="P82" s="94" t="s">
        <v>427</v>
      </c>
      <c r="Q82" s="45">
        <v>990409</v>
      </c>
      <c r="R82" s="45">
        <v>766649</v>
      </c>
      <c r="S82" s="45">
        <v>961030.99999999988</v>
      </c>
      <c r="T82" s="126">
        <v>1725947.0000000002</v>
      </c>
      <c r="U82" s="126">
        <v>1041161</v>
      </c>
      <c r="V82" s="126">
        <v>1903782.9999999988</v>
      </c>
      <c r="W82" s="134">
        <f t="shared" si="15"/>
        <v>92.221900245252101</v>
      </c>
      <c r="X82" s="134">
        <f t="shared" si="16"/>
        <v>148.32524401649238</v>
      </c>
      <c r="Y82" s="134">
        <f t="shared" si="17"/>
        <v>98.09798019002497</v>
      </c>
      <c r="Z82" s="134">
        <f t="shared" si="18"/>
        <v>10.303676764118407</v>
      </c>
      <c r="AA82" s="134">
        <f t="shared" si="19"/>
        <v>82.851931641696041</v>
      </c>
    </row>
    <row r="83" spans="1:27" x14ac:dyDescent="0.3">
      <c r="A83" s="184" t="s">
        <v>526</v>
      </c>
      <c r="B83" s="94" t="s">
        <v>428</v>
      </c>
      <c r="C83" s="45">
        <v>961193</v>
      </c>
      <c r="D83" s="45">
        <v>673377</v>
      </c>
      <c r="E83" s="45">
        <v>1502856.0000000005</v>
      </c>
      <c r="F83" s="45">
        <v>1626282.9999999995</v>
      </c>
      <c r="G83" s="44">
        <v>1876420</v>
      </c>
      <c r="H83" s="44">
        <v>845980.99999999988</v>
      </c>
      <c r="I83" s="134">
        <f t="shared" si="10"/>
        <v>-11.986354457429485</v>
      </c>
      <c r="J83" s="134">
        <f t="shared" si="11"/>
        <v>25.632595113881209</v>
      </c>
      <c r="K83" s="134">
        <f t="shared" si="12"/>
        <v>-43.708445785890362</v>
      </c>
      <c r="L83" s="134">
        <f t="shared" si="13"/>
        <v>-47.98070200573946</v>
      </c>
      <c r="M83" s="134">
        <f t="shared" si="14"/>
        <v>-54.915157587320543</v>
      </c>
      <c r="N83" s="46"/>
      <c r="O83" s="184" t="s">
        <v>526</v>
      </c>
      <c r="P83" s="94" t="s">
        <v>428</v>
      </c>
      <c r="Q83" s="45">
        <v>334614</v>
      </c>
      <c r="R83" s="45">
        <v>883588</v>
      </c>
      <c r="S83" s="45">
        <v>1961750.0000000005</v>
      </c>
      <c r="T83" s="126">
        <v>5962852.9999999991</v>
      </c>
      <c r="U83" s="126">
        <v>2075311</v>
      </c>
      <c r="V83" s="126">
        <v>1894680.9999999998</v>
      </c>
      <c r="W83" s="134">
        <f t="shared" si="15"/>
        <v>466.22884876305227</v>
      </c>
      <c r="X83" s="134">
        <f t="shared" si="16"/>
        <v>114.43036799956539</v>
      </c>
      <c r="Y83" s="134">
        <f t="shared" si="17"/>
        <v>-3.4188352236523798</v>
      </c>
      <c r="Z83" s="134">
        <f t="shared" si="18"/>
        <v>-68.225260626079489</v>
      </c>
      <c r="AA83" s="134">
        <f t="shared" si="19"/>
        <v>-8.7037557262501934</v>
      </c>
    </row>
    <row r="84" spans="1:27" x14ac:dyDescent="0.3">
      <c r="A84" s="184" t="s">
        <v>527</v>
      </c>
      <c r="B84" s="94" t="s">
        <v>429</v>
      </c>
      <c r="C84" s="45">
        <v>40675</v>
      </c>
      <c r="D84" s="45">
        <v>50797</v>
      </c>
      <c r="E84" s="45">
        <v>40114</v>
      </c>
      <c r="F84" s="45">
        <v>57434</v>
      </c>
      <c r="G84" s="44">
        <v>7173</v>
      </c>
      <c r="H84" s="44">
        <v>43381.000000000007</v>
      </c>
      <c r="I84" s="134">
        <f t="shared" si="10"/>
        <v>6.6527350952673885</v>
      </c>
      <c r="J84" s="134">
        <f t="shared" si="11"/>
        <v>-14.599287359489722</v>
      </c>
      <c r="K84" s="134">
        <f t="shared" si="12"/>
        <v>8.1442887769856043</v>
      </c>
      <c r="L84" s="134">
        <f t="shared" si="13"/>
        <v>-24.468085106382958</v>
      </c>
      <c r="M84" s="134">
        <f t="shared" si="14"/>
        <v>504.78182071657614</v>
      </c>
      <c r="N84" s="46"/>
      <c r="O84" s="184" t="s">
        <v>527</v>
      </c>
      <c r="P84" s="94" t="s">
        <v>429</v>
      </c>
      <c r="Q84" s="45">
        <v>34660</v>
      </c>
      <c r="R84" s="45">
        <v>281325</v>
      </c>
      <c r="S84" s="45">
        <v>136421.00000000003</v>
      </c>
      <c r="T84" s="126">
        <v>102868.00000000001</v>
      </c>
      <c r="U84" s="126">
        <v>64069.999999999993</v>
      </c>
      <c r="V84" s="126">
        <v>36704.999999999993</v>
      </c>
      <c r="W84" s="134">
        <f t="shared" si="15"/>
        <v>5.9001731102134869</v>
      </c>
      <c r="X84" s="134">
        <f t="shared" si="16"/>
        <v>-86.952812583311115</v>
      </c>
      <c r="Y84" s="134">
        <f t="shared" si="17"/>
        <v>-73.094318323425284</v>
      </c>
      <c r="Z84" s="134">
        <f t="shared" si="18"/>
        <v>-64.318349729750764</v>
      </c>
      <c r="AA84" s="134">
        <f t="shared" si="19"/>
        <v>-42.711097237396601</v>
      </c>
    </row>
    <row r="85" spans="1:27" x14ac:dyDescent="0.3">
      <c r="A85" s="184" t="s">
        <v>528</v>
      </c>
      <c r="B85" s="94" t="s">
        <v>430</v>
      </c>
      <c r="C85" s="45">
        <v>49335208</v>
      </c>
      <c r="D85" s="45">
        <v>57095528</v>
      </c>
      <c r="E85" s="45">
        <v>69821990.000000075</v>
      </c>
      <c r="F85" s="45">
        <v>94183095.999999985</v>
      </c>
      <c r="G85" s="44">
        <v>88367236</v>
      </c>
      <c r="H85" s="44">
        <v>81344766.999999911</v>
      </c>
      <c r="I85" s="134">
        <f t="shared" si="10"/>
        <v>64.881775708739099</v>
      </c>
      <c r="J85" s="134">
        <f t="shared" si="11"/>
        <v>42.471345566678906</v>
      </c>
      <c r="K85" s="134">
        <f t="shared" si="12"/>
        <v>16.503077325638856</v>
      </c>
      <c r="L85" s="134">
        <f t="shared" si="13"/>
        <v>-13.631245462561651</v>
      </c>
      <c r="M85" s="134">
        <f t="shared" si="14"/>
        <v>-7.9469148497527868</v>
      </c>
      <c r="N85" s="46"/>
      <c r="O85" s="184" t="s">
        <v>528</v>
      </c>
      <c r="P85" s="94" t="s">
        <v>430</v>
      </c>
      <c r="Q85" s="45">
        <v>185684466</v>
      </c>
      <c r="R85" s="45">
        <v>202994508</v>
      </c>
      <c r="S85" s="45">
        <v>247189256.99999985</v>
      </c>
      <c r="T85" s="126">
        <v>285515608.99999988</v>
      </c>
      <c r="U85" s="126">
        <v>218149546.99999997</v>
      </c>
      <c r="V85" s="126">
        <v>205250792.99999973</v>
      </c>
      <c r="W85" s="134">
        <f t="shared" si="15"/>
        <v>10.537406505506894</v>
      </c>
      <c r="X85" s="134">
        <f t="shared" si="16"/>
        <v>1.1115005140925831</v>
      </c>
      <c r="Y85" s="134">
        <f t="shared" si="17"/>
        <v>-16.966135385082751</v>
      </c>
      <c r="Z85" s="134">
        <f t="shared" si="18"/>
        <v>-28.112233961961834</v>
      </c>
      <c r="AA85" s="134">
        <f t="shared" si="19"/>
        <v>-5.9128034769653937</v>
      </c>
    </row>
    <row r="86" spans="1:27" x14ac:dyDescent="0.3">
      <c r="A86" s="184" t="s">
        <v>529</v>
      </c>
      <c r="B86" s="94" t="s">
        <v>431</v>
      </c>
      <c r="C86" s="45">
        <v>1175401</v>
      </c>
      <c r="D86" s="45">
        <v>4400019</v>
      </c>
      <c r="E86" s="45">
        <v>3072826.9999999944</v>
      </c>
      <c r="F86" s="45">
        <v>5791071.0000000037</v>
      </c>
      <c r="G86" s="44">
        <v>6873702.9999999972</v>
      </c>
      <c r="H86" s="44">
        <v>12871018.999999996</v>
      </c>
      <c r="I86" s="134">
        <f t="shared" si="10"/>
        <v>995.03216349143804</v>
      </c>
      <c r="J86" s="134">
        <f t="shared" si="11"/>
        <v>192.52189592817655</v>
      </c>
      <c r="K86" s="134">
        <f t="shared" si="12"/>
        <v>318.86572202079782</v>
      </c>
      <c r="L86" s="134">
        <f t="shared" si="13"/>
        <v>122.25628040132798</v>
      </c>
      <c r="M86" s="134">
        <f t="shared" si="14"/>
        <v>87.250147409627715</v>
      </c>
      <c r="N86" s="46"/>
      <c r="O86" s="184" t="s">
        <v>529</v>
      </c>
      <c r="P86" s="94" t="s">
        <v>431</v>
      </c>
      <c r="Q86" s="45">
        <v>2048811</v>
      </c>
      <c r="R86" s="45">
        <v>876408</v>
      </c>
      <c r="S86" s="45">
        <v>312302.99999999988</v>
      </c>
      <c r="T86" s="126">
        <v>1063709.9999999993</v>
      </c>
      <c r="U86" s="126">
        <v>4629360.9999999991</v>
      </c>
      <c r="V86" s="126">
        <v>8753960.0000000037</v>
      </c>
      <c r="W86" s="134">
        <f t="shared" si="15"/>
        <v>327.27025577273861</v>
      </c>
      <c r="X86" s="134">
        <f t="shared" si="16"/>
        <v>898.84528667013581</v>
      </c>
      <c r="Y86" s="134">
        <f t="shared" si="17"/>
        <v>2703.0342327803469</v>
      </c>
      <c r="Z86" s="134">
        <f t="shared" si="18"/>
        <v>722.96490584839944</v>
      </c>
      <c r="AA86" s="134">
        <f t="shared" si="19"/>
        <v>89.096508135788213</v>
      </c>
    </row>
    <row r="87" spans="1:27" x14ac:dyDescent="0.3">
      <c r="A87" s="184" t="s">
        <v>530</v>
      </c>
      <c r="B87" s="94" t="s">
        <v>432</v>
      </c>
      <c r="C87" s="45">
        <v>12079596</v>
      </c>
      <c r="D87" s="45">
        <v>14702682</v>
      </c>
      <c r="E87" s="45">
        <v>16758645.999999985</v>
      </c>
      <c r="F87" s="45">
        <v>22822197.000000019</v>
      </c>
      <c r="G87" s="44">
        <v>19762058</v>
      </c>
      <c r="H87" s="44">
        <v>17899154.000000019</v>
      </c>
      <c r="I87" s="134">
        <f t="shared" si="10"/>
        <v>48.17676021615307</v>
      </c>
      <c r="J87" s="134">
        <f t="shared" si="11"/>
        <v>21.740740906999264</v>
      </c>
      <c r="K87" s="134">
        <f t="shared" si="12"/>
        <v>6.8054901332723148</v>
      </c>
      <c r="L87" s="134">
        <f t="shared" si="13"/>
        <v>-21.571293070513747</v>
      </c>
      <c r="M87" s="134">
        <f t="shared" si="14"/>
        <v>-9.4266700360862217</v>
      </c>
      <c r="N87" s="46"/>
      <c r="O87" s="184" t="s">
        <v>530</v>
      </c>
      <c r="P87" s="94" t="s">
        <v>432</v>
      </c>
      <c r="Q87" s="45">
        <v>9176173</v>
      </c>
      <c r="R87" s="45">
        <v>8362327</v>
      </c>
      <c r="S87" s="45">
        <v>10766950</v>
      </c>
      <c r="T87" s="126">
        <v>11314890.999999994</v>
      </c>
      <c r="U87" s="126">
        <v>15102062.999999996</v>
      </c>
      <c r="V87" s="126">
        <v>10844240.000000004</v>
      </c>
      <c r="W87" s="134">
        <f t="shared" si="15"/>
        <v>18.178242716217355</v>
      </c>
      <c r="X87" s="134">
        <f t="shared" si="16"/>
        <v>29.679693224146888</v>
      </c>
      <c r="Y87" s="134">
        <f t="shared" si="17"/>
        <v>0.71784488643491784</v>
      </c>
      <c r="Z87" s="134">
        <f t="shared" si="18"/>
        <v>-4.1595716653389871</v>
      </c>
      <c r="AA87" s="134">
        <f t="shared" si="19"/>
        <v>-28.193651423649825</v>
      </c>
    </row>
    <row r="88" spans="1:27" x14ac:dyDescent="0.3">
      <c r="A88" s="184" t="s">
        <v>531</v>
      </c>
      <c r="B88" s="94" t="s">
        <v>433</v>
      </c>
      <c r="C88" s="45">
        <v>22044391</v>
      </c>
      <c r="D88" s="45">
        <v>15774603</v>
      </c>
      <c r="E88" s="45">
        <v>16768631.000000004</v>
      </c>
      <c r="F88" s="45">
        <v>17896139.000000007</v>
      </c>
      <c r="G88" s="44">
        <v>19282959.999999996</v>
      </c>
      <c r="H88" s="44">
        <v>16964324.999999993</v>
      </c>
      <c r="I88" s="134">
        <f t="shared" si="10"/>
        <v>-23.044710103354674</v>
      </c>
      <c r="J88" s="134">
        <f t="shared" si="11"/>
        <v>7.5420091396277513</v>
      </c>
      <c r="K88" s="134">
        <f t="shared" si="12"/>
        <v>1.1670243086629313</v>
      </c>
      <c r="L88" s="134">
        <f t="shared" si="13"/>
        <v>-5.2067878998929018</v>
      </c>
      <c r="M88" s="134">
        <f t="shared" si="14"/>
        <v>-12.024269095616049</v>
      </c>
      <c r="N88" s="46"/>
      <c r="O88" s="184" t="s">
        <v>531</v>
      </c>
      <c r="P88" s="94" t="s">
        <v>433</v>
      </c>
      <c r="Q88" s="45">
        <v>114078722</v>
      </c>
      <c r="R88" s="45">
        <v>107865549</v>
      </c>
      <c r="S88" s="45">
        <v>102026204.99999999</v>
      </c>
      <c r="T88" s="126">
        <v>94799638.000000179</v>
      </c>
      <c r="U88" s="126">
        <v>90119751.999999985</v>
      </c>
      <c r="V88" s="126">
        <v>79489232.000000075</v>
      </c>
      <c r="W88" s="134">
        <f t="shared" si="15"/>
        <v>-30.320720107646309</v>
      </c>
      <c r="X88" s="134">
        <f t="shared" si="16"/>
        <v>-26.30711776194633</v>
      </c>
      <c r="Y88" s="134">
        <f t="shared" si="17"/>
        <v>-22.089396542780264</v>
      </c>
      <c r="Z88" s="134">
        <f t="shared" si="18"/>
        <v>-16.150278970474631</v>
      </c>
      <c r="AA88" s="134">
        <f t="shared" si="19"/>
        <v>-11.795993402201006</v>
      </c>
    </row>
    <row r="89" spans="1:27" x14ac:dyDescent="0.3">
      <c r="A89" s="184" t="s">
        <v>532</v>
      </c>
      <c r="B89" s="94" t="s">
        <v>434</v>
      </c>
      <c r="C89" s="45">
        <v>3086569</v>
      </c>
      <c r="D89" s="45">
        <v>4087754</v>
      </c>
      <c r="E89" s="45">
        <v>4598654.9999999944</v>
      </c>
      <c r="F89" s="45">
        <v>3876296.0000000005</v>
      </c>
      <c r="G89" s="44">
        <v>3546617.9999999991</v>
      </c>
      <c r="H89" s="44">
        <v>10120913.999999996</v>
      </c>
      <c r="I89" s="134">
        <f t="shared" si="10"/>
        <v>227.90175758261017</v>
      </c>
      <c r="J89" s="134">
        <f t="shared" si="11"/>
        <v>147.59107323973009</v>
      </c>
      <c r="K89" s="134">
        <f t="shared" si="12"/>
        <v>120.0842202774509</v>
      </c>
      <c r="L89" s="134">
        <f t="shared" si="13"/>
        <v>161.09755292165499</v>
      </c>
      <c r="M89" s="134">
        <f t="shared" si="14"/>
        <v>185.36803230570638</v>
      </c>
      <c r="N89" s="46"/>
      <c r="O89" s="184" t="s">
        <v>532</v>
      </c>
      <c r="P89" s="94" t="s">
        <v>434</v>
      </c>
      <c r="Q89" s="45">
        <v>31562974</v>
      </c>
      <c r="R89" s="45">
        <v>40882277</v>
      </c>
      <c r="S89" s="45">
        <v>44658623.999999993</v>
      </c>
      <c r="T89" s="126">
        <v>39769428.999999985</v>
      </c>
      <c r="U89" s="126">
        <v>42337000</v>
      </c>
      <c r="V89" s="126">
        <v>39246881.000000007</v>
      </c>
      <c r="W89" s="134">
        <f t="shared" si="15"/>
        <v>24.344686277028288</v>
      </c>
      <c r="X89" s="134">
        <f t="shared" si="16"/>
        <v>-4.0002566393256274</v>
      </c>
      <c r="Y89" s="134">
        <f t="shared" si="17"/>
        <v>-12.118024505188487</v>
      </c>
      <c r="Z89" s="134">
        <f t="shared" si="18"/>
        <v>-1.3139439341710926</v>
      </c>
      <c r="AA89" s="134">
        <f t="shared" si="19"/>
        <v>-7.2988615159316765</v>
      </c>
    </row>
    <row r="90" spans="1:27" x14ac:dyDescent="0.3">
      <c r="A90" s="184" t="s">
        <v>533</v>
      </c>
      <c r="B90" s="94" t="s">
        <v>40</v>
      </c>
      <c r="C90" s="45">
        <v>10869694</v>
      </c>
      <c r="D90" s="45">
        <v>10485783</v>
      </c>
      <c r="E90" s="45">
        <v>8881490.0000000019</v>
      </c>
      <c r="F90" s="45">
        <v>8922392.0000000186</v>
      </c>
      <c r="G90" s="44">
        <v>9971562.9999999981</v>
      </c>
      <c r="H90" s="44">
        <v>10055906.999999993</v>
      </c>
      <c r="I90" s="134">
        <f t="shared" si="10"/>
        <v>-7.4867516969659675</v>
      </c>
      <c r="J90" s="134">
        <f t="shared" si="11"/>
        <v>-4.0996080121056053</v>
      </c>
      <c r="K90" s="134">
        <f t="shared" si="12"/>
        <v>13.223197909359683</v>
      </c>
      <c r="L90" s="134">
        <f t="shared" si="13"/>
        <v>12.704160498664166</v>
      </c>
      <c r="M90" s="134">
        <f t="shared" si="14"/>
        <v>0.84584533036591836</v>
      </c>
      <c r="N90" s="46"/>
      <c r="O90" s="184" t="s">
        <v>533</v>
      </c>
      <c r="P90" s="94" t="s">
        <v>40</v>
      </c>
      <c r="Q90" s="45">
        <v>22830337</v>
      </c>
      <c r="R90" s="45">
        <v>30612133</v>
      </c>
      <c r="S90" s="45">
        <v>29629752.000000007</v>
      </c>
      <c r="T90" s="126">
        <v>22388210.999999989</v>
      </c>
      <c r="U90" s="126">
        <v>23572083</v>
      </c>
      <c r="V90" s="126">
        <v>21251898.000000026</v>
      </c>
      <c r="W90" s="134">
        <f t="shared" si="15"/>
        <v>-6.9137788023014082</v>
      </c>
      <c r="X90" s="134">
        <f t="shared" si="16"/>
        <v>-30.576879435353206</v>
      </c>
      <c r="Y90" s="134">
        <f t="shared" si="17"/>
        <v>-28.275140473669765</v>
      </c>
      <c r="Z90" s="134">
        <f t="shared" si="18"/>
        <v>-5.0754970997904394</v>
      </c>
      <c r="AA90" s="134">
        <f t="shared" si="19"/>
        <v>-9.8429358152182544</v>
      </c>
    </row>
    <row r="91" spans="1:27" x14ac:dyDescent="0.3">
      <c r="A91" s="184" t="s">
        <v>534</v>
      </c>
      <c r="B91" s="94" t="s">
        <v>435</v>
      </c>
      <c r="C91" s="45">
        <v>62357804</v>
      </c>
      <c r="D91" s="45">
        <v>47156331</v>
      </c>
      <c r="E91" s="45">
        <v>86312093.000000015</v>
      </c>
      <c r="F91" s="45">
        <v>61893988.999999963</v>
      </c>
      <c r="G91" s="44">
        <v>91862760.999999925</v>
      </c>
      <c r="H91" s="44">
        <v>42440498.999999978</v>
      </c>
      <c r="I91" s="134">
        <f t="shared" si="10"/>
        <v>-31.940356655279302</v>
      </c>
      <c r="J91" s="134">
        <f t="shared" si="11"/>
        <v>-10.000421788539953</v>
      </c>
      <c r="K91" s="134">
        <f t="shared" si="12"/>
        <v>-50.829023460246795</v>
      </c>
      <c r="L91" s="134">
        <f t="shared" si="13"/>
        <v>-31.430338089858765</v>
      </c>
      <c r="M91" s="134">
        <f t="shared" si="14"/>
        <v>-53.800105137271011</v>
      </c>
      <c r="N91" s="46"/>
      <c r="O91" s="184" t="s">
        <v>534</v>
      </c>
      <c r="P91" s="94" t="s">
        <v>435</v>
      </c>
      <c r="Q91" s="45">
        <v>38481005</v>
      </c>
      <c r="R91" s="45">
        <v>46571745</v>
      </c>
      <c r="S91" s="45">
        <v>70512293.999999806</v>
      </c>
      <c r="T91" s="126">
        <v>40562448.000000007</v>
      </c>
      <c r="U91" s="126">
        <v>51661135.000000007</v>
      </c>
      <c r="V91" s="126">
        <v>36600734.999999978</v>
      </c>
      <c r="W91" s="134">
        <f t="shared" si="15"/>
        <v>-4.8862289329502175</v>
      </c>
      <c r="X91" s="134">
        <f t="shared" si="16"/>
        <v>-21.409998702002724</v>
      </c>
      <c r="Y91" s="134">
        <f t="shared" si="17"/>
        <v>-48.093115506921279</v>
      </c>
      <c r="Z91" s="134">
        <f t="shared" si="18"/>
        <v>-9.7669474978433897</v>
      </c>
      <c r="AA91" s="134">
        <f t="shared" si="19"/>
        <v>-29.152282465338843</v>
      </c>
    </row>
    <row r="92" spans="1:27" x14ac:dyDescent="0.3">
      <c r="A92" s="184" t="s">
        <v>535</v>
      </c>
      <c r="B92" s="94" t="s">
        <v>436</v>
      </c>
      <c r="C92" s="45">
        <v>65442487</v>
      </c>
      <c r="D92" s="45">
        <v>76606068</v>
      </c>
      <c r="E92" s="45">
        <v>87542681.999999896</v>
      </c>
      <c r="F92" s="45">
        <v>100749926.99999991</v>
      </c>
      <c r="G92" s="44">
        <v>96425222.99999997</v>
      </c>
      <c r="H92" s="44">
        <v>97808382.000000224</v>
      </c>
      <c r="I92" s="134">
        <f t="shared" si="10"/>
        <v>49.457006424588087</v>
      </c>
      <c r="J92" s="134">
        <f t="shared" si="11"/>
        <v>27.677068610283229</v>
      </c>
      <c r="K92" s="134">
        <f t="shared" si="12"/>
        <v>11.726508447616823</v>
      </c>
      <c r="L92" s="134">
        <f t="shared" si="13"/>
        <v>-2.9196497581578313</v>
      </c>
      <c r="M92" s="134">
        <f t="shared" si="14"/>
        <v>1.434436921136566</v>
      </c>
      <c r="N92" s="46"/>
      <c r="O92" s="184" t="s">
        <v>535</v>
      </c>
      <c r="P92" s="94" t="s">
        <v>436</v>
      </c>
      <c r="Q92" s="45">
        <v>209867618</v>
      </c>
      <c r="R92" s="45">
        <v>247118236</v>
      </c>
      <c r="S92" s="45">
        <v>182953863</v>
      </c>
      <c r="T92" s="126">
        <v>230172265.0000003</v>
      </c>
      <c r="U92" s="126">
        <v>236094269.99999997</v>
      </c>
      <c r="V92" s="126">
        <v>243165348.00000027</v>
      </c>
      <c r="W92" s="134">
        <f t="shared" si="15"/>
        <v>15.866063720225895</v>
      </c>
      <c r="X92" s="134">
        <f t="shared" si="16"/>
        <v>-1.5995938073949816</v>
      </c>
      <c r="Y92" s="134">
        <f t="shared" si="17"/>
        <v>32.910748104837921</v>
      </c>
      <c r="Z92" s="134">
        <f t="shared" si="18"/>
        <v>5.6449385854546534</v>
      </c>
      <c r="AA92" s="134">
        <f t="shared" si="19"/>
        <v>2.995023132073598</v>
      </c>
    </row>
    <row r="93" spans="1:27" x14ac:dyDescent="0.3">
      <c r="A93" s="184" t="s">
        <v>536</v>
      </c>
      <c r="B93" s="94" t="s">
        <v>437</v>
      </c>
      <c r="C93" s="45">
        <v>1740884</v>
      </c>
      <c r="D93" s="45">
        <v>2011030</v>
      </c>
      <c r="E93" s="45">
        <v>2941158.0000000005</v>
      </c>
      <c r="F93" s="45">
        <v>3004752.0000000005</v>
      </c>
      <c r="G93" s="44">
        <v>3149306.0000000005</v>
      </c>
      <c r="H93" s="44">
        <v>2271385.0000000014</v>
      </c>
      <c r="I93" s="134">
        <f t="shared" si="10"/>
        <v>30.473081491931765</v>
      </c>
      <c r="J93" s="134">
        <f t="shared" si="11"/>
        <v>12.94635087492486</v>
      </c>
      <c r="K93" s="134">
        <f t="shared" si="12"/>
        <v>-22.772425010829039</v>
      </c>
      <c r="L93" s="134">
        <f t="shared" si="13"/>
        <v>-24.406906127360898</v>
      </c>
      <c r="M93" s="134">
        <f t="shared" si="14"/>
        <v>-27.876649649160768</v>
      </c>
      <c r="N93" s="46"/>
      <c r="O93" s="184" t="s">
        <v>536</v>
      </c>
      <c r="P93" s="94" t="s">
        <v>437</v>
      </c>
      <c r="Q93" s="45">
        <v>17866936</v>
      </c>
      <c r="R93" s="45">
        <v>13930430</v>
      </c>
      <c r="S93" s="45">
        <v>13515542.000000007</v>
      </c>
      <c r="T93" s="126">
        <v>15970918.999999998</v>
      </c>
      <c r="U93" s="126">
        <v>15888934.000000006</v>
      </c>
      <c r="V93" s="126">
        <v>17006757.000000026</v>
      </c>
      <c r="W93" s="134">
        <f t="shared" si="15"/>
        <v>-4.8143621267797414</v>
      </c>
      <c r="X93" s="134">
        <f t="shared" si="16"/>
        <v>22.083503524299147</v>
      </c>
      <c r="Y93" s="134">
        <f t="shared" si="17"/>
        <v>25.831113543208374</v>
      </c>
      <c r="Z93" s="134">
        <f t="shared" si="18"/>
        <v>6.4857758028828982</v>
      </c>
      <c r="AA93" s="134">
        <f t="shared" si="19"/>
        <v>7.0352296762011832</v>
      </c>
    </row>
    <row r="94" spans="1:27" x14ac:dyDescent="0.3">
      <c r="A94" s="184" t="s">
        <v>537</v>
      </c>
      <c r="B94" s="94" t="s">
        <v>438</v>
      </c>
      <c r="C94" s="45">
        <v>8960488</v>
      </c>
      <c r="D94" s="45">
        <v>8508352</v>
      </c>
      <c r="E94" s="45">
        <v>12059853.000000006</v>
      </c>
      <c r="F94" s="45">
        <v>19534948.000000004</v>
      </c>
      <c r="G94" s="44">
        <v>15799965</v>
      </c>
      <c r="H94" s="44">
        <v>5397910.0000000028</v>
      </c>
      <c r="I94" s="134">
        <f t="shared" si="10"/>
        <v>-39.758749746665558</v>
      </c>
      <c r="J94" s="134">
        <f t="shared" si="11"/>
        <v>-36.557514310644379</v>
      </c>
      <c r="K94" s="134">
        <f t="shared" si="12"/>
        <v>-55.240665039615322</v>
      </c>
      <c r="L94" s="134">
        <f t="shared" si="13"/>
        <v>-72.367932589326571</v>
      </c>
      <c r="M94" s="134">
        <f t="shared" si="14"/>
        <v>-65.835936978341394</v>
      </c>
      <c r="N94" s="46"/>
      <c r="O94" s="184" t="s">
        <v>537</v>
      </c>
      <c r="P94" s="94" t="s">
        <v>438</v>
      </c>
      <c r="Q94" s="45">
        <v>67035348</v>
      </c>
      <c r="R94" s="45">
        <v>90870986</v>
      </c>
      <c r="S94" s="45">
        <v>80383147.999999881</v>
      </c>
      <c r="T94" s="126">
        <v>86296318</v>
      </c>
      <c r="U94" s="126">
        <v>74547302</v>
      </c>
      <c r="V94" s="126">
        <v>92722006.000000015</v>
      </c>
      <c r="W94" s="134">
        <f t="shared" si="15"/>
        <v>38.318079589890431</v>
      </c>
      <c r="X94" s="134">
        <f t="shared" si="16"/>
        <v>2.036975806557237</v>
      </c>
      <c r="Y94" s="134">
        <f t="shared" si="17"/>
        <v>15.350055710682241</v>
      </c>
      <c r="Z94" s="134">
        <f t="shared" si="18"/>
        <v>7.4460743504723155</v>
      </c>
      <c r="AA94" s="134">
        <f t="shared" si="19"/>
        <v>24.380096277662759</v>
      </c>
    </row>
    <row r="95" spans="1:27" x14ac:dyDescent="0.3">
      <c r="A95" s="184" t="s">
        <v>538</v>
      </c>
      <c r="B95" s="94" t="s">
        <v>439</v>
      </c>
      <c r="C95" s="45">
        <v>54025033</v>
      </c>
      <c r="D95" s="45">
        <v>61767739</v>
      </c>
      <c r="E95" s="45">
        <v>62377221.999999978</v>
      </c>
      <c r="F95" s="45">
        <v>63113345.000000037</v>
      </c>
      <c r="G95" s="44">
        <v>78008127.000000015</v>
      </c>
      <c r="H95" s="44">
        <v>60898230.000000022</v>
      </c>
      <c r="I95" s="134">
        <f t="shared" si="10"/>
        <v>12.722244889697748</v>
      </c>
      <c r="J95" s="134">
        <f t="shared" si="11"/>
        <v>-1.407707347034318</v>
      </c>
      <c r="K95" s="134">
        <f t="shared" si="12"/>
        <v>-2.3710449945974688</v>
      </c>
      <c r="L95" s="134">
        <f t="shared" si="13"/>
        <v>-3.5097410856610622</v>
      </c>
      <c r="M95" s="134">
        <f t="shared" si="14"/>
        <v>-21.933480084709629</v>
      </c>
      <c r="N95" s="46"/>
      <c r="O95" s="184" t="s">
        <v>538</v>
      </c>
      <c r="P95" s="94" t="s">
        <v>439</v>
      </c>
      <c r="Q95" s="45">
        <v>243831106</v>
      </c>
      <c r="R95" s="45">
        <v>250670572</v>
      </c>
      <c r="S95" s="45">
        <v>263573565.99999994</v>
      </c>
      <c r="T95" s="126">
        <v>272313388.99999952</v>
      </c>
      <c r="U95" s="126">
        <v>276974348.99999976</v>
      </c>
      <c r="V95" s="126">
        <v>232197614.00000003</v>
      </c>
      <c r="W95" s="134">
        <f t="shared" si="15"/>
        <v>-4.7711271095985524</v>
      </c>
      <c r="X95" s="134">
        <f t="shared" si="16"/>
        <v>-7.3694163030832271</v>
      </c>
      <c r="Y95" s="134">
        <f t="shared" si="17"/>
        <v>-11.90405869456572</v>
      </c>
      <c r="Z95" s="134">
        <f t="shared" si="18"/>
        <v>-14.731473596400932</v>
      </c>
      <c r="AA95" s="134">
        <f t="shared" si="19"/>
        <v>-16.16638333537513</v>
      </c>
    </row>
    <row r="96" spans="1:27" x14ac:dyDescent="0.3">
      <c r="A96" s="184" t="s">
        <v>539</v>
      </c>
      <c r="B96" s="94" t="s">
        <v>440</v>
      </c>
      <c r="C96" s="45">
        <v>26266432</v>
      </c>
      <c r="D96" s="45">
        <v>37243167</v>
      </c>
      <c r="E96" s="45">
        <v>45190925.000000015</v>
      </c>
      <c r="F96" s="45">
        <v>58264239.999999978</v>
      </c>
      <c r="G96" s="44">
        <v>65103807</v>
      </c>
      <c r="H96" s="44">
        <v>56556924.000000007</v>
      </c>
      <c r="I96" s="134">
        <f t="shared" si="10"/>
        <v>115.32016225119577</v>
      </c>
      <c r="J96" s="134">
        <f t="shared" si="11"/>
        <v>51.858524813424197</v>
      </c>
      <c r="K96" s="134">
        <f t="shared" si="12"/>
        <v>25.151065175142989</v>
      </c>
      <c r="L96" s="134">
        <f t="shared" si="13"/>
        <v>-2.9302982412539365</v>
      </c>
      <c r="M96" s="134">
        <f t="shared" si="14"/>
        <v>-13.12808481384198</v>
      </c>
      <c r="N96" s="46"/>
      <c r="O96" s="184" t="s">
        <v>539</v>
      </c>
      <c r="P96" s="94" t="s">
        <v>440</v>
      </c>
      <c r="Q96" s="45">
        <v>10055872</v>
      </c>
      <c r="R96" s="45">
        <v>10276770</v>
      </c>
      <c r="S96" s="45">
        <v>11939852</v>
      </c>
      <c r="T96" s="126">
        <v>13457549.000000002</v>
      </c>
      <c r="U96" s="126">
        <v>16062374</v>
      </c>
      <c r="V96" s="126">
        <v>10828918.000000002</v>
      </c>
      <c r="W96" s="134">
        <f t="shared" si="15"/>
        <v>7.6875083533282975</v>
      </c>
      <c r="X96" s="134">
        <f t="shared" si="16"/>
        <v>5.3727776334393269</v>
      </c>
      <c r="Y96" s="134">
        <f t="shared" si="17"/>
        <v>-9.3044201887929319</v>
      </c>
      <c r="Z96" s="134">
        <f t="shared" si="18"/>
        <v>-19.532761872165565</v>
      </c>
      <c r="AA96" s="134">
        <f t="shared" si="19"/>
        <v>-32.582082822875364</v>
      </c>
    </row>
    <row r="97" spans="1:27" x14ac:dyDescent="0.3">
      <c r="A97" s="184" t="s">
        <v>540</v>
      </c>
      <c r="B97" s="94" t="s">
        <v>441</v>
      </c>
      <c r="C97" s="45">
        <v>4088234</v>
      </c>
      <c r="D97" s="45">
        <v>4808409</v>
      </c>
      <c r="E97" s="45">
        <v>4296716</v>
      </c>
      <c r="F97" s="45">
        <v>5910078</v>
      </c>
      <c r="G97" s="44">
        <v>7489775</v>
      </c>
      <c r="H97" s="44">
        <v>6956714.9999999991</v>
      </c>
      <c r="I97" s="134">
        <f t="shared" si="10"/>
        <v>70.164305663521191</v>
      </c>
      <c r="J97" s="134">
        <f t="shared" si="11"/>
        <v>44.678104545599155</v>
      </c>
      <c r="K97" s="134">
        <f t="shared" si="12"/>
        <v>61.907722083563328</v>
      </c>
      <c r="L97" s="134">
        <f t="shared" si="13"/>
        <v>17.709360181033134</v>
      </c>
      <c r="M97" s="134">
        <f t="shared" si="14"/>
        <v>-7.1171697414141448</v>
      </c>
      <c r="N97" s="46"/>
      <c r="O97" s="184" t="s">
        <v>540</v>
      </c>
      <c r="P97" s="94" t="s">
        <v>441</v>
      </c>
      <c r="Q97" s="45">
        <v>5211330</v>
      </c>
      <c r="R97" s="45">
        <v>5222865</v>
      </c>
      <c r="S97" s="45">
        <v>6332268.0000000009</v>
      </c>
      <c r="T97" s="126">
        <v>9433277.0000000056</v>
      </c>
      <c r="U97" s="126">
        <v>9771570</v>
      </c>
      <c r="V97" s="126">
        <v>4909410.0000000009</v>
      </c>
      <c r="W97" s="134">
        <f t="shared" si="15"/>
        <v>-5.7935306342142781</v>
      </c>
      <c r="X97" s="134">
        <f t="shared" si="16"/>
        <v>-6.0015910807573789</v>
      </c>
      <c r="Y97" s="134">
        <f t="shared" si="17"/>
        <v>-22.46995863093602</v>
      </c>
      <c r="Z97" s="134">
        <f t="shared" si="18"/>
        <v>-47.956473662333906</v>
      </c>
      <c r="AA97" s="134">
        <f t="shared" si="19"/>
        <v>-49.758227183553913</v>
      </c>
    </row>
    <row r="98" spans="1:27" x14ac:dyDescent="0.3">
      <c r="A98" s="184" t="s">
        <v>541</v>
      </c>
      <c r="B98" s="94" t="s">
        <v>442</v>
      </c>
      <c r="C98" s="45">
        <v>14608935</v>
      </c>
      <c r="D98" s="45">
        <v>26483637</v>
      </c>
      <c r="E98" s="45">
        <v>26172560.999999985</v>
      </c>
      <c r="F98" s="45">
        <v>15862902.000000004</v>
      </c>
      <c r="G98" s="44">
        <v>10666183</v>
      </c>
      <c r="H98" s="44">
        <v>12746526</v>
      </c>
      <c r="I98" s="134">
        <f t="shared" si="10"/>
        <v>-12.748424166443343</v>
      </c>
      <c r="J98" s="134">
        <f t="shared" si="11"/>
        <v>-51.870183087013309</v>
      </c>
      <c r="K98" s="134">
        <f t="shared" si="12"/>
        <v>-51.298132421966628</v>
      </c>
      <c r="L98" s="134">
        <f t="shared" si="13"/>
        <v>-19.645686520663133</v>
      </c>
      <c r="M98" s="134">
        <f t="shared" si="14"/>
        <v>19.504100014035018</v>
      </c>
      <c r="N98" s="46"/>
      <c r="O98" s="184" t="s">
        <v>541</v>
      </c>
      <c r="P98" s="94" t="s">
        <v>442</v>
      </c>
      <c r="Q98" s="45">
        <v>115733404</v>
      </c>
      <c r="R98" s="45">
        <v>126119465</v>
      </c>
      <c r="S98" s="45">
        <v>110311025.00000003</v>
      </c>
      <c r="T98" s="126">
        <v>99465643</v>
      </c>
      <c r="U98" s="126">
        <v>99839035.999999985</v>
      </c>
      <c r="V98" s="126">
        <v>80597652.000000015</v>
      </c>
      <c r="W98" s="134">
        <f t="shared" si="15"/>
        <v>-30.359214181585799</v>
      </c>
      <c r="X98" s="134">
        <f t="shared" si="16"/>
        <v>-36.094200843620762</v>
      </c>
      <c r="Y98" s="134">
        <f t="shared" si="17"/>
        <v>-26.935995744758984</v>
      </c>
      <c r="Z98" s="134">
        <f t="shared" si="18"/>
        <v>-18.969355076707231</v>
      </c>
      <c r="AA98" s="134">
        <f t="shared" si="19"/>
        <v>-19.272405635006308</v>
      </c>
    </row>
    <row r="99" spans="1:27" x14ac:dyDescent="0.3">
      <c r="A99" s="184" t="s">
        <v>542</v>
      </c>
      <c r="B99" s="94" t="s">
        <v>443</v>
      </c>
      <c r="C99" s="45">
        <v>9875486</v>
      </c>
      <c r="D99" s="45">
        <v>13437017</v>
      </c>
      <c r="E99" s="45">
        <v>16311331</v>
      </c>
      <c r="F99" s="45">
        <v>2667217</v>
      </c>
      <c r="G99" s="44">
        <v>6343677.0000000009</v>
      </c>
      <c r="H99" s="44">
        <v>6279935</v>
      </c>
      <c r="I99" s="134">
        <f t="shared" si="10"/>
        <v>-36.408851169451303</v>
      </c>
      <c r="J99" s="134">
        <f t="shared" si="11"/>
        <v>-53.263920109649341</v>
      </c>
      <c r="K99" s="134">
        <f t="shared" si="12"/>
        <v>-61.499555125207131</v>
      </c>
      <c r="L99" s="134">
        <f t="shared" si="13"/>
        <v>135.44897171846162</v>
      </c>
      <c r="M99" s="134">
        <f t="shared" si="14"/>
        <v>-1.0048115627576948</v>
      </c>
      <c r="N99" s="46"/>
      <c r="O99" s="184" t="s">
        <v>542</v>
      </c>
      <c r="P99" s="94" t="s">
        <v>443</v>
      </c>
      <c r="Q99" s="45">
        <v>20751520</v>
      </c>
      <c r="R99" s="45">
        <v>13564418</v>
      </c>
      <c r="S99" s="45">
        <v>2267530.9999999995</v>
      </c>
      <c r="T99" s="126">
        <v>5408469.9999999991</v>
      </c>
      <c r="U99" s="126">
        <v>20042692</v>
      </c>
      <c r="V99" s="126">
        <v>7642073.9999999991</v>
      </c>
      <c r="W99" s="134">
        <f t="shared" si="15"/>
        <v>-63.173425368358565</v>
      </c>
      <c r="X99" s="134">
        <f t="shared" si="16"/>
        <v>-43.660878041357918</v>
      </c>
      <c r="Y99" s="134">
        <f t="shared" si="17"/>
        <v>237.02180918364513</v>
      </c>
      <c r="Z99" s="134">
        <f t="shared" si="18"/>
        <v>41.298259951520492</v>
      </c>
      <c r="AA99" s="134">
        <f t="shared" si="19"/>
        <v>-61.871020120450893</v>
      </c>
    </row>
    <row r="100" spans="1:27" x14ac:dyDescent="0.3">
      <c r="A100" s="184" t="s">
        <v>543</v>
      </c>
      <c r="B100" s="94" t="s">
        <v>444</v>
      </c>
      <c r="C100" s="45">
        <v>3459394</v>
      </c>
      <c r="D100" s="45">
        <v>4686918</v>
      </c>
      <c r="E100" s="45">
        <v>9844634.9999999981</v>
      </c>
      <c r="F100" s="45">
        <v>12401998</v>
      </c>
      <c r="G100" s="44">
        <v>3104085.0000000005</v>
      </c>
      <c r="H100" s="44">
        <v>5758463.0000000009</v>
      </c>
      <c r="I100" s="134">
        <f t="shared" si="10"/>
        <v>66.458720804857762</v>
      </c>
      <c r="J100" s="134">
        <f t="shared" si="11"/>
        <v>22.862465270354647</v>
      </c>
      <c r="K100" s="134">
        <f t="shared" si="12"/>
        <v>-41.506587090328871</v>
      </c>
      <c r="L100" s="134">
        <f t="shared" si="13"/>
        <v>-53.568263758791119</v>
      </c>
      <c r="M100" s="134">
        <f t="shared" si="14"/>
        <v>85.51241348094527</v>
      </c>
      <c r="N100" s="46"/>
      <c r="O100" s="184" t="s">
        <v>543</v>
      </c>
      <c r="P100" s="94" t="s">
        <v>444</v>
      </c>
      <c r="Q100" s="45">
        <v>24251241</v>
      </c>
      <c r="R100" s="45">
        <v>13467008</v>
      </c>
      <c r="S100" s="45">
        <v>13407767.999999996</v>
      </c>
      <c r="T100" s="126">
        <v>37249215.000000007</v>
      </c>
      <c r="U100" s="126">
        <v>20011981</v>
      </c>
      <c r="V100" s="126">
        <v>15386007.999999998</v>
      </c>
      <c r="W100" s="134">
        <f t="shared" si="15"/>
        <v>-36.555791103638789</v>
      </c>
      <c r="X100" s="134">
        <f t="shared" si="16"/>
        <v>14.249638821035802</v>
      </c>
      <c r="Y100" s="134">
        <f t="shared" si="17"/>
        <v>14.754431908428018</v>
      </c>
      <c r="Z100" s="134">
        <f t="shared" si="18"/>
        <v>-58.694410070118266</v>
      </c>
      <c r="AA100" s="134">
        <f t="shared" si="19"/>
        <v>-23.116017349806611</v>
      </c>
    </row>
    <row r="101" spans="1:27" x14ac:dyDescent="0.3">
      <c r="A101" s="184" t="s">
        <v>544</v>
      </c>
      <c r="B101" s="94" t="s">
        <v>445</v>
      </c>
      <c r="C101" s="45">
        <v>267337774</v>
      </c>
      <c r="D101" s="45">
        <v>202177051</v>
      </c>
      <c r="E101" s="45">
        <v>170304154</v>
      </c>
      <c r="F101" s="45">
        <v>129138002.99999997</v>
      </c>
      <c r="G101" s="44">
        <v>107571164</v>
      </c>
      <c r="H101" s="44">
        <v>119361951</v>
      </c>
      <c r="I101" s="134">
        <f t="shared" si="10"/>
        <v>-55.351632799934961</v>
      </c>
      <c r="J101" s="134">
        <f t="shared" si="11"/>
        <v>-40.961671757691235</v>
      </c>
      <c r="K101" s="134">
        <f t="shared" si="12"/>
        <v>-29.912484107698276</v>
      </c>
      <c r="L101" s="134">
        <f t="shared" si="13"/>
        <v>-7.5702363153315702</v>
      </c>
      <c r="M101" s="134">
        <f t="shared" si="14"/>
        <v>10.960917927782205</v>
      </c>
      <c r="N101" s="46"/>
      <c r="O101" s="184" t="s">
        <v>544</v>
      </c>
      <c r="P101" s="94" t="s">
        <v>445</v>
      </c>
      <c r="Q101" s="45">
        <v>226671579</v>
      </c>
      <c r="R101" s="45">
        <v>211670760</v>
      </c>
      <c r="S101" s="45">
        <v>128229419.99999994</v>
      </c>
      <c r="T101" s="126">
        <v>95338550.00000006</v>
      </c>
      <c r="U101" s="126">
        <v>115165258</v>
      </c>
      <c r="V101" s="126">
        <v>97066809.000000015</v>
      </c>
      <c r="W101" s="134">
        <f t="shared" si="15"/>
        <v>-57.177335849414092</v>
      </c>
      <c r="X101" s="134">
        <f t="shared" si="16"/>
        <v>-54.14255185742234</v>
      </c>
      <c r="Y101" s="134">
        <f t="shared" si="17"/>
        <v>-24.302231890310296</v>
      </c>
      <c r="Z101" s="134">
        <f t="shared" si="18"/>
        <v>1.8127598961804665</v>
      </c>
      <c r="AA101" s="134">
        <f t="shared" si="19"/>
        <v>-15.715198588796625</v>
      </c>
    </row>
    <row r="102" spans="1:27" x14ac:dyDescent="0.3">
      <c r="A102" s="184" t="s">
        <v>545</v>
      </c>
      <c r="B102" s="94" t="s">
        <v>446</v>
      </c>
      <c r="C102" s="45" t="s">
        <v>338</v>
      </c>
      <c r="D102" s="45" t="s">
        <v>338</v>
      </c>
      <c r="E102" s="45"/>
      <c r="F102" s="45"/>
      <c r="G102" s="44">
        <v>0</v>
      </c>
      <c r="H102" s="44"/>
      <c r="I102" s="134" t="str">
        <f t="shared" si="10"/>
        <v xml:space="preserve"> </v>
      </c>
      <c r="J102" s="134" t="str">
        <f t="shared" si="11"/>
        <v xml:space="preserve"> </v>
      </c>
      <c r="K102" s="134" t="str">
        <f t="shared" si="12"/>
        <v xml:space="preserve"> </v>
      </c>
      <c r="L102" s="134" t="str">
        <f t="shared" si="13"/>
        <v xml:space="preserve"> </v>
      </c>
      <c r="M102" s="134" t="str">
        <f t="shared" si="14"/>
        <v xml:space="preserve"> </v>
      </c>
      <c r="N102" s="46"/>
      <c r="O102" s="184" t="s">
        <v>545</v>
      </c>
      <c r="P102" s="94" t="s">
        <v>446</v>
      </c>
      <c r="Q102" s="45" t="s">
        <v>338</v>
      </c>
      <c r="R102" s="45" t="s">
        <v>338</v>
      </c>
      <c r="T102" s="126"/>
      <c r="U102" s="126">
        <v>0</v>
      </c>
      <c r="V102" s="126"/>
      <c r="W102" s="134" t="str">
        <f t="shared" si="15"/>
        <v xml:space="preserve"> </v>
      </c>
      <c r="X102" s="134" t="str">
        <f t="shared" si="16"/>
        <v xml:space="preserve"> </v>
      </c>
      <c r="Y102" s="134" t="str">
        <f t="shared" si="17"/>
        <v xml:space="preserve"> </v>
      </c>
      <c r="Z102" s="134" t="str">
        <f t="shared" si="18"/>
        <v xml:space="preserve"> </v>
      </c>
      <c r="AA102" s="134" t="str">
        <f t="shared" si="19"/>
        <v xml:space="preserve"> </v>
      </c>
    </row>
    <row r="103" spans="1:27" x14ac:dyDescent="0.3">
      <c r="A103" s="184" t="s">
        <v>546</v>
      </c>
      <c r="B103" s="94" t="s">
        <v>447</v>
      </c>
      <c r="C103" s="45">
        <v>37496826</v>
      </c>
      <c r="D103" s="45">
        <v>32645575</v>
      </c>
      <c r="E103" s="45">
        <v>31152544.99999997</v>
      </c>
      <c r="F103" s="45">
        <v>36430307.999999963</v>
      </c>
      <c r="G103" s="44">
        <v>29105849.999999996</v>
      </c>
      <c r="H103" s="44">
        <v>19174568.999999989</v>
      </c>
      <c r="I103" s="134">
        <f t="shared" si="10"/>
        <v>-48.863487805607896</v>
      </c>
      <c r="J103" s="134">
        <f t="shared" si="11"/>
        <v>-41.264416387213309</v>
      </c>
      <c r="K103" s="134">
        <f t="shared" si="12"/>
        <v>-38.449430054591026</v>
      </c>
      <c r="L103" s="134">
        <f t="shared" si="13"/>
        <v>-47.366437308188537</v>
      </c>
      <c r="M103" s="134">
        <f t="shared" si="14"/>
        <v>-34.121253974716453</v>
      </c>
      <c r="N103" s="46"/>
      <c r="O103" s="184" t="s">
        <v>546</v>
      </c>
      <c r="P103" s="94" t="s">
        <v>447</v>
      </c>
      <c r="Q103" s="45">
        <v>34372284</v>
      </c>
      <c r="R103" s="45">
        <v>30808766</v>
      </c>
      <c r="S103" s="45">
        <v>24858154</v>
      </c>
      <c r="T103" s="126">
        <v>19353009.000000004</v>
      </c>
      <c r="U103" s="126">
        <v>25312512.999999996</v>
      </c>
      <c r="V103" s="126">
        <v>24646480.999999993</v>
      </c>
      <c r="W103" s="134">
        <f t="shared" si="15"/>
        <v>-28.295480742565744</v>
      </c>
      <c r="X103" s="134">
        <f t="shared" si="16"/>
        <v>-20.00172613210151</v>
      </c>
      <c r="Y103" s="134">
        <f t="shared" si="17"/>
        <v>-0.85152340757083778</v>
      </c>
      <c r="Z103" s="134">
        <f t="shared" si="18"/>
        <v>27.352191072716337</v>
      </c>
      <c r="AA103" s="134">
        <f t="shared" si="19"/>
        <v>-2.6312361795132801</v>
      </c>
    </row>
    <row r="104" spans="1:27" x14ac:dyDescent="0.3">
      <c r="A104" s="184" t="s">
        <v>547</v>
      </c>
      <c r="B104" s="94" t="s">
        <v>29</v>
      </c>
      <c r="C104" s="45">
        <v>22782052</v>
      </c>
      <c r="D104" s="45">
        <v>19614683</v>
      </c>
      <c r="E104" s="45">
        <v>18945547.000000011</v>
      </c>
      <c r="F104" s="45">
        <v>19593949.000000015</v>
      </c>
      <c r="G104" s="44">
        <v>18834465.999999996</v>
      </c>
      <c r="H104" s="44">
        <v>17513738.999999993</v>
      </c>
      <c r="I104" s="134">
        <f t="shared" si="10"/>
        <v>-23.124839676426021</v>
      </c>
      <c r="J104" s="134">
        <f t="shared" si="11"/>
        <v>-10.711078022520198</v>
      </c>
      <c r="K104" s="134">
        <f t="shared" si="12"/>
        <v>-7.5574909502481944</v>
      </c>
      <c r="L104" s="134">
        <f t="shared" si="13"/>
        <v>-10.616593929074853</v>
      </c>
      <c r="M104" s="134">
        <f t="shared" si="14"/>
        <v>-7.0122880043426932</v>
      </c>
      <c r="N104" s="46"/>
      <c r="O104" s="184" t="s">
        <v>547</v>
      </c>
      <c r="P104" s="94" t="s">
        <v>29</v>
      </c>
      <c r="Q104" s="45">
        <v>127454562</v>
      </c>
      <c r="R104" s="45">
        <v>147510300</v>
      </c>
      <c r="S104" s="45">
        <v>134583234.99999979</v>
      </c>
      <c r="T104" s="126">
        <v>149788128.99999979</v>
      </c>
      <c r="U104" s="126">
        <v>155649304</v>
      </c>
      <c r="V104" s="126">
        <v>138952632.00000006</v>
      </c>
      <c r="W104" s="134">
        <f t="shared" si="15"/>
        <v>9.0213090999442329</v>
      </c>
      <c r="X104" s="134">
        <f t="shared" si="16"/>
        <v>-5.8014036985891408</v>
      </c>
      <c r="Y104" s="134">
        <f t="shared" si="17"/>
        <v>3.2466131461324181</v>
      </c>
      <c r="Z104" s="134">
        <f t="shared" si="18"/>
        <v>-7.2338823325577124</v>
      </c>
      <c r="AA104" s="134">
        <f t="shared" si="19"/>
        <v>-10.727109965104603</v>
      </c>
    </row>
    <row r="105" spans="1:27" x14ac:dyDescent="0.3">
      <c r="A105" s="184" t="s">
        <v>548</v>
      </c>
      <c r="B105" s="94" t="s">
        <v>448</v>
      </c>
      <c r="C105" s="45">
        <v>19920593</v>
      </c>
      <c r="D105" s="45">
        <v>20779375</v>
      </c>
      <c r="E105" s="45">
        <v>31988793.00000003</v>
      </c>
      <c r="F105" s="45">
        <v>26919759</v>
      </c>
      <c r="G105" s="44">
        <v>34679846.999999985</v>
      </c>
      <c r="H105" s="44">
        <v>21530510.999999996</v>
      </c>
      <c r="I105" s="134">
        <f t="shared" si="10"/>
        <v>8.0816770866208429</v>
      </c>
      <c r="J105" s="134">
        <f t="shared" si="11"/>
        <v>3.6148151712936283</v>
      </c>
      <c r="K105" s="134">
        <f t="shared" si="12"/>
        <v>-32.693581155125244</v>
      </c>
      <c r="L105" s="134">
        <f t="shared" si="13"/>
        <v>-20.019674024570591</v>
      </c>
      <c r="M105" s="134">
        <f t="shared" si="14"/>
        <v>-37.916361049689741</v>
      </c>
      <c r="N105" s="46"/>
      <c r="O105" s="184" t="s">
        <v>548</v>
      </c>
      <c r="P105" s="94" t="s">
        <v>448</v>
      </c>
      <c r="Q105" s="45">
        <v>21614036</v>
      </c>
      <c r="R105" s="45">
        <v>20426898</v>
      </c>
      <c r="S105" s="45">
        <v>30021495.000000019</v>
      </c>
      <c r="T105" s="126">
        <v>27683750.999999974</v>
      </c>
      <c r="U105" s="126">
        <v>28790026.999999996</v>
      </c>
      <c r="V105" s="126">
        <v>29345255.00000003</v>
      </c>
      <c r="W105" s="134">
        <f t="shared" si="15"/>
        <v>35.769437045445983</v>
      </c>
      <c r="X105" s="134">
        <f t="shared" si="16"/>
        <v>43.659869452522969</v>
      </c>
      <c r="Y105" s="134">
        <f t="shared" si="17"/>
        <v>-2.2525194031809121</v>
      </c>
      <c r="Z105" s="134">
        <f t="shared" si="18"/>
        <v>6.0017300401237463</v>
      </c>
      <c r="AA105" s="134">
        <f t="shared" si="19"/>
        <v>1.9285428249165477</v>
      </c>
    </row>
    <row r="106" spans="1:27" x14ac:dyDescent="0.3">
      <c r="A106" s="184" t="s">
        <v>549</v>
      </c>
      <c r="B106" s="94" t="s">
        <v>449</v>
      </c>
      <c r="C106" s="45">
        <v>233085</v>
      </c>
      <c r="D106" s="45">
        <v>353935</v>
      </c>
      <c r="E106" s="45">
        <v>483231.00000000012</v>
      </c>
      <c r="F106" s="45">
        <v>376442</v>
      </c>
      <c r="G106" s="44">
        <v>369796</v>
      </c>
      <c r="H106" s="44">
        <v>419221.99999999994</v>
      </c>
      <c r="I106" s="134">
        <f t="shared" si="10"/>
        <v>79.857991719758871</v>
      </c>
      <c r="J106" s="134">
        <f t="shared" si="11"/>
        <v>18.446042352409322</v>
      </c>
      <c r="K106" s="134">
        <f t="shared" si="12"/>
        <v>-13.246045886956793</v>
      </c>
      <c r="L106" s="134">
        <f t="shared" si="13"/>
        <v>11.364300476567422</v>
      </c>
      <c r="M106" s="134">
        <f t="shared" si="14"/>
        <v>13.365747601380207</v>
      </c>
      <c r="N106" s="46"/>
      <c r="O106" s="184" t="s">
        <v>549</v>
      </c>
      <c r="P106" s="94" t="s">
        <v>449</v>
      </c>
      <c r="Q106" s="45">
        <v>184945</v>
      </c>
      <c r="R106" s="45">
        <v>398213</v>
      </c>
      <c r="S106" s="45">
        <v>547738</v>
      </c>
      <c r="T106" s="126">
        <v>608125.00000000012</v>
      </c>
      <c r="U106" s="126">
        <v>794504</v>
      </c>
      <c r="V106" s="126">
        <v>584812.00000000012</v>
      </c>
      <c r="W106" s="134">
        <f t="shared" si="15"/>
        <v>216.20860255751717</v>
      </c>
      <c r="X106" s="134">
        <f t="shared" si="16"/>
        <v>46.859092997968446</v>
      </c>
      <c r="Y106" s="134">
        <f t="shared" si="17"/>
        <v>6.7685645326780417</v>
      </c>
      <c r="Z106" s="134">
        <f t="shared" si="18"/>
        <v>-3.8335868448098722</v>
      </c>
      <c r="AA106" s="134">
        <f t="shared" si="19"/>
        <v>-26.392818664223199</v>
      </c>
    </row>
    <row r="107" spans="1:27" x14ac:dyDescent="0.3">
      <c r="A107" s="184" t="s">
        <v>550</v>
      </c>
      <c r="B107" s="94" t="s">
        <v>450</v>
      </c>
      <c r="C107" s="45">
        <v>3506150</v>
      </c>
      <c r="D107" s="45">
        <v>3619365</v>
      </c>
      <c r="E107" s="45">
        <v>3075463.0000000005</v>
      </c>
      <c r="F107" s="45">
        <v>2607166.9999999977</v>
      </c>
      <c r="G107" s="44">
        <v>3456374</v>
      </c>
      <c r="H107" s="44">
        <v>2791167.9999999995</v>
      </c>
      <c r="I107" s="134">
        <f t="shared" si="10"/>
        <v>-20.392225090198664</v>
      </c>
      <c r="J107" s="134">
        <f t="shared" si="11"/>
        <v>-22.882384064608033</v>
      </c>
      <c r="K107" s="134">
        <f t="shared" si="12"/>
        <v>-9.2439739967608432</v>
      </c>
      <c r="L107" s="134">
        <f t="shared" si="13"/>
        <v>7.0575072482891272</v>
      </c>
      <c r="M107" s="134">
        <f t="shared" si="14"/>
        <v>-19.245776064742998</v>
      </c>
      <c r="N107" s="46"/>
      <c r="O107" s="184" t="s">
        <v>550</v>
      </c>
      <c r="P107" s="94" t="s">
        <v>450</v>
      </c>
      <c r="Q107" s="45">
        <v>1265073</v>
      </c>
      <c r="R107" s="45">
        <v>944821</v>
      </c>
      <c r="S107" s="45">
        <v>868330.00000000035</v>
      </c>
      <c r="T107" s="112">
        <v>921135</v>
      </c>
      <c r="U107" s="126">
        <v>1706656.9999999998</v>
      </c>
      <c r="V107" s="126">
        <v>675281.00000000047</v>
      </c>
      <c r="W107" s="134">
        <f t="shared" si="15"/>
        <v>-46.621183125400634</v>
      </c>
      <c r="X107" s="134">
        <f t="shared" si="16"/>
        <v>-28.528155068526161</v>
      </c>
      <c r="Y107" s="134">
        <f t="shared" si="17"/>
        <v>-22.232215862632842</v>
      </c>
      <c r="Z107" s="134">
        <f t="shared" si="18"/>
        <v>-26.690333121637934</v>
      </c>
      <c r="AA107" s="134">
        <f t="shared" si="19"/>
        <v>-60.432529793625747</v>
      </c>
    </row>
    <row r="108" spans="1:27" x14ac:dyDescent="0.3">
      <c r="A108" s="184" t="s">
        <v>551</v>
      </c>
      <c r="B108" s="94" t="s">
        <v>451</v>
      </c>
      <c r="C108" s="45">
        <v>7098830</v>
      </c>
      <c r="D108" s="45">
        <v>10816589</v>
      </c>
      <c r="E108" s="45">
        <v>6884961.9999999916</v>
      </c>
      <c r="F108" s="45">
        <v>6712058.9999999925</v>
      </c>
      <c r="G108" s="44">
        <v>7295691.9999999991</v>
      </c>
      <c r="H108" s="44">
        <v>4624162.9999999991</v>
      </c>
      <c r="I108" s="134">
        <f t="shared" si="10"/>
        <v>-34.860209358443583</v>
      </c>
      <c r="J108" s="134">
        <f t="shared" si="11"/>
        <v>-57.249341728709496</v>
      </c>
      <c r="K108" s="134">
        <f t="shared" si="12"/>
        <v>-32.836768017020219</v>
      </c>
      <c r="L108" s="134">
        <f t="shared" si="13"/>
        <v>-31.106639557250546</v>
      </c>
      <c r="M108" s="134">
        <f t="shared" si="14"/>
        <v>-36.61789724675878</v>
      </c>
      <c r="N108" s="46"/>
      <c r="O108" s="184" t="s">
        <v>551</v>
      </c>
      <c r="P108" s="94" t="s">
        <v>451</v>
      </c>
      <c r="Q108" s="45">
        <v>2389615</v>
      </c>
      <c r="R108" s="45">
        <v>4022781</v>
      </c>
      <c r="S108" s="45">
        <v>1934453.9999999991</v>
      </c>
      <c r="T108" s="112">
        <v>1320595</v>
      </c>
      <c r="U108" s="126">
        <v>1423829.0000000002</v>
      </c>
      <c r="V108" s="126">
        <v>893520.00000000012</v>
      </c>
      <c r="W108" s="134">
        <f t="shared" si="15"/>
        <v>-62.608202576565674</v>
      </c>
      <c r="X108" s="134">
        <f t="shared" si="16"/>
        <v>-77.788500045118042</v>
      </c>
      <c r="Y108" s="134">
        <f t="shared" si="17"/>
        <v>-53.810222419349309</v>
      </c>
      <c r="Z108" s="134">
        <f t="shared" si="18"/>
        <v>-32.339589351769462</v>
      </c>
      <c r="AA108" s="134">
        <f t="shared" si="19"/>
        <v>-37.245273133220358</v>
      </c>
    </row>
    <row r="109" spans="1:27" x14ac:dyDescent="0.3">
      <c r="A109" s="184" t="s">
        <v>552</v>
      </c>
      <c r="B109" s="94" t="s">
        <v>452</v>
      </c>
      <c r="C109" s="45">
        <v>13874761</v>
      </c>
      <c r="D109" s="45">
        <v>12117072</v>
      </c>
      <c r="E109" s="45">
        <v>15092622.000000015</v>
      </c>
      <c r="F109" s="45">
        <v>15332010.999999993</v>
      </c>
      <c r="G109" s="44">
        <v>14781105.999999991</v>
      </c>
      <c r="H109" s="44">
        <v>16183632.000000007</v>
      </c>
      <c r="I109" s="134">
        <f t="shared" si="10"/>
        <v>16.640798353211324</v>
      </c>
      <c r="J109" s="134">
        <f t="shared" si="11"/>
        <v>33.560582952713389</v>
      </c>
      <c r="K109" s="134">
        <f t="shared" si="12"/>
        <v>7.2287638291079759</v>
      </c>
      <c r="L109" s="134">
        <f t="shared" si="13"/>
        <v>5.5545290177525715</v>
      </c>
      <c r="M109" s="134">
        <f t="shared" si="14"/>
        <v>9.4886404305605936</v>
      </c>
      <c r="N109" s="46"/>
      <c r="O109" s="184" t="s">
        <v>552</v>
      </c>
      <c r="P109" s="94" t="s">
        <v>452</v>
      </c>
      <c r="Q109" s="45">
        <v>17677283</v>
      </c>
      <c r="R109" s="45">
        <v>23498219</v>
      </c>
      <c r="S109" s="45">
        <v>28329877.999999989</v>
      </c>
      <c r="T109" s="112">
        <v>18943305.99999997</v>
      </c>
      <c r="U109" s="126">
        <v>15457427</v>
      </c>
      <c r="V109" s="126">
        <v>11463167.999999994</v>
      </c>
      <c r="W109" s="134">
        <f t="shared" si="15"/>
        <v>-35.153111482120906</v>
      </c>
      <c r="X109" s="134">
        <f t="shared" si="16"/>
        <v>-51.216864563225009</v>
      </c>
      <c r="Y109" s="134">
        <f t="shared" si="17"/>
        <v>-59.536825396847817</v>
      </c>
      <c r="Z109" s="134">
        <f t="shared" si="18"/>
        <v>-39.486972337352242</v>
      </c>
      <c r="AA109" s="134">
        <f t="shared" si="19"/>
        <v>-25.840387277908576</v>
      </c>
    </row>
    <row r="110" spans="1:27" x14ac:dyDescent="0.3">
      <c r="A110" s="184" t="s">
        <v>553</v>
      </c>
      <c r="B110" s="94" t="s">
        <v>453</v>
      </c>
      <c r="C110" s="45">
        <v>21000097</v>
      </c>
      <c r="D110" s="45">
        <v>20124722</v>
      </c>
      <c r="E110" s="45">
        <v>21439622.000000011</v>
      </c>
      <c r="F110" s="45">
        <v>18355966.999999981</v>
      </c>
      <c r="G110" s="44">
        <v>19513535</v>
      </c>
      <c r="H110" s="44">
        <v>8625083.0000000019</v>
      </c>
      <c r="I110" s="134">
        <f t="shared" si="10"/>
        <v>-58.928365902309871</v>
      </c>
      <c r="J110" s="134">
        <f t="shared" si="11"/>
        <v>-57.141852692424763</v>
      </c>
      <c r="K110" s="134">
        <f t="shared" si="12"/>
        <v>-59.770358824423312</v>
      </c>
      <c r="L110" s="134">
        <f t="shared" si="13"/>
        <v>-53.012102277150476</v>
      </c>
      <c r="M110" s="134">
        <f t="shared" si="14"/>
        <v>-55.799484819126818</v>
      </c>
      <c r="N110" s="46"/>
      <c r="O110" s="184" t="s">
        <v>553</v>
      </c>
      <c r="P110" s="94" t="s">
        <v>453</v>
      </c>
      <c r="Q110" s="45">
        <v>9487206</v>
      </c>
      <c r="R110" s="45">
        <v>10273014</v>
      </c>
      <c r="S110" s="45">
        <v>10613717.000000015</v>
      </c>
      <c r="T110" s="112">
        <v>10011608.999999987</v>
      </c>
      <c r="U110" s="126">
        <v>12400322.999999993</v>
      </c>
      <c r="V110" s="126">
        <v>11421010.999999985</v>
      </c>
      <c r="W110" s="134">
        <f t="shared" si="15"/>
        <v>20.383293036959287</v>
      </c>
      <c r="X110" s="134">
        <f t="shared" si="16"/>
        <v>11.174880127681945</v>
      </c>
      <c r="Y110" s="134">
        <f t="shared" si="17"/>
        <v>7.606138358503145</v>
      </c>
      <c r="Z110" s="134">
        <f t="shared" si="18"/>
        <v>14.077677224510083</v>
      </c>
      <c r="AA110" s="134">
        <f t="shared" si="19"/>
        <v>-7.8974717029548884</v>
      </c>
    </row>
    <row r="111" spans="1:27" x14ac:dyDescent="0.3">
      <c r="A111" s="185">
        <v>351</v>
      </c>
      <c r="B111" s="180" t="s">
        <v>561</v>
      </c>
      <c r="G111" s="51">
        <v>0</v>
      </c>
      <c r="I111" s="134" t="str">
        <f t="shared" si="10"/>
        <v xml:space="preserve"> </v>
      </c>
      <c r="J111" s="134" t="str">
        <f t="shared" si="11"/>
        <v xml:space="preserve"> </v>
      </c>
      <c r="K111" s="134" t="str">
        <f t="shared" si="12"/>
        <v xml:space="preserve"> </v>
      </c>
      <c r="L111" s="134" t="str">
        <f t="shared" si="13"/>
        <v xml:space="preserve"> </v>
      </c>
      <c r="M111" s="134" t="str">
        <f t="shared" si="14"/>
        <v xml:space="preserve"> </v>
      </c>
      <c r="N111" s="46"/>
      <c r="O111" s="185">
        <v>351</v>
      </c>
      <c r="P111" s="41" t="s">
        <v>561</v>
      </c>
      <c r="U111" s="51">
        <v>0</v>
      </c>
      <c r="W111" s="134" t="str">
        <f t="shared" si="15"/>
        <v xml:space="preserve"> </v>
      </c>
      <c r="X111" s="134" t="str">
        <f t="shared" si="16"/>
        <v xml:space="preserve"> </v>
      </c>
      <c r="Y111" s="134" t="str">
        <f t="shared" si="17"/>
        <v xml:space="preserve"> </v>
      </c>
      <c r="Z111" s="134" t="str">
        <f t="shared" si="18"/>
        <v xml:space="preserve"> </v>
      </c>
      <c r="AA111" s="134" t="str">
        <f t="shared" si="19"/>
        <v xml:space="preserve"> </v>
      </c>
    </row>
    <row r="112" spans="1:27" x14ac:dyDescent="0.3">
      <c r="A112" s="185">
        <v>352</v>
      </c>
      <c r="B112" s="94" t="s">
        <v>454</v>
      </c>
      <c r="C112" s="45">
        <v>86</v>
      </c>
      <c r="D112" s="45" t="s">
        <v>338</v>
      </c>
      <c r="E112" s="45"/>
      <c r="F112" s="45"/>
      <c r="G112" s="44">
        <v>0</v>
      </c>
      <c r="H112" s="44"/>
      <c r="I112" s="134">
        <f t="shared" si="10"/>
        <v>-100</v>
      </c>
      <c r="J112" s="134" t="str">
        <f t="shared" si="11"/>
        <v xml:space="preserve"> </v>
      </c>
      <c r="K112" s="134" t="str">
        <f t="shared" si="12"/>
        <v xml:space="preserve"> </v>
      </c>
      <c r="L112" s="134" t="str">
        <f t="shared" si="13"/>
        <v xml:space="preserve"> </v>
      </c>
      <c r="M112" s="134" t="str">
        <f t="shared" si="14"/>
        <v xml:space="preserve"> </v>
      </c>
      <c r="N112" s="46"/>
      <c r="O112" s="185">
        <v>352</v>
      </c>
      <c r="P112" s="94" t="s">
        <v>454</v>
      </c>
      <c r="Q112" s="45" t="s">
        <v>338</v>
      </c>
      <c r="R112" s="45" t="s">
        <v>338</v>
      </c>
      <c r="T112" s="112"/>
      <c r="U112" s="126">
        <v>0</v>
      </c>
      <c r="V112" s="126"/>
      <c r="W112" s="134" t="str">
        <f t="shared" si="15"/>
        <v xml:space="preserve"> </v>
      </c>
      <c r="X112" s="134" t="str">
        <f t="shared" si="16"/>
        <v xml:space="preserve"> </v>
      </c>
      <c r="Y112" s="134" t="str">
        <f t="shared" si="17"/>
        <v xml:space="preserve"> </v>
      </c>
      <c r="Z112" s="134" t="str">
        <f t="shared" si="18"/>
        <v xml:space="preserve"> </v>
      </c>
      <c r="AA112" s="134" t="str">
        <f t="shared" si="19"/>
        <v xml:space="preserve"> </v>
      </c>
    </row>
    <row r="113" spans="1:27" x14ac:dyDescent="0.3">
      <c r="A113" s="185">
        <v>370</v>
      </c>
      <c r="B113" s="180" t="s">
        <v>562</v>
      </c>
      <c r="G113" s="51">
        <v>0</v>
      </c>
      <c r="I113" s="134" t="str">
        <f t="shared" si="10"/>
        <v xml:space="preserve"> </v>
      </c>
      <c r="J113" s="134" t="str">
        <f t="shared" si="11"/>
        <v xml:space="preserve"> </v>
      </c>
      <c r="K113" s="134" t="str">
        <f t="shared" si="12"/>
        <v xml:space="preserve"> </v>
      </c>
      <c r="L113" s="134" t="str">
        <f t="shared" si="13"/>
        <v xml:space="preserve"> </v>
      </c>
      <c r="M113" s="134" t="str">
        <f t="shared" si="14"/>
        <v xml:space="preserve"> </v>
      </c>
      <c r="N113" s="46"/>
      <c r="O113" s="185">
        <v>370</v>
      </c>
      <c r="P113" s="41" t="s">
        <v>562</v>
      </c>
      <c r="U113" s="51">
        <v>0</v>
      </c>
      <c r="W113" s="134" t="str">
        <f t="shared" si="15"/>
        <v xml:space="preserve"> </v>
      </c>
      <c r="X113" s="134" t="str">
        <f t="shared" si="16"/>
        <v xml:space="preserve"> </v>
      </c>
      <c r="Y113" s="134" t="str">
        <f t="shared" si="17"/>
        <v xml:space="preserve"> </v>
      </c>
      <c r="Z113" s="134" t="str">
        <f t="shared" si="18"/>
        <v xml:space="preserve"> </v>
      </c>
      <c r="AA113" s="134" t="str">
        <f t="shared" si="19"/>
        <v xml:space="preserve"> </v>
      </c>
    </row>
    <row r="114" spans="1:27" x14ac:dyDescent="0.3">
      <c r="A114" s="185">
        <v>381</v>
      </c>
      <c r="B114" s="94" t="s">
        <v>455</v>
      </c>
      <c r="C114" s="45">
        <v>72848631</v>
      </c>
      <c r="D114" s="45">
        <v>50656770</v>
      </c>
      <c r="E114" s="45">
        <v>50980335.000000037</v>
      </c>
      <c r="F114" s="45">
        <v>62892437.999999978</v>
      </c>
      <c r="G114" s="44">
        <v>55518297</v>
      </c>
      <c r="H114" s="44">
        <v>37195650.999999985</v>
      </c>
      <c r="I114" s="134">
        <f t="shared" si="10"/>
        <v>-48.94118051442863</v>
      </c>
      <c r="J114" s="134">
        <f t="shared" si="11"/>
        <v>-26.573188539261423</v>
      </c>
      <c r="K114" s="134">
        <f t="shared" si="12"/>
        <v>-27.039218161277361</v>
      </c>
      <c r="L114" s="134">
        <f t="shared" si="13"/>
        <v>-40.858309547484872</v>
      </c>
      <c r="M114" s="134">
        <f t="shared" si="14"/>
        <v>-33.002896324431603</v>
      </c>
      <c r="N114" s="46"/>
      <c r="O114" s="185">
        <v>381</v>
      </c>
      <c r="P114" s="94" t="s">
        <v>455</v>
      </c>
      <c r="Q114" s="45">
        <v>19193541</v>
      </c>
      <c r="R114" s="45">
        <v>21760605</v>
      </c>
      <c r="S114" s="45">
        <v>23171621.000000004</v>
      </c>
      <c r="T114" s="112">
        <v>24977808.999999989</v>
      </c>
      <c r="U114" s="126">
        <v>29869164</v>
      </c>
      <c r="V114" s="126">
        <v>30532489.000000007</v>
      </c>
      <c r="W114" s="134">
        <f t="shared" si="15"/>
        <v>59.076894669930937</v>
      </c>
      <c r="X114" s="134">
        <f t="shared" si="16"/>
        <v>40.310846136860675</v>
      </c>
      <c r="Y114" s="134">
        <f t="shared" si="17"/>
        <v>31.766737424196634</v>
      </c>
      <c r="Z114" s="134">
        <f t="shared" si="18"/>
        <v>22.23845974640939</v>
      </c>
      <c r="AA114" s="134">
        <f t="shared" si="19"/>
        <v>2.2207685491298292</v>
      </c>
    </row>
    <row r="115" spans="1:27" x14ac:dyDescent="0.3">
      <c r="A115" s="185">
        <v>382</v>
      </c>
      <c r="B115" s="94" t="s">
        <v>456</v>
      </c>
      <c r="C115" s="45" t="s">
        <v>338</v>
      </c>
      <c r="D115" s="45" t="s">
        <v>338</v>
      </c>
      <c r="E115" s="45"/>
      <c r="F115" s="45"/>
      <c r="G115" s="44">
        <v>0</v>
      </c>
      <c r="H115" s="44"/>
      <c r="I115" s="134" t="str">
        <f t="shared" si="10"/>
        <v xml:space="preserve"> </v>
      </c>
      <c r="J115" s="134" t="str">
        <f t="shared" si="11"/>
        <v xml:space="preserve"> </v>
      </c>
      <c r="K115" s="134" t="str">
        <f t="shared" si="12"/>
        <v xml:space="preserve"> </v>
      </c>
      <c r="L115" s="134" t="str">
        <f t="shared" si="13"/>
        <v xml:space="preserve"> </v>
      </c>
      <c r="M115" s="134" t="str">
        <f t="shared" si="14"/>
        <v xml:space="preserve"> </v>
      </c>
      <c r="N115" s="46"/>
      <c r="O115" s="185">
        <v>382</v>
      </c>
      <c r="P115" s="94" t="s">
        <v>456</v>
      </c>
      <c r="Q115" s="45">
        <v>5433</v>
      </c>
      <c r="R115" s="45">
        <v>2718</v>
      </c>
      <c r="S115" s="45">
        <v>1854</v>
      </c>
      <c r="T115" s="112">
        <v>2500</v>
      </c>
      <c r="U115" s="126">
        <v>0</v>
      </c>
      <c r="V115" s="126"/>
      <c r="W115" s="134">
        <f t="shared" si="15"/>
        <v>-100</v>
      </c>
      <c r="X115" s="134">
        <f t="shared" si="16"/>
        <v>-100</v>
      </c>
      <c r="Y115" s="134">
        <f t="shared" si="17"/>
        <v>-100</v>
      </c>
      <c r="Z115" s="134">
        <f t="shared" si="18"/>
        <v>-100</v>
      </c>
      <c r="AA115" s="134" t="str">
        <f t="shared" si="19"/>
        <v xml:space="preserve"> </v>
      </c>
    </row>
    <row r="116" spans="1:27" x14ac:dyDescent="0.3">
      <c r="A116" s="185">
        <v>383</v>
      </c>
      <c r="B116" s="41" t="s">
        <v>563</v>
      </c>
      <c r="G116" s="51">
        <v>0</v>
      </c>
      <c r="I116" s="134" t="str">
        <f t="shared" si="10"/>
        <v xml:space="preserve"> </v>
      </c>
      <c r="J116" s="134" t="str">
        <f t="shared" si="11"/>
        <v xml:space="preserve"> </v>
      </c>
      <c r="K116" s="134" t="str">
        <f t="shared" si="12"/>
        <v xml:space="preserve"> </v>
      </c>
      <c r="L116" s="134" t="str">
        <f t="shared" si="13"/>
        <v xml:space="preserve"> </v>
      </c>
      <c r="M116" s="134" t="str">
        <f t="shared" si="14"/>
        <v xml:space="preserve"> </v>
      </c>
      <c r="N116" s="46"/>
      <c r="O116" s="185">
        <v>383</v>
      </c>
      <c r="P116" s="41" t="s">
        <v>563</v>
      </c>
      <c r="U116" s="51">
        <v>0</v>
      </c>
      <c r="W116" s="134" t="str">
        <f t="shared" si="15"/>
        <v xml:space="preserve"> </v>
      </c>
      <c r="X116" s="134" t="str">
        <f t="shared" si="16"/>
        <v xml:space="preserve"> </v>
      </c>
      <c r="Y116" s="134" t="str">
        <f t="shared" si="17"/>
        <v xml:space="preserve"> </v>
      </c>
      <c r="Z116" s="134" t="str">
        <f t="shared" si="18"/>
        <v xml:space="preserve"> </v>
      </c>
      <c r="AA116" s="134" t="str">
        <f t="shared" si="19"/>
        <v xml:space="preserve"> </v>
      </c>
    </row>
    <row r="117" spans="1:27" x14ac:dyDescent="0.3">
      <c r="A117" s="185">
        <v>581</v>
      </c>
      <c r="B117" s="94" t="s">
        <v>457</v>
      </c>
      <c r="C117" s="45">
        <v>2446126</v>
      </c>
      <c r="D117" s="45">
        <v>2014585</v>
      </c>
      <c r="E117" s="45">
        <v>2104059.0000000009</v>
      </c>
      <c r="F117" s="45">
        <v>1805197.0000000016</v>
      </c>
      <c r="G117" s="44">
        <v>1522048</v>
      </c>
      <c r="H117" s="44">
        <v>959460.99999999988</v>
      </c>
      <c r="I117" s="134">
        <f t="shared" si="10"/>
        <v>-60.776305063598528</v>
      </c>
      <c r="J117" s="134">
        <f t="shared" si="11"/>
        <v>-52.374260703817413</v>
      </c>
      <c r="K117" s="134">
        <f t="shared" si="12"/>
        <v>-54.399520165546718</v>
      </c>
      <c r="L117" s="134">
        <f t="shared" si="13"/>
        <v>-46.850066779415265</v>
      </c>
      <c r="M117" s="134">
        <f t="shared" si="14"/>
        <v>-36.962500525607609</v>
      </c>
      <c r="N117" s="46"/>
      <c r="O117" s="185">
        <v>581</v>
      </c>
      <c r="P117" s="94" t="s">
        <v>457</v>
      </c>
      <c r="Q117" s="45">
        <v>25801644</v>
      </c>
      <c r="R117" s="45">
        <v>24101623</v>
      </c>
      <c r="S117" s="45">
        <v>22726170.000000011</v>
      </c>
      <c r="T117" s="112">
        <v>22249859.000000004</v>
      </c>
      <c r="U117" s="126">
        <v>34319761.000000007</v>
      </c>
      <c r="V117" s="126">
        <v>57083550.99999994</v>
      </c>
      <c r="W117" s="134">
        <f t="shared" si="15"/>
        <v>121.23997602633358</v>
      </c>
      <c r="X117" s="134">
        <f t="shared" si="16"/>
        <v>136.84525726752898</v>
      </c>
      <c r="Y117" s="134">
        <f t="shared" si="17"/>
        <v>151.17981164446061</v>
      </c>
      <c r="Z117" s="134">
        <f t="shared" si="18"/>
        <v>156.55691121458312</v>
      </c>
      <c r="AA117" s="134">
        <f t="shared" si="19"/>
        <v>66.328521343723594</v>
      </c>
    </row>
    <row r="118" spans="1:27" x14ac:dyDescent="0.3">
      <c r="A118" s="185">
        <v>582</v>
      </c>
      <c r="B118" s="94" t="s">
        <v>458</v>
      </c>
      <c r="C118" s="45">
        <v>189918</v>
      </c>
      <c r="D118" s="45">
        <v>182904</v>
      </c>
      <c r="E118" s="45">
        <v>1597</v>
      </c>
      <c r="F118" s="45">
        <v>10388</v>
      </c>
      <c r="G118" s="44">
        <v>0</v>
      </c>
      <c r="H118" s="44">
        <v>1660</v>
      </c>
      <c r="I118" s="134">
        <f t="shared" si="10"/>
        <v>-99.125938562958751</v>
      </c>
      <c r="J118" s="134">
        <f t="shared" si="11"/>
        <v>-99.092420067357736</v>
      </c>
      <c r="K118" s="134">
        <f t="shared" si="12"/>
        <v>3.9448966812773989</v>
      </c>
      <c r="L118" s="134">
        <f t="shared" si="13"/>
        <v>-84.020023103581053</v>
      </c>
      <c r="M118" s="134" t="str">
        <f t="shared" si="14"/>
        <v xml:space="preserve"> </v>
      </c>
      <c r="N118" s="46"/>
      <c r="O118" s="185">
        <v>582</v>
      </c>
      <c r="P118" s="94" t="s">
        <v>458</v>
      </c>
      <c r="Q118" s="45">
        <v>181281</v>
      </c>
      <c r="R118" s="45">
        <v>153808</v>
      </c>
      <c r="S118" s="45"/>
      <c r="T118" s="112"/>
      <c r="U118" s="126">
        <v>205</v>
      </c>
      <c r="V118" s="126">
        <v>164</v>
      </c>
      <c r="W118" s="134">
        <f t="shared" si="15"/>
        <v>-99.909532714404705</v>
      </c>
      <c r="X118" s="134">
        <f t="shared" si="16"/>
        <v>-99.893373556642047</v>
      </c>
      <c r="Y118" s="134" t="str">
        <f t="shared" si="17"/>
        <v xml:space="preserve"> </v>
      </c>
      <c r="Z118" s="134" t="str">
        <f t="shared" si="18"/>
        <v xml:space="preserve"> </v>
      </c>
      <c r="AA118" s="134">
        <f t="shared" si="19"/>
        <v>-20</v>
      </c>
    </row>
    <row r="119" spans="1:27" x14ac:dyDescent="0.3">
      <c r="A119" s="185">
        <v>591</v>
      </c>
      <c r="B119" s="94" t="s">
        <v>459</v>
      </c>
      <c r="C119" s="45">
        <v>230543</v>
      </c>
      <c r="D119" s="45">
        <v>233229</v>
      </c>
      <c r="E119" s="45">
        <v>285912.00000000006</v>
      </c>
      <c r="F119" s="45">
        <v>529417.99999999988</v>
      </c>
      <c r="G119" s="44">
        <v>297303</v>
      </c>
      <c r="H119" s="44">
        <v>163262</v>
      </c>
      <c r="I119" s="134">
        <f t="shared" si="10"/>
        <v>-29.183709763471455</v>
      </c>
      <c r="J119" s="134">
        <f t="shared" si="11"/>
        <v>-29.999271102650184</v>
      </c>
      <c r="K119" s="134">
        <f t="shared" si="12"/>
        <v>-42.897814712219152</v>
      </c>
      <c r="L119" s="134">
        <f t="shared" si="13"/>
        <v>-69.16198542550498</v>
      </c>
      <c r="M119" s="134">
        <f t="shared" si="14"/>
        <v>-45.08565335701288</v>
      </c>
      <c r="N119" s="46"/>
      <c r="O119" s="185">
        <v>591</v>
      </c>
      <c r="P119" s="94" t="s">
        <v>459</v>
      </c>
      <c r="Q119" s="45">
        <v>81288</v>
      </c>
      <c r="R119" s="45">
        <v>34970</v>
      </c>
      <c r="S119" s="45">
        <v>143091.00000000003</v>
      </c>
      <c r="T119" s="112">
        <v>189397.00000000006</v>
      </c>
      <c r="U119" s="126">
        <v>134658</v>
      </c>
      <c r="V119" s="126">
        <v>152901.00000000006</v>
      </c>
      <c r="W119" s="134">
        <f t="shared" si="15"/>
        <v>88.097874224977915</v>
      </c>
      <c r="X119" s="134">
        <f t="shared" si="16"/>
        <v>337.23477266228213</v>
      </c>
      <c r="Y119" s="134">
        <f t="shared" si="17"/>
        <v>6.855777092898947</v>
      </c>
      <c r="Z119" s="134">
        <f t="shared" si="18"/>
        <v>-19.269576603642079</v>
      </c>
      <c r="AA119" s="134">
        <f t="shared" si="19"/>
        <v>13.547654056944296</v>
      </c>
    </row>
    <row r="120" spans="1:27" x14ac:dyDescent="0.3">
      <c r="A120" s="185">
        <v>592</v>
      </c>
      <c r="B120" s="94" t="s">
        <v>460</v>
      </c>
      <c r="C120" s="45">
        <v>44743</v>
      </c>
      <c r="D120" s="45">
        <v>55152</v>
      </c>
      <c r="E120" s="45">
        <v>76180.000000000015</v>
      </c>
      <c r="F120" s="45">
        <v>129498.00000000003</v>
      </c>
      <c r="G120" s="44">
        <v>108673</v>
      </c>
      <c r="H120" s="44">
        <v>534077.99999999977</v>
      </c>
      <c r="I120" s="134">
        <f t="shared" si="10"/>
        <v>1093.6571083744939</v>
      </c>
      <c r="J120" s="134">
        <f t="shared" si="11"/>
        <v>868.37467362924235</v>
      </c>
      <c r="K120" s="134">
        <f t="shared" si="12"/>
        <v>601.07377264373815</v>
      </c>
      <c r="L120" s="134">
        <f t="shared" si="13"/>
        <v>312.42181346430033</v>
      </c>
      <c r="M120" s="134">
        <f t="shared" si="14"/>
        <v>391.45417905091398</v>
      </c>
      <c r="N120" s="46"/>
      <c r="O120" s="185">
        <v>592</v>
      </c>
      <c r="P120" s="94" t="s">
        <v>460</v>
      </c>
      <c r="Q120" s="45">
        <v>5225</v>
      </c>
      <c r="R120" s="45">
        <v>9093</v>
      </c>
      <c r="S120" s="45">
        <v>80898.000000000015</v>
      </c>
      <c r="T120" s="112">
        <v>20075</v>
      </c>
      <c r="U120" s="126">
        <v>15589</v>
      </c>
      <c r="V120" s="126">
        <v>31425.999999999996</v>
      </c>
      <c r="W120" s="134">
        <f t="shared" si="15"/>
        <v>501.45454545454538</v>
      </c>
      <c r="X120" s="134">
        <f t="shared" si="16"/>
        <v>245.6065105025844</v>
      </c>
      <c r="Y120" s="134">
        <f t="shared" si="17"/>
        <v>-61.153551385695579</v>
      </c>
      <c r="Z120" s="134">
        <f t="shared" si="18"/>
        <v>56.542963885429629</v>
      </c>
      <c r="AA120" s="134">
        <f t="shared" si="19"/>
        <v>101.59086535377506</v>
      </c>
    </row>
    <row r="121" spans="1:27" x14ac:dyDescent="0.3">
      <c r="A121" s="185">
        <v>742</v>
      </c>
      <c r="B121" s="94" t="s">
        <v>461</v>
      </c>
      <c r="C121" s="45">
        <v>135</v>
      </c>
      <c r="D121" s="45">
        <v>2960</v>
      </c>
      <c r="E121" s="45"/>
      <c r="F121" s="45"/>
      <c r="G121" s="44">
        <v>63</v>
      </c>
      <c r="H121" s="44">
        <v>2493</v>
      </c>
      <c r="I121" s="134">
        <f t="shared" si="10"/>
        <v>1746.6666666666665</v>
      </c>
      <c r="J121" s="134">
        <f t="shared" si="11"/>
        <v>-15.777027027027017</v>
      </c>
      <c r="K121" s="134" t="str">
        <f t="shared" si="12"/>
        <v xml:space="preserve"> </v>
      </c>
      <c r="L121" s="134" t="str">
        <f t="shared" si="13"/>
        <v xml:space="preserve"> </v>
      </c>
      <c r="M121" s="134">
        <f t="shared" si="14"/>
        <v>3857.1428571428569</v>
      </c>
      <c r="N121" s="205"/>
      <c r="O121" s="185">
        <v>742</v>
      </c>
      <c r="P121" s="94" t="s">
        <v>461</v>
      </c>
      <c r="Q121" s="45">
        <v>3130</v>
      </c>
      <c r="R121" s="45">
        <v>57463</v>
      </c>
      <c r="S121" s="45">
        <v>8400</v>
      </c>
      <c r="T121" s="112">
        <v>7188</v>
      </c>
      <c r="U121" s="126">
        <v>0</v>
      </c>
      <c r="V121" s="126"/>
      <c r="W121" s="134">
        <f t="shared" si="15"/>
        <v>-100</v>
      </c>
      <c r="X121" s="134">
        <f t="shared" si="16"/>
        <v>-100</v>
      </c>
      <c r="Y121" s="134">
        <f t="shared" si="17"/>
        <v>-100</v>
      </c>
      <c r="Z121" s="134">
        <f t="shared" si="18"/>
        <v>-100</v>
      </c>
      <c r="AA121" s="134" t="str">
        <f t="shared" si="19"/>
        <v xml:space="preserve"> </v>
      </c>
    </row>
    <row r="122" spans="1:27" x14ac:dyDescent="0.3">
      <c r="A122" s="185">
        <v>899</v>
      </c>
      <c r="B122" s="94" t="s">
        <v>464</v>
      </c>
      <c r="C122" s="45">
        <v>510159</v>
      </c>
      <c r="D122" s="45">
        <v>564507</v>
      </c>
      <c r="E122" s="45">
        <v>917364.00000000012</v>
      </c>
      <c r="F122" s="45">
        <v>38290912.999999993</v>
      </c>
      <c r="G122" s="44">
        <v>7811960.0000000019</v>
      </c>
      <c r="H122" s="44">
        <v>39770895.000000015</v>
      </c>
      <c r="I122" s="134">
        <f t="shared" si="10"/>
        <v>7695.7842554968183</v>
      </c>
      <c r="J122" s="134">
        <f t="shared" si="11"/>
        <v>6945.2439030871201</v>
      </c>
      <c r="K122" s="134">
        <f t="shared" si="12"/>
        <v>4235.3450756733437</v>
      </c>
      <c r="L122" s="134">
        <f t="shared" si="13"/>
        <v>3.865099795348371</v>
      </c>
      <c r="M122" s="134">
        <f t="shared" si="14"/>
        <v>409.10264517483455</v>
      </c>
      <c r="N122" s="206"/>
      <c r="O122" s="185">
        <v>899</v>
      </c>
      <c r="P122" s="94" t="s">
        <v>464</v>
      </c>
      <c r="Q122" s="45">
        <v>58018951</v>
      </c>
      <c r="R122" s="45">
        <v>37007627</v>
      </c>
      <c r="S122" s="45">
        <v>48121217.999999993</v>
      </c>
      <c r="T122" s="112">
        <v>98722882.999999911</v>
      </c>
      <c r="U122" s="126">
        <v>68832469</v>
      </c>
      <c r="V122" s="126">
        <v>72680048.000000075</v>
      </c>
      <c r="W122" s="134">
        <f t="shared" si="15"/>
        <v>25.269496858018115</v>
      </c>
      <c r="X122" s="134">
        <f t="shared" si="16"/>
        <v>96.392078854448215</v>
      </c>
      <c r="Y122" s="134">
        <f t="shared" si="17"/>
        <v>51.035345780316874</v>
      </c>
      <c r="Z122" s="134">
        <f t="shared" si="18"/>
        <v>-26.379735081277829</v>
      </c>
      <c r="AA122" s="134">
        <f t="shared" si="19"/>
        <v>5.5897733379287615</v>
      </c>
    </row>
    <row r="123" spans="1:27" x14ac:dyDescent="0.3">
      <c r="A123" s="185">
        <v>900</v>
      </c>
      <c r="B123" s="94" t="s">
        <v>462</v>
      </c>
      <c r="C123" s="45">
        <v>3214827</v>
      </c>
      <c r="D123" s="45">
        <v>5843350</v>
      </c>
      <c r="E123" s="45">
        <v>19627782.999999996</v>
      </c>
      <c r="F123" s="45">
        <v>12558172.999999998</v>
      </c>
      <c r="G123" s="44">
        <v>12713780</v>
      </c>
      <c r="H123" s="44">
        <v>8023032.0000000028</v>
      </c>
      <c r="I123" s="134">
        <f t="shared" si="10"/>
        <v>149.56341352116311</v>
      </c>
      <c r="J123" s="134">
        <f t="shared" si="11"/>
        <v>37.301924409799227</v>
      </c>
      <c r="K123" s="134">
        <f t="shared" si="12"/>
        <v>-59.124104846685924</v>
      </c>
      <c r="L123" s="134">
        <f t="shared" si="13"/>
        <v>-36.113063580187941</v>
      </c>
      <c r="M123" s="134">
        <f t="shared" si="14"/>
        <v>-36.89499110414053</v>
      </c>
      <c r="N123" s="207"/>
      <c r="O123" s="185">
        <v>900</v>
      </c>
      <c r="P123" s="94" t="s">
        <v>462</v>
      </c>
      <c r="Q123" s="45">
        <v>28473807</v>
      </c>
      <c r="R123" s="45">
        <v>32996871</v>
      </c>
      <c r="S123" s="45">
        <v>32283658.000000007</v>
      </c>
      <c r="T123" s="112">
        <v>49086290.000000015</v>
      </c>
      <c r="U123" s="126">
        <v>33810109.999999985</v>
      </c>
      <c r="V123" s="126">
        <v>16689263.000000002</v>
      </c>
      <c r="W123" s="134">
        <f t="shared" si="15"/>
        <v>-41.387314313115908</v>
      </c>
      <c r="X123" s="134">
        <f t="shared" si="16"/>
        <v>-49.421680013235189</v>
      </c>
      <c r="Y123" s="134">
        <f t="shared" si="17"/>
        <v>-48.304299965016362</v>
      </c>
      <c r="Z123" s="134">
        <f t="shared" si="18"/>
        <v>-66.000154014491628</v>
      </c>
      <c r="AA123" s="134">
        <f t="shared" si="19"/>
        <v>-50.638246962225175</v>
      </c>
    </row>
    <row r="124" spans="1:27" x14ac:dyDescent="0.3">
      <c r="A124" s="185">
        <v>910</v>
      </c>
      <c r="B124" s="94" t="s">
        <v>463</v>
      </c>
      <c r="C124" s="45">
        <v>139923</v>
      </c>
      <c r="D124" s="45">
        <v>33911</v>
      </c>
      <c r="E124" s="45">
        <v>424394</v>
      </c>
      <c r="F124" s="45">
        <v>458175.99999999994</v>
      </c>
      <c r="G124" s="44">
        <v>26900</v>
      </c>
      <c r="H124" s="44">
        <v>272709</v>
      </c>
      <c r="I124" s="134">
        <f t="shared" si="10"/>
        <v>94.899337492763863</v>
      </c>
      <c r="J124" s="134">
        <f t="shared" si="11"/>
        <v>704.19038070242686</v>
      </c>
      <c r="K124" s="134">
        <f t="shared" si="12"/>
        <v>-35.741551482820213</v>
      </c>
      <c r="L124" s="134">
        <f t="shared" si="13"/>
        <v>-40.479422754574657</v>
      </c>
      <c r="M124" s="134">
        <f t="shared" si="14"/>
        <v>913.78810408921925</v>
      </c>
      <c r="O124" s="185">
        <v>910</v>
      </c>
      <c r="P124" s="94" t="s">
        <v>463</v>
      </c>
      <c r="Q124" s="45">
        <v>24902</v>
      </c>
      <c r="R124" s="45">
        <v>58680</v>
      </c>
      <c r="S124" s="45">
        <v>405246.00000000006</v>
      </c>
      <c r="T124" s="112">
        <v>50502</v>
      </c>
      <c r="U124" s="126">
        <v>2568678</v>
      </c>
      <c r="V124" s="126">
        <v>117980</v>
      </c>
      <c r="W124" s="134">
        <f t="shared" si="15"/>
        <v>373.77720665006831</v>
      </c>
      <c r="X124" s="134">
        <f t="shared" si="16"/>
        <v>101.05657805044311</v>
      </c>
      <c r="Y124" s="134">
        <f t="shared" si="17"/>
        <v>-70.886819364040605</v>
      </c>
      <c r="Z124" s="134">
        <f t="shared" si="18"/>
        <v>133.61451031642309</v>
      </c>
      <c r="AA124" s="134">
        <f t="shared" si="19"/>
        <v>-95.406975884092901</v>
      </c>
    </row>
    <row r="125" spans="1:27" x14ac:dyDescent="0.3">
      <c r="A125" s="185">
        <v>960</v>
      </c>
      <c r="B125" s="41" t="s">
        <v>564</v>
      </c>
      <c r="G125" s="51">
        <v>0</v>
      </c>
      <c r="I125" s="134" t="str">
        <f t="shared" si="10"/>
        <v xml:space="preserve"> </v>
      </c>
      <c r="J125" s="134" t="str">
        <f t="shared" si="11"/>
        <v xml:space="preserve"> </v>
      </c>
      <c r="K125" s="134" t="str">
        <f t="shared" si="12"/>
        <v xml:space="preserve"> </v>
      </c>
      <c r="L125" s="134" t="str">
        <f t="shared" si="13"/>
        <v xml:space="preserve"> </v>
      </c>
      <c r="M125" s="134" t="str">
        <f t="shared" si="14"/>
        <v xml:space="preserve"> </v>
      </c>
      <c r="O125" s="185">
        <v>960</v>
      </c>
      <c r="P125" s="41" t="s">
        <v>564</v>
      </c>
      <c r="U125" s="51">
        <v>0</v>
      </c>
      <c r="W125" s="134" t="str">
        <f t="shared" si="15"/>
        <v xml:space="preserve"> </v>
      </c>
      <c r="X125" s="134" t="str">
        <f t="shared" si="16"/>
        <v xml:space="preserve"> </v>
      </c>
      <c r="Y125" s="134" t="str">
        <f t="shared" si="17"/>
        <v xml:space="preserve"> </v>
      </c>
      <c r="Z125" s="134" t="str">
        <f t="shared" si="18"/>
        <v xml:space="preserve"> </v>
      </c>
      <c r="AA125" s="134" t="str">
        <f t="shared" si="19"/>
        <v xml:space="preserve"> </v>
      </c>
    </row>
    <row r="126" spans="1:27" x14ac:dyDescent="0.3">
      <c r="B126" s="15" t="s">
        <v>131</v>
      </c>
      <c r="C126" s="80">
        <f t="shared" ref="C126:H126" si="20">SUM(C6:C124)</f>
        <v>4898521143</v>
      </c>
      <c r="D126" s="80">
        <f t="shared" si="20"/>
        <v>5077419646</v>
      </c>
      <c r="E126" s="80">
        <f t="shared" si="20"/>
        <v>5695182932.0000038</v>
      </c>
      <c r="F126" s="80">
        <f t="shared" si="20"/>
        <v>5905737247.0000019</v>
      </c>
      <c r="G126" s="80">
        <f t="shared" si="20"/>
        <v>5335124740.000001</v>
      </c>
      <c r="H126" s="80">
        <f t="shared" si="20"/>
        <v>4315424025.000001</v>
      </c>
      <c r="I126" s="170">
        <f t="shared" si="10"/>
        <v>-11.903533760046059</v>
      </c>
      <c r="J126" s="170">
        <f t="shared" si="11"/>
        <v>-15.007536782985824</v>
      </c>
      <c r="K126" s="170">
        <f t="shared" si="12"/>
        <v>-24.226770649410312</v>
      </c>
      <c r="L126" s="170">
        <f t="shared" si="13"/>
        <v>-26.928275937231177</v>
      </c>
      <c r="M126" s="171">
        <f t="shared" si="14"/>
        <v>-19.112968575126516</v>
      </c>
      <c r="P126" s="15" t="s">
        <v>131</v>
      </c>
      <c r="Q126" s="80">
        <f t="shared" ref="Q126:V126" si="21">SUM(Q6:Q125)</f>
        <v>4386136293</v>
      </c>
      <c r="R126" s="80">
        <f t="shared" si="21"/>
        <v>4595349889</v>
      </c>
      <c r="S126" s="80">
        <f t="shared" si="21"/>
        <v>4717806726.9999981</v>
      </c>
      <c r="T126" s="80">
        <f t="shared" si="21"/>
        <v>5039401498.9999981</v>
      </c>
      <c r="U126" s="80">
        <f t="shared" si="21"/>
        <v>4966216172</v>
      </c>
      <c r="V126" s="80">
        <f t="shared" si="21"/>
        <v>4497114157.999999</v>
      </c>
      <c r="W126" s="170">
        <f t="shared" si="15"/>
        <v>2.5301964550694152</v>
      </c>
      <c r="X126" s="170">
        <f t="shared" si="16"/>
        <v>-2.137720377618038</v>
      </c>
      <c r="Y126" s="170">
        <f t="shared" si="17"/>
        <v>-4.6778637144454365</v>
      </c>
      <c r="Z126" s="170">
        <f t="shared" si="18"/>
        <v>-10.760947328916117</v>
      </c>
      <c r="AA126" s="171">
        <f t="shared" si="19"/>
        <v>-9.4458637673656369</v>
      </c>
    </row>
  </sheetData>
  <mergeCells count="7">
    <mergeCell ref="Q4:AA4"/>
    <mergeCell ref="A3:B3"/>
    <mergeCell ref="A4:A5"/>
    <mergeCell ref="B4:B5"/>
    <mergeCell ref="O4:O5"/>
    <mergeCell ref="P4:P5"/>
    <mergeCell ref="C4:M4"/>
  </mergeCells>
  <phoneticPr fontId="23" type="noConversion"/>
  <hyperlinks>
    <hyperlink ref="Z1" location="'Indice tavole'!A1" display="torna all'indice 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R86"/>
  <sheetViews>
    <sheetView workbookViewId="0">
      <selection activeCell="A2" sqref="A2"/>
    </sheetView>
  </sheetViews>
  <sheetFormatPr defaultRowHeight="15" x14ac:dyDescent="0.25"/>
  <cols>
    <col min="1" max="1" width="30.7109375" style="31" customWidth="1"/>
    <col min="2" max="21" width="8.7109375" style="31" customWidth="1"/>
    <col min="22" max="16384" width="9.140625" style="31"/>
  </cols>
  <sheetData>
    <row r="1" spans="1:18" ht="15" customHeight="1" x14ac:dyDescent="0.25">
      <c r="A1" s="127" t="str">
        <f>'Indice tavole'!C15</f>
        <v>Consistenza degli operatori con l'estero per provincia e classe di valore esportato. Anni 2015-2020 e variazioni rispetto all'anno precedente</v>
      </c>
      <c r="Q1" s="129" t="s">
        <v>111</v>
      </c>
      <c r="R1" s="129"/>
    </row>
    <row r="2" spans="1:18" ht="15" customHeight="1" x14ac:dyDescent="0.25">
      <c r="A2" s="127"/>
      <c r="Q2" s="129"/>
      <c r="R2" s="129"/>
    </row>
    <row r="3" spans="1:18" ht="15" customHeight="1" x14ac:dyDescent="0.25">
      <c r="A3" s="149" t="s">
        <v>9</v>
      </c>
    </row>
    <row r="4" spans="1:18" ht="35.25" customHeight="1" x14ac:dyDescent="0.25">
      <c r="A4" s="12" t="s">
        <v>99</v>
      </c>
      <c r="B4" s="132">
        <v>2015</v>
      </c>
      <c r="C4" s="132">
        <v>2016</v>
      </c>
      <c r="D4" s="132">
        <v>2017</v>
      </c>
      <c r="E4" s="132">
        <v>2018</v>
      </c>
      <c r="F4" s="132">
        <v>2019</v>
      </c>
      <c r="G4" s="12">
        <v>2020</v>
      </c>
      <c r="H4" s="3" t="s">
        <v>592</v>
      </c>
      <c r="I4" s="3" t="s">
        <v>593</v>
      </c>
      <c r="J4" s="150" t="s">
        <v>594</v>
      </c>
      <c r="K4" s="3" t="s">
        <v>595</v>
      </c>
      <c r="L4" s="3" t="s">
        <v>598</v>
      </c>
    </row>
    <row r="5" spans="1:18" ht="15" customHeight="1" x14ac:dyDescent="0.25">
      <c r="A5" s="4" t="s">
        <v>100</v>
      </c>
      <c r="B5" s="133">
        <v>582</v>
      </c>
      <c r="C5" s="133">
        <v>678</v>
      </c>
      <c r="D5" s="133">
        <v>772</v>
      </c>
      <c r="E5" s="133">
        <v>664</v>
      </c>
      <c r="F5" s="133">
        <v>606</v>
      </c>
      <c r="G5" s="133">
        <v>536</v>
      </c>
      <c r="H5" s="134">
        <f>G5/B5*100-100</f>
        <v>-7.9037800687285227</v>
      </c>
      <c r="I5" s="135">
        <f>G5/C5*100-100</f>
        <v>-20.943952802359874</v>
      </c>
      <c r="J5" s="175">
        <f>G5/D5*100-100</f>
        <v>-30.569948186528492</v>
      </c>
      <c r="K5" s="175">
        <f>G5/E5*100-100</f>
        <v>-19.277108433734938</v>
      </c>
      <c r="L5" s="175">
        <f>G5/F5*100-100</f>
        <v>-11.551155115511548</v>
      </c>
    </row>
    <row r="6" spans="1:18" ht="15" customHeight="1" x14ac:dyDescent="0.25">
      <c r="A6" s="4" t="s">
        <v>101</v>
      </c>
      <c r="B6" s="133">
        <v>103</v>
      </c>
      <c r="C6" s="133">
        <v>128</v>
      </c>
      <c r="D6" s="133">
        <v>123</v>
      </c>
      <c r="E6" s="133">
        <v>96</v>
      </c>
      <c r="F6" s="133">
        <v>72</v>
      </c>
      <c r="G6" s="133">
        <v>81</v>
      </c>
      <c r="H6" s="134">
        <f>G6/B6*100-100</f>
        <v>-21.359223300970882</v>
      </c>
      <c r="I6" s="135">
        <f>G6/C6*100-100</f>
        <v>-36.71875</v>
      </c>
      <c r="J6" s="175">
        <f>G6/D6*100-100</f>
        <v>-34.146341463414629</v>
      </c>
      <c r="K6" s="175">
        <f>G6/E6*100-100</f>
        <v>-15.625</v>
      </c>
      <c r="L6" s="175">
        <f>G6/F6*100-100</f>
        <v>12.5</v>
      </c>
    </row>
    <row r="7" spans="1:18" ht="15" customHeight="1" x14ac:dyDescent="0.25">
      <c r="A7" s="4" t="s">
        <v>102</v>
      </c>
      <c r="B7" s="133">
        <v>81</v>
      </c>
      <c r="C7" s="133">
        <v>76</v>
      </c>
      <c r="D7" s="133">
        <v>103</v>
      </c>
      <c r="E7" s="133">
        <v>65</v>
      </c>
      <c r="F7" s="133">
        <v>68</v>
      </c>
      <c r="G7" s="133">
        <v>61</v>
      </c>
      <c r="H7" s="134">
        <f t="shared" ref="H7:H13" si="0">G7/B7*100-100</f>
        <v>-24.691358024691354</v>
      </c>
      <c r="I7" s="135">
        <f t="shared" ref="I7:I13" si="1">G7/C7*100-100</f>
        <v>-19.73684210526315</v>
      </c>
      <c r="J7" s="175">
        <f t="shared" ref="J7:J13" si="2">G7/D7*100-100</f>
        <v>-40.77669902912622</v>
      </c>
      <c r="K7" s="175">
        <f t="shared" ref="K7:K13" si="3">G7/E7*100-100</f>
        <v>-6.1538461538461604</v>
      </c>
      <c r="L7" s="175">
        <f t="shared" ref="L7:L13" si="4">G7/F7*100-100</f>
        <v>-10.294117647058826</v>
      </c>
    </row>
    <row r="8" spans="1:18" ht="15" customHeight="1" x14ac:dyDescent="0.25">
      <c r="A8" s="4" t="s">
        <v>103</v>
      </c>
      <c r="B8" s="133">
        <v>67</v>
      </c>
      <c r="C8" s="133">
        <v>76</v>
      </c>
      <c r="D8" s="133">
        <v>62</v>
      </c>
      <c r="E8" s="133">
        <v>58</v>
      </c>
      <c r="F8" s="133">
        <v>51</v>
      </c>
      <c r="G8" s="133">
        <v>50</v>
      </c>
      <c r="H8" s="134">
        <f t="shared" si="0"/>
        <v>-25.373134328358205</v>
      </c>
      <c r="I8" s="135">
        <f t="shared" si="1"/>
        <v>-34.210526315789465</v>
      </c>
      <c r="J8" s="175">
        <f t="shared" si="2"/>
        <v>-19.354838709677423</v>
      </c>
      <c r="K8" s="175">
        <f t="shared" si="3"/>
        <v>-13.793103448275872</v>
      </c>
      <c r="L8" s="175">
        <f t="shared" si="4"/>
        <v>-1.9607843137254974</v>
      </c>
    </row>
    <row r="9" spans="1:18" ht="15" customHeight="1" x14ac:dyDescent="0.25">
      <c r="A9" s="4" t="s">
        <v>104</v>
      </c>
      <c r="B9" s="133">
        <v>17</v>
      </c>
      <c r="C9" s="133">
        <v>18</v>
      </c>
      <c r="D9" s="133">
        <v>27</v>
      </c>
      <c r="E9" s="133">
        <v>20</v>
      </c>
      <c r="F9" s="133">
        <v>27</v>
      </c>
      <c r="G9" s="133">
        <v>26</v>
      </c>
      <c r="H9" s="134">
        <f t="shared" si="0"/>
        <v>52.941176470588232</v>
      </c>
      <c r="I9" s="135">
        <f t="shared" si="1"/>
        <v>44.444444444444429</v>
      </c>
      <c r="J9" s="175">
        <f t="shared" si="2"/>
        <v>-3.7037037037037095</v>
      </c>
      <c r="K9" s="175">
        <f t="shared" si="3"/>
        <v>30</v>
      </c>
      <c r="L9" s="175">
        <f t="shared" si="4"/>
        <v>-3.7037037037037095</v>
      </c>
    </row>
    <row r="10" spans="1:18" ht="15" customHeight="1" x14ac:dyDescent="0.25">
      <c r="A10" s="4" t="s">
        <v>105</v>
      </c>
      <c r="B10" s="133">
        <v>25</v>
      </c>
      <c r="C10" s="133">
        <v>20</v>
      </c>
      <c r="D10" s="133">
        <v>18</v>
      </c>
      <c r="E10" s="133">
        <v>20</v>
      </c>
      <c r="F10" s="133">
        <v>16</v>
      </c>
      <c r="G10" s="133">
        <v>17</v>
      </c>
      <c r="H10" s="134">
        <f t="shared" si="0"/>
        <v>-32</v>
      </c>
      <c r="I10" s="135">
        <f t="shared" si="1"/>
        <v>-15</v>
      </c>
      <c r="J10" s="175">
        <f t="shared" si="2"/>
        <v>-5.5555555555555571</v>
      </c>
      <c r="K10" s="175">
        <f t="shared" si="3"/>
        <v>-15</v>
      </c>
      <c r="L10" s="175">
        <f t="shared" si="4"/>
        <v>6.25</v>
      </c>
    </row>
    <row r="11" spans="1:18" ht="15" customHeight="1" x14ac:dyDescent="0.25">
      <c r="A11" s="4" t="s">
        <v>106</v>
      </c>
      <c r="B11" s="133">
        <v>22</v>
      </c>
      <c r="C11" s="133">
        <v>24</v>
      </c>
      <c r="D11" s="133">
        <v>25</v>
      </c>
      <c r="E11" s="133">
        <v>25</v>
      </c>
      <c r="F11" s="133">
        <v>29</v>
      </c>
      <c r="G11" s="133">
        <v>23</v>
      </c>
      <c r="H11" s="134">
        <f t="shared" si="0"/>
        <v>4.5454545454545467</v>
      </c>
      <c r="I11" s="135">
        <f t="shared" si="1"/>
        <v>-4.1666666666666572</v>
      </c>
      <c r="J11" s="175">
        <f t="shared" si="2"/>
        <v>-8</v>
      </c>
      <c r="K11" s="175">
        <f t="shared" si="3"/>
        <v>-8</v>
      </c>
      <c r="L11" s="175">
        <f t="shared" si="4"/>
        <v>-20.689655172413794</v>
      </c>
    </row>
    <row r="12" spans="1:18" ht="15" customHeight="1" x14ac:dyDescent="0.25">
      <c r="A12" s="4" t="s">
        <v>107</v>
      </c>
      <c r="B12" s="133">
        <v>5</v>
      </c>
      <c r="C12" s="133">
        <v>7</v>
      </c>
      <c r="D12" s="133">
        <v>7</v>
      </c>
      <c r="E12" s="133">
        <v>9</v>
      </c>
      <c r="F12" s="133">
        <v>8</v>
      </c>
      <c r="G12" s="133">
        <v>8</v>
      </c>
      <c r="H12" s="134">
        <f t="shared" si="0"/>
        <v>60</v>
      </c>
      <c r="I12" s="135">
        <f t="shared" si="1"/>
        <v>14.285714285714278</v>
      </c>
      <c r="J12" s="175">
        <f t="shared" si="2"/>
        <v>14.285714285714278</v>
      </c>
      <c r="K12" s="175">
        <f t="shared" si="3"/>
        <v>-11.111111111111114</v>
      </c>
      <c r="L12" s="175">
        <f t="shared" si="4"/>
        <v>0</v>
      </c>
    </row>
    <row r="13" spans="1:18" ht="15" customHeight="1" x14ac:dyDescent="0.25">
      <c r="A13" s="8" t="s">
        <v>6</v>
      </c>
      <c r="B13" s="9">
        <f t="shared" ref="B13:G13" si="5">SUM(B5:B12)</f>
        <v>902</v>
      </c>
      <c r="C13" s="9">
        <f t="shared" si="5"/>
        <v>1027</v>
      </c>
      <c r="D13" s="9">
        <f t="shared" si="5"/>
        <v>1137</v>
      </c>
      <c r="E13" s="9">
        <f t="shared" si="5"/>
        <v>957</v>
      </c>
      <c r="F13" s="9">
        <f t="shared" si="5"/>
        <v>877</v>
      </c>
      <c r="G13" s="9">
        <f t="shared" si="5"/>
        <v>802</v>
      </c>
      <c r="H13" s="170">
        <f t="shared" si="0"/>
        <v>-11.08647450110864</v>
      </c>
      <c r="I13" s="171">
        <f t="shared" si="1"/>
        <v>-21.908471275559876</v>
      </c>
      <c r="J13" s="179">
        <f t="shared" si="2"/>
        <v>-29.463500439753744</v>
      </c>
      <c r="K13" s="179">
        <f t="shared" si="3"/>
        <v>-16.196447230929991</v>
      </c>
      <c r="L13" s="179">
        <f t="shared" si="4"/>
        <v>-8.5518814139110617</v>
      </c>
    </row>
    <row r="14" spans="1:18" ht="15" customHeight="1" x14ac:dyDescent="0.25"/>
    <row r="15" spans="1:18" ht="15" customHeight="1" x14ac:dyDescent="0.25">
      <c r="A15" s="149" t="s">
        <v>12</v>
      </c>
    </row>
    <row r="16" spans="1:18" ht="35.25" customHeight="1" x14ac:dyDescent="0.25">
      <c r="A16" s="12" t="s">
        <v>99</v>
      </c>
      <c r="B16" s="132">
        <v>2015</v>
      </c>
      <c r="C16" s="132">
        <v>2016</v>
      </c>
      <c r="D16" s="132">
        <v>2017</v>
      </c>
      <c r="E16" s="132">
        <v>2018</v>
      </c>
      <c r="F16" s="132">
        <v>2019</v>
      </c>
      <c r="G16" s="12">
        <v>2020</v>
      </c>
      <c r="H16" s="3" t="s">
        <v>592</v>
      </c>
      <c r="I16" s="3" t="s">
        <v>593</v>
      </c>
      <c r="J16" s="150" t="s">
        <v>594</v>
      </c>
      <c r="K16" s="3" t="s">
        <v>595</v>
      </c>
      <c r="L16" s="3" t="s">
        <v>598</v>
      </c>
    </row>
    <row r="17" spans="1:12" ht="15" customHeight="1" x14ac:dyDescent="0.25">
      <c r="A17" s="4" t="s">
        <v>100</v>
      </c>
      <c r="B17" s="133">
        <v>4093</v>
      </c>
      <c r="C17" s="133">
        <v>4520</v>
      </c>
      <c r="D17" s="133">
        <v>4552</v>
      </c>
      <c r="E17" s="133">
        <v>4228</v>
      </c>
      <c r="F17" s="133">
        <v>4090</v>
      </c>
      <c r="G17" s="133">
        <v>4612</v>
      </c>
      <c r="H17" s="134">
        <f>G17/B17*100-100</f>
        <v>12.680185682873187</v>
      </c>
      <c r="I17" s="135">
        <f>G17/C17*100-100</f>
        <v>2.0353982300884894</v>
      </c>
      <c r="J17" s="175">
        <f>G17/D17*100-100</f>
        <v>1.3181019332161696</v>
      </c>
      <c r="K17" s="175">
        <f>G17/E17*100-100</f>
        <v>9.0823084200567763</v>
      </c>
      <c r="L17" s="175">
        <f>G17/F17*100-100</f>
        <v>12.762836185819083</v>
      </c>
    </row>
    <row r="18" spans="1:12" ht="15" customHeight="1" x14ac:dyDescent="0.25">
      <c r="A18" s="4" t="s">
        <v>101</v>
      </c>
      <c r="B18" s="133">
        <v>876</v>
      </c>
      <c r="C18" s="133">
        <v>934</v>
      </c>
      <c r="D18" s="133">
        <v>893</v>
      </c>
      <c r="E18" s="133">
        <v>659</v>
      </c>
      <c r="F18" s="133">
        <v>680</v>
      </c>
      <c r="G18" s="133">
        <v>742</v>
      </c>
      <c r="H18" s="134">
        <f>G18/B18*100-100</f>
        <v>-15.296803652968038</v>
      </c>
      <c r="I18" s="135">
        <f>G18/C18*100-100</f>
        <v>-20.556745182012847</v>
      </c>
      <c r="J18" s="175">
        <f>G18/D18*100-100</f>
        <v>-16.909294512877935</v>
      </c>
      <c r="K18" s="175">
        <f>G18/E18*100-100</f>
        <v>12.594840667678312</v>
      </c>
      <c r="L18" s="175">
        <f>G18/F18*100-100</f>
        <v>9.1176470588235219</v>
      </c>
    </row>
    <row r="19" spans="1:12" ht="15" customHeight="1" x14ac:dyDescent="0.25">
      <c r="A19" s="4" t="s">
        <v>102</v>
      </c>
      <c r="B19" s="133">
        <v>651</v>
      </c>
      <c r="C19" s="133">
        <v>667</v>
      </c>
      <c r="D19" s="133">
        <v>685</v>
      </c>
      <c r="E19" s="133">
        <v>473</v>
      </c>
      <c r="F19" s="133">
        <v>533</v>
      </c>
      <c r="G19" s="133">
        <v>494</v>
      </c>
      <c r="H19" s="134">
        <f t="shared" ref="H19:H25" si="6">G19/B19*100-100</f>
        <v>-24.116743471582183</v>
      </c>
      <c r="I19" s="135">
        <f t="shared" ref="I19:I25" si="7">G19/C19*100-100</f>
        <v>-25.937031484257872</v>
      </c>
      <c r="J19" s="175">
        <f t="shared" ref="J19:J25" si="8">G19/D19*100-100</f>
        <v>-27.883211678832126</v>
      </c>
      <c r="K19" s="175">
        <f t="shared" ref="K19:K25" si="9">G19/E19*100-100</f>
        <v>4.439746300211425</v>
      </c>
      <c r="L19" s="175">
        <f t="shared" ref="L19:L25" si="10">G19/F19*100-100</f>
        <v>-7.3170731707317032</v>
      </c>
    </row>
    <row r="20" spans="1:12" ht="15" customHeight="1" x14ac:dyDescent="0.25">
      <c r="A20" s="4" t="s">
        <v>103</v>
      </c>
      <c r="B20" s="133">
        <v>525</v>
      </c>
      <c r="C20" s="133">
        <v>550</v>
      </c>
      <c r="D20" s="133">
        <v>548</v>
      </c>
      <c r="E20" s="133">
        <v>498</v>
      </c>
      <c r="F20" s="133">
        <v>525</v>
      </c>
      <c r="G20" s="133">
        <v>454</v>
      </c>
      <c r="H20" s="134">
        <f t="shared" si="6"/>
        <v>-13.523809523809533</v>
      </c>
      <c r="I20" s="135">
        <f t="shared" si="7"/>
        <v>-17.454545454545453</v>
      </c>
      <c r="J20" s="175">
        <f t="shared" si="8"/>
        <v>-17.153284671532845</v>
      </c>
      <c r="K20" s="175">
        <f t="shared" si="9"/>
        <v>-8.8353413654618436</v>
      </c>
      <c r="L20" s="175">
        <f t="shared" si="10"/>
        <v>-13.523809523809533</v>
      </c>
    </row>
    <row r="21" spans="1:12" ht="15" customHeight="1" x14ac:dyDescent="0.25">
      <c r="A21" s="4" t="s">
        <v>104</v>
      </c>
      <c r="B21" s="133">
        <v>227</v>
      </c>
      <c r="C21" s="133">
        <v>215</v>
      </c>
      <c r="D21" s="133">
        <v>206</v>
      </c>
      <c r="E21" s="133">
        <v>211</v>
      </c>
      <c r="F21" s="133">
        <v>205</v>
      </c>
      <c r="G21" s="133">
        <v>229</v>
      </c>
      <c r="H21" s="134">
        <f t="shared" si="6"/>
        <v>0.88105726872247203</v>
      </c>
      <c r="I21" s="135">
        <f t="shared" si="7"/>
        <v>6.5116279069767415</v>
      </c>
      <c r="J21" s="175">
        <f t="shared" si="8"/>
        <v>11.165048543689309</v>
      </c>
      <c r="K21" s="175">
        <f t="shared" si="9"/>
        <v>8.5308056872037952</v>
      </c>
      <c r="L21" s="175">
        <f t="shared" si="10"/>
        <v>11.707317073170742</v>
      </c>
    </row>
    <row r="22" spans="1:12" ht="15" customHeight="1" x14ac:dyDescent="0.25">
      <c r="A22" s="4" t="s">
        <v>105</v>
      </c>
      <c r="B22" s="133">
        <v>194</v>
      </c>
      <c r="C22" s="133">
        <v>202</v>
      </c>
      <c r="D22" s="133">
        <v>216</v>
      </c>
      <c r="E22" s="133">
        <v>213</v>
      </c>
      <c r="F22" s="133">
        <v>239</v>
      </c>
      <c r="G22" s="133">
        <v>188</v>
      </c>
      <c r="H22" s="134">
        <f t="shared" si="6"/>
        <v>-3.0927835051546424</v>
      </c>
      <c r="I22" s="135">
        <f t="shared" si="7"/>
        <v>-6.9306930693069262</v>
      </c>
      <c r="J22" s="175">
        <f t="shared" si="8"/>
        <v>-12.962962962962962</v>
      </c>
      <c r="K22" s="175">
        <f t="shared" si="9"/>
        <v>-11.737089201877936</v>
      </c>
      <c r="L22" s="175">
        <f t="shared" si="10"/>
        <v>-21.338912133891213</v>
      </c>
    </row>
    <row r="23" spans="1:12" ht="15" customHeight="1" x14ac:dyDescent="0.25">
      <c r="A23" s="4" t="s">
        <v>106</v>
      </c>
      <c r="B23" s="133">
        <v>93</v>
      </c>
      <c r="C23" s="133">
        <v>99</v>
      </c>
      <c r="D23" s="133">
        <v>110</v>
      </c>
      <c r="E23" s="133">
        <v>107</v>
      </c>
      <c r="F23" s="133">
        <v>102</v>
      </c>
      <c r="G23" s="133">
        <v>98</v>
      </c>
      <c r="H23" s="134">
        <f t="shared" si="6"/>
        <v>5.3763440860215042</v>
      </c>
      <c r="I23" s="135">
        <f t="shared" si="7"/>
        <v>-1.0101010101010104</v>
      </c>
      <c r="J23" s="175">
        <f t="shared" si="8"/>
        <v>-10.909090909090907</v>
      </c>
      <c r="K23" s="175">
        <f t="shared" si="9"/>
        <v>-8.4112149532710276</v>
      </c>
      <c r="L23" s="175">
        <f t="shared" si="10"/>
        <v>-3.9215686274509807</v>
      </c>
    </row>
    <row r="24" spans="1:12" ht="15" customHeight="1" x14ac:dyDescent="0.25">
      <c r="A24" s="4" t="s">
        <v>107</v>
      </c>
      <c r="B24" s="133">
        <v>28</v>
      </c>
      <c r="C24" s="133">
        <v>28</v>
      </c>
      <c r="D24" s="133">
        <v>30</v>
      </c>
      <c r="E24" s="133">
        <v>36</v>
      </c>
      <c r="F24" s="133">
        <v>33</v>
      </c>
      <c r="G24" s="133">
        <v>30</v>
      </c>
      <c r="H24" s="134">
        <f t="shared" si="6"/>
        <v>7.1428571428571388</v>
      </c>
      <c r="I24" s="135">
        <f t="shared" si="7"/>
        <v>7.1428571428571388</v>
      </c>
      <c r="J24" s="175">
        <f t="shared" si="8"/>
        <v>0</v>
      </c>
      <c r="K24" s="175">
        <f t="shared" si="9"/>
        <v>-16.666666666666657</v>
      </c>
      <c r="L24" s="175">
        <f t="shared" si="10"/>
        <v>-9.0909090909090935</v>
      </c>
    </row>
    <row r="25" spans="1:12" ht="15" customHeight="1" x14ac:dyDescent="0.25">
      <c r="A25" s="8" t="s">
        <v>6</v>
      </c>
      <c r="B25" s="9">
        <f>SUM(B17:B24)</f>
        <v>6687</v>
      </c>
      <c r="C25" s="9">
        <f>SUM(C17:C24)</f>
        <v>7215</v>
      </c>
      <c r="D25" s="9">
        <v>7240</v>
      </c>
      <c r="E25" s="9">
        <f>SUM(E17:E24)</f>
        <v>6425</v>
      </c>
      <c r="F25" s="9">
        <f>SUM(F17:F24)</f>
        <v>6407</v>
      </c>
      <c r="G25" s="9">
        <f>SUM(G17:G24)</f>
        <v>6847</v>
      </c>
      <c r="H25" s="170">
        <f t="shared" si="6"/>
        <v>2.392702258112763</v>
      </c>
      <c r="I25" s="171">
        <f t="shared" si="7"/>
        <v>-5.100485100485102</v>
      </c>
      <c r="J25" s="179">
        <f t="shared" si="8"/>
        <v>-5.4281767955801143</v>
      </c>
      <c r="K25" s="179">
        <f t="shared" si="9"/>
        <v>6.5680933852139987</v>
      </c>
      <c r="L25" s="179">
        <f t="shared" si="10"/>
        <v>6.8674886842515974</v>
      </c>
    </row>
    <row r="26" spans="1:12" ht="15" customHeight="1" x14ac:dyDescent="0.25"/>
    <row r="27" spans="1:12" ht="15" customHeight="1" x14ac:dyDescent="0.25">
      <c r="A27" s="149" t="s">
        <v>13</v>
      </c>
    </row>
    <row r="28" spans="1:12" ht="35.25" customHeight="1" x14ac:dyDescent="0.25">
      <c r="A28" s="12" t="s">
        <v>99</v>
      </c>
      <c r="B28" s="132">
        <v>2015</v>
      </c>
      <c r="C28" s="132">
        <v>2016</v>
      </c>
      <c r="D28" s="132">
        <v>2017</v>
      </c>
      <c r="E28" s="132">
        <v>2018</v>
      </c>
      <c r="F28" s="132">
        <v>2019</v>
      </c>
      <c r="G28" s="12">
        <v>2020</v>
      </c>
      <c r="H28" s="3" t="s">
        <v>592</v>
      </c>
      <c r="I28" s="3" t="s">
        <v>593</v>
      </c>
      <c r="J28" s="150" t="s">
        <v>594</v>
      </c>
      <c r="K28" s="3" t="s">
        <v>595</v>
      </c>
      <c r="L28" s="3" t="s">
        <v>598</v>
      </c>
    </row>
    <row r="29" spans="1:12" ht="15" customHeight="1" x14ac:dyDescent="0.25">
      <c r="A29" s="4" t="s">
        <v>100</v>
      </c>
      <c r="B29" s="147">
        <v>730</v>
      </c>
      <c r="C29" s="133">
        <v>793</v>
      </c>
      <c r="D29" s="147">
        <v>737</v>
      </c>
      <c r="E29" s="147">
        <v>678</v>
      </c>
      <c r="F29" s="147">
        <v>642</v>
      </c>
      <c r="G29" s="133">
        <v>619</v>
      </c>
      <c r="H29" s="134">
        <f>G29/B29*100-100</f>
        <v>-15.205479452054789</v>
      </c>
      <c r="I29" s="135">
        <f>G29/C29*100-100</f>
        <v>-21.941992433795704</v>
      </c>
      <c r="J29" s="175">
        <f>G29/D29*100-100</f>
        <v>-16.010854816824974</v>
      </c>
      <c r="K29" s="175">
        <f>G29/E29*100-100</f>
        <v>-8.7020648967551608</v>
      </c>
      <c r="L29" s="175">
        <f>G29/F29*100-100</f>
        <v>-3.582554517133957</v>
      </c>
    </row>
    <row r="30" spans="1:12" ht="15" customHeight="1" x14ac:dyDescent="0.25">
      <c r="A30" s="4" t="s">
        <v>101</v>
      </c>
      <c r="B30" s="147">
        <v>104</v>
      </c>
      <c r="C30" s="133">
        <v>156</v>
      </c>
      <c r="D30" s="147">
        <v>152</v>
      </c>
      <c r="E30" s="147">
        <v>96</v>
      </c>
      <c r="F30" s="147">
        <v>106</v>
      </c>
      <c r="G30" s="133">
        <v>88</v>
      </c>
      <c r="H30" s="134">
        <f>G30/B30*100-100</f>
        <v>-15.384615384615387</v>
      </c>
      <c r="I30" s="135">
        <f>G30/C30*100-100</f>
        <v>-43.589743589743591</v>
      </c>
      <c r="J30" s="175">
        <f>G30/D30*100-100</f>
        <v>-42.105263157894733</v>
      </c>
      <c r="K30" s="175">
        <f>G30/E30*100-100</f>
        <v>-8.3333333333333428</v>
      </c>
      <c r="L30" s="175">
        <f>G30/F30*100-100</f>
        <v>-16.981132075471692</v>
      </c>
    </row>
    <row r="31" spans="1:12" ht="15" customHeight="1" x14ac:dyDescent="0.25">
      <c r="A31" s="4" t="s">
        <v>102</v>
      </c>
      <c r="B31" s="147">
        <v>91</v>
      </c>
      <c r="C31" s="133">
        <v>88</v>
      </c>
      <c r="D31" s="147">
        <v>80</v>
      </c>
      <c r="E31" s="147">
        <v>55</v>
      </c>
      <c r="F31" s="147">
        <v>60</v>
      </c>
      <c r="G31" s="133">
        <v>51</v>
      </c>
      <c r="H31" s="134">
        <f t="shared" ref="H31:H37" si="11">G31/B31*100-100</f>
        <v>-43.956043956043956</v>
      </c>
      <c r="I31" s="135">
        <f t="shared" ref="I31:I37" si="12">G31/C31*100-100</f>
        <v>-42.04545454545454</v>
      </c>
      <c r="J31" s="175">
        <f t="shared" ref="J31:J37" si="13">G31/D31*100-100</f>
        <v>-36.250000000000007</v>
      </c>
      <c r="K31" s="175">
        <f t="shared" ref="K31:K37" si="14">G31/E31*100-100</f>
        <v>-7.2727272727272805</v>
      </c>
      <c r="L31" s="175">
        <f t="shared" ref="L31:L37" si="15">G31/F31*100-100</f>
        <v>-15</v>
      </c>
    </row>
    <row r="32" spans="1:12" ht="15" customHeight="1" x14ac:dyDescent="0.25">
      <c r="A32" s="4" t="s">
        <v>103</v>
      </c>
      <c r="B32" s="147">
        <v>69</v>
      </c>
      <c r="C32" s="133">
        <v>66</v>
      </c>
      <c r="D32" s="147">
        <v>77</v>
      </c>
      <c r="E32" s="147">
        <v>62</v>
      </c>
      <c r="F32" s="147">
        <v>70</v>
      </c>
      <c r="G32" s="133">
        <v>65</v>
      </c>
      <c r="H32" s="134">
        <f t="shared" si="11"/>
        <v>-5.7971014492753596</v>
      </c>
      <c r="I32" s="135">
        <f t="shared" si="12"/>
        <v>-1.5151515151515156</v>
      </c>
      <c r="J32" s="175">
        <f t="shared" si="13"/>
        <v>-15.584415584415595</v>
      </c>
      <c r="K32" s="175">
        <f t="shared" si="14"/>
        <v>4.8387096774193452</v>
      </c>
      <c r="L32" s="175">
        <f t="shared" si="15"/>
        <v>-7.1428571428571388</v>
      </c>
    </row>
    <row r="33" spans="1:12" ht="15" customHeight="1" x14ac:dyDescent="0.25">
      <c r="A33" s="4" t="s">
        <v>104</v>
      </c>
      <c r="B33" s="147">
        <v>35</v>
      </c>
      <c r="C33" s="133">
        <v>42</v>
      </c>
      <c r="D33" s="147">
        <v>37</v>
      </c>
      <c r="E33" s="147">
        <v>37</v>
      </c>
      <c r="F33" s="147">
        <v>41</v>
      </c>
      <c r="G33" s="133">
        <v>35</v>
      </c>
      <c r="H33" s="134">
        <f t="shared" si="11"/>
        <v>0</v>
      </c>
      <c r="I33" s="135">
        <f t="shared" si="12"/>
        <v>-16.666666666666657</v>
      </c>
      <c r="J33" s="175">
        <f t="shared" si="13"/>
        <v>-5.4054054054054035</v>
      </c>
      <c r="K33" s="175">
        <f t="shared" si="14"/>
        <v>-5.4054054054054035</v>
      </c>
      <c r="L33" s="175">
        <f t="shared" si="15"/>
        <v>-14.634146341463421</v>
      </c>
    </row>
    <row r="34" spans="1:12" ht="15" customHeight="1" x14ac:dyDescent="0.25">
      <c r="A34" s="4" t="s">
        <v>105</v>
      </c>
      <c r="B34" s="147">
        <v>49</v>
      </c>
      <c r="C34" s="133">
        <v>40</v>
      </c>
      <c r="D34" s="147">
        <v>40</v>
      </c>
      <c r="E34" s="147">
        <v>38</v>
      </c>
      <c r="F34" s="147">
        <v>37</v>
      </c>
      <c r="G34" s="133">
        <v>33</v>
      </c>
      <c r="H34" s="134">
        <f t="shared" si="11"/>
        <v>-32.653061224489804</v>
      </c>
      <c r="I34" s="135">
        <f t="shared" si="12"/>
        <v>-17.5</v>
      </c>
      <c r="J34" s="175">
        <f t="shared" si="13"/>
        <v>-17.5</v>
      </c>
      <c r="K34" s="175">
        <f t="shared" si="14"/>
        <v>-13.157894736842096</v>
      </c>
      <c r="L34" s="175">
        <f t="shared" si="15"/>
        <v>-10.810810810810807</v>
      </c>
    </row>
    <row r="35" spans="1:12" ht="15" customHeight="1" x14ac:dyDescent="0.25">
      <c r="A35" s="4" t="s">
        <v>106</v>
      </c>
      <c r="B35" s="147">
        <v>12</v>
      </c>
      <c r="C35" s="133">
        <v>18</v>
      </c>
      <c r="D35" s="147">
        <v>19</v>
      </c>
      <c r="E35" s="147">
        <v>22</v>
      </c>
      <c r="F35" s="147">
        <v>15</v>
      </c>
      <c r="G35" s="133">
        <v>16</v>
      </c>
      <c r="H35" s="134">
        <f t="shared" si="11"/>
        <v>33.333333333333314</v>
      </c>
      <c r="I35" s="135">
        <f t="shared" si="12"/>
        <v>-11.111111111111114</v>
      </c>
      <c r="J35" s="175">
        <f t="shared" si="13"/>
        <v>-15.789473684210535</v>
      </c>
      <c r="K35" s="175">
        <f t="shared" si="14"/>
        <v>-27.272727272727266</v>
      </c>
      <c r="L35" s="175">
        <f t="shared" si="15"/>
        <v>6.6666666666666714</v>
      </c>
    </row>
    <row r="36" spans="1:12" ht="15" customHeight="1" x14ac:dyDescent="0.25">
      <c r="A36" s="4" t="s">
        <v>107</v>
      </c>
      <c r="B36" s="147">
        <v>5</v>
      </c>
      <c r="C36" s="133">
        <v>2</v>
      </c>
      <c r="D36" s="147">
        <v>5</v>
      </c>
      <c r="E36" s="147">
        <v>4</v>
      </c>
      <c r="F36" s="147">
        <v>7</v>
      </c>
      <c r="G36" s="133">
        <v>7</v>
      </c>
      <c r="H36" s="134">
        <f t="shared" si="11"/>
        <v>40</v>
      </c>
      <c r="I36" s="135">
        <f t="shared" si="12"/>
        <v>250</v>
      </c>
      <c r="J36" s="175">
        <f t="shared" si="13"/>
        <v>40</v>
      </c>
      <c r="K36" s="175">
        <f t="shared" si="14"/>
        <v>75</v>
      </c>
      <c r="L36" s="175">
        <f t="shared" si="15"/>
        <v>0</v>
      </c>
    </row>
    <row r="37" spans="1:12" ht="15" customHeight="1" x14ac:dyDescent="0.25">
      <c r="A37" s="8" t="s">
        <v>6</v>
      </c>
      <c r="B37" s="9">
        <f>SUM(B29:B36)</f>
        <v>1095</v>
      </c>
      <c r="C37" s="9">
        <f>SUM(C29:C36)</f>
        <v>1205</v>
      </c>
      <c r="D37" s="9">
        <v>1147</v>
      </c>
      <c r="E37" s="9">
        <f>SUM(E29:E36)</f>
        <v>992</v>
      </c>
      <c r="F37" s="9">
        <f>SUM(F29:F36)</f>
        <v>978</v>
      </c>
      <c r="G37" s="9">
        <f>SUM(G29:G36)</f>
        <v>914</v>
      </c>
      <c r="H37" s="170">
        <f t="shared" si="11"/>
        <v>-16.529680365296812</v>
      </c>
      <c r="I37" s="171">
        <f t="shared" si="12"/>
        <v>-24.149377593360995</v>
      </c>
      <c r="J37" s="179">
        <f t="shared" si="13"/>
        <v>-20.313862249346116</v>
      </c>
      <c r="K37" s="179">
        <f t="shared" si="14"/>
        <v>-7.8629032258064484</v>
      </c>
      <c r="L37" s="179">
        <f t="shared" si="15"/>
        <v>-6.5439672801635993</v>
      </c>
    </row>
    <row r="38" spans="1:12" ht="15" customHeight="1" x14ac:dyDescent="0.25"/>
    <row r="39" spans="1:12" ht="15" customHeight="1" x14ac:dyDescent="0.25">
      <c r="A39" s="149" t="s">
        <v>10</v>
      </c>
    </row>
    <row r="40" spans="1:12" ht="33.75" customHeight="1" x14ac:dyDescent="0.25">
      <c r="A40" s="12" t="s">
        <v>99</v>
      </c>
      <c r="B40" s="132">
        <v>2015</v>
      </c>
      <c r="C40" s="132">
        <v>2016</v>
      </c>
      <c r="D40" s="132">
        <v>2017</v>
      </c>
      <c r="E40" s="132">
        <v>2018</v>
      </c>
      <c r="F40" s="132">
        <v>2019</v>
      </c>
      <c r="G40" s="12">
        <v>2020</v>
      </c>
      <c r="H40" s="3" t="s">
        <v>592</v>
      </c>
      <c r="I40" s="3" t="s">
        <v>593</v>
      </c>
      <c r="J40" s="150" t="s">
        <v>594</v>
      </c>
      <c r="K40" s="3" t="s">
        <v>595</v>
      </c>
      <c r="L40" s="3" t="s">
        <v>598</v>
      </c>
    </row>
    <row r="41" spans="1:12" ht="15" customHeight="1" x14ac:dyDescent="0.25">
      <c r="A41" s="4" t="s">
        <v>100</v>
      </c>
      <c r="B41" s="147">
        <v>4832</v>
      </c>
      <c r="C41" s="133">
        <v>4314</v>
      </c>
      <c r="D41" s="147">
        <v>4179</v>
      </c>
      <c r="E41" s="147">
        <v>3837</v>
      </c>
      <c r="F41" s="147">
        <v>4298</v>
      </c>
      <c r="G41" s="133">
        <v>3951</v>
      </c>
      <c r="H41" s="134">
        <f>G41/B41*100-100</f>
        <v>-18.232615894039739</v>
      </c>
      <c r="I41" s="135">
        <f>G41/C41*100-100</f>
        <v>-8.4144645340751083</v>
      </c>
      <c r="J41" s="175">
        <f>G41/D41*100-100</f>
        <v>-5.4558506819813317</v>
      </c>
      <c r="K41" s="175">
        <f>G41/E41*100-100</f>
        <v>2.9710711493354154</v>
      </c>
      <c r="L41" s="175">
        <f>G41/F41*100-100</f>
        <v>-8.0735225686365766</v>
      </c>
    </row>
    <row r="42" spans="1:12" ht="15" customHeight="1" x14ac:dyDescent="0.25">
      <c r="A42" s="4" t="s">
        <v>101</v>
      </c>
      <c r="B42" s="147">
        <v>977</v>
      </c>
      <c r="C42" s="133">
        <v>939</v>
      </c>
      <c r="D42" s="147">
        <v>928</v>
      </c>
      <c r="E42" s="147">
        <v>597</v>
      </c>
      <c r="F42" s="147">
        <v>649</v>
      </c>
      <c r="G42" s="133">
        <v>652</v>
      </c>
      <c r="H42" s="134">
        <f>G42/B42*100-100</f>
        <v>-33.265097236438081</v>
      </c>
      <c r="I42" s="135">
        <f>G42/C42*100-100</f>
        <v>-30.564430244941434</v>
      </c>
      <c r="J42" s="175">
        <f>G42/D42*100-100</f>
        <v>-29.741379310344826</v>
      </c>
      <c r="K42" s="175">
        <f>G42/E42*100-100</f>
        <v>9.2127303182579539</v>
      </c>
      <c r="L42" s="175">
        <f>G42/F42*100-100</f>
        <v>0.46224961479200033</v>
      </c>
    </row>
    <row r="43" spans="1:12" ht="15" customHeight="1" x14ac:dyDescent="0.25">
      <c r="A43" s="4" t="s">
        <v>102</v>
      </c>
      <c r="B43" s="147">
        <v>701</v>
      </c>
      <c r="C43" s="133">
        <v>704</v>
      </c>
      <c r="D43" s="147">
        <v>678</v>
      </c>
      <c r="E43" s="147">
        <v>427</v>
      </c>
      <c r="F43" s="147">
        <v>529</v>
      </c>
      <c r="G43" s="133">
        <v>471</v>
      </c>
      <c r="H43" s="134">
        <f t="shared" ref="H43:H49" si="16">G43/B43*100-100</f>
        <v>-32.810271041369475</v>
      </c>
      <c r="I43" s="135">
        <f t="shared" ref="I43:I49" si="17">G43/C43*100-100</f>
        <v>-33.096590909090907</v>
      </c>
      <c r="J43" s="175">
        <f t="shared" ref="J43:J49" si="18">G43/D43*100-100</f>
        <v>-30.530973451327441</v>
      </c>
      <c r="K43" s="175">
        <f t="shared" ref="K43:K49" si="19">G43/E43*100-100</f>
        <v>10.304449648711937</v>
      </c>
      <c r="L43" s="175">
        <f t="shared" ref="L43:L49" si="20">G43/F43*100-100</f>
        <v>-10.96408317580341</v>
      </c>
    </row>
    <row r="44" spans="1:12" ht="15" customHeight="1" x14ac:dyDescent="0.25">
      <c r="A44" s="4" t="s">
        <v>103</v>
      </c>
      <c r="B44" s="147">
        <v>618</v>
      </c>
      <c r="C44" s="133">
        <v>639</v>
      </c>
      <c r="D44" s="147">
        <v>624</v>
      </c>
      <c r="E44" s="147">
        <v>614</v>
      </c>
      <c r="F44" s="147">
        <v>594</v>
      </c>
      <c r="G44" s="133">
        <v>533</v>
      </c>
      <c r="H44" s="134">
        <f t="shared" si="16"/>
        <v>-13.754045307443363</v>
      </c>
      <c r="I44" s="135">
        <f t="shared" si="17"/>
        <v>-16.588419405320806</v>
      </c>
      <c r="J44" s="175">
        <f t="shared" si="18"/>
        <v>-14.583333333333343</v>
      </c>
      <c r="K44" s="175">
        <f t="shared" si="19"/>
        <v>-13.192182410423442</v>
      </c>
      <c r="L44" s="175">
        <f t="shared" si="20"/>
        <v>-10.269360269360277</v>
      </c>
    </row>
    <row r="45" spans="1:12" ht="15" customHeight="1" x14ac:dyDescent="0.25">
      <c r="A45" s="4" t="s">
        <v>104</v>
      </c>
      <c r="B45" s="147">
        <v>241</v>
      </c>
      <c r="C45" s="133">
        <v>271</v>
      </c>
      <c r="D45" s="147">
        <v>285</v>
      </c>
      <c r="E45" s="147">
        <v>277</v>
      </c>
      <c r="F45" s="147">
        <v>275</v>
      </c>
      <c r="G45" s="133">
        <v>265</v>
      </c>
      <c r="H45" s="134">
        <f t="shared" si="16"/>
        <v>9.9585062240663973</v>
      </c>
      <c r="I45" s="135">
        <f t="shared" si="17"/>
        <v>-2.2140221402214024</v>
      </c>
      <c r="J45" s="175">
        <f t="shared" si="18"/>
        <v>-7.0175438596491233</v>
      </c>
      <c r="K45" s="175">
        <f t="shared" si="19"/>
        <v>-4.3321299638989075</v>
      </c>
      <c r="L45" s="175">
        <f t="shared" si="20"/>
        <v>-3.6363636363636402</v>
      </c>
    </row>
    <row r="46" spans="1:12" ht="15" customHeight="1" x14ac:dyDescent="0.25">
      <c r="A46" s="4" t="s">
        <v>105</v>
      </c>
      <c r="B46" s="147">
        <v>221</v>
      </c>
      <c r="C46" s="133">
        <v>220</v>
      </c>
      <c r="D46" s="147">
        <v>245</v>
      </c>
      <c r="E46" s="147">
        <v>243</v>
      </c>
      <c r="F46" s="147">
        <v>250</v>
      </c>
      <c r="G46" s="133">
        <v>234</v>
      </c>
      <c r="H46" s="134">
        <f t="shared" si="16"/>
        <v>5.8823529411764781</v>
      </c>
      <c r="I46" s="135">
        <f t="shared" si="17"/>
        <v>6.363636363636374</v>
      </c>
      <c r="J46" s="175">
        <f t="shared" si="18"/>
        <v>-4.4897959183673493</v>
      </c>
      <c r="K46" s="175">
        <f t="shared" si="19"/>
        <v>-3.7037037037037095</v>
      </c>
      <c r="L46" s="175">
        <f t="shared" si="20"/>
        <v>-6.3999999999999915</v>
      </c>
    </row>
    <row r="47" spans="1:12" ht="15" customHeight="1" x14ac:dyDescent="0.25">
      <c r="A47" s="4" t="s">
        <v>106</v>
      </c>
      <c r="B47" s="147">
        <v>98</v>
      </c>
      <c r="C47" s="133">
        <v>101</v>
      </c>
      <c r="D47" s="147">
        <v>104</v>
      </c>
      <c r="E47" s="147">
        <v>111</v>
      </c>
      <c r="F47" s="147">
        <v>117</v>
      </c>
      <c r="G47" s="133">
        <v>110</v>
      </c>
      <c r="H47" s="134">
        <f t="shared" si="16"/>
        <v>12.24489795918366</v>
      </c>
      <c r="I47" s="135">
        <f t="shared" si="17"/>
        <v>8.9108910891089153</v>
      </c>
      <c r="J47" s="175">
        <f t="shared" si="18"/>
        <v>5.7692307692307736</v>
      </c>
      <c r="K47" s="175">
        <f t="shared" si="19"/>
        <v>-0.90090090090090769</v>
      </c>
      <c r="L47" s="175">
        <f t="shared" si="20"/>
        <v>-5.9829059829059901</v>
      </c>
    </row>
    <row r="48" spans="1:12" ht="15" customHeight="1" x14ac:dyDescent="0.25">
      <c r="A48" s="4" t="s">
        <v>107</v>
      </c>
      <c r="B48" s="147">
        <v>41</v>
      </c>
      <c r="C48" s="133">
        <v>38</v>
      </c>
      <c r="D48" s="147">
        <v>44</v>
      </c>
      <c r="E48" s="147">
        <v>48</v>
      </c>
      <c r="F48" s="147">
        <v>45</v>
      </c>
      <c r="G48" s="133">
        <v>40</v>
      </c>
      <c r="H48" s="134">
        <f t="shared" si="16"/>
        <v>-2.4390243902439011</v>
      </c>
      <c r="I48" s="135">
        <f t="shared" si="17"/>
        <v>5.2631578947368354</v>
      </c>
      <c r="J48" s="175">
        <f t="shared" si="18"/>
        <v>-9.0909090909090935</v>
      </c>
      <c r="K48" s="175">
        <f t="shared" si="19"/>
        <v>-16.666666666666657</v>
      </c>
      <c r="L48" s="175">
        <f t="shared" si="20"/>
        <v>-11.111111111111114</v>
      </c>
    </row>
    <row r="49" spans="1:12" ht="15" customHeight="1" x14ac:dyDescent="0.25">
      <c r="A49" s="8" t="s">
        <v>6</v>
      </c>
      <c r="B49" s="9">
        <f>SUM(B41:B48)</f>
        <v>7729</v>
      </c>
      <c r="C49" s="9">
        <f>SUM(C41:C48)</f>
        <v>7226</v>
      </c>
      <c r="D49" s="9">
        <v>7087</v>
      </c>
      <c r="E49" s="9">
        <f>SUM(E41:E48)</f>
        <v>6154</v>
      </c>
      <c r="F49" s="9">
        <f>SUM(F41:F48)</f>
        <v>6757</v>
      </c>
      <c r="G49" s="9">
        <f>SUM(G41:G48)</f>
        <v>6256</v>
      </c>
      <c r="H49" s="170">
        <f t="shared" si="16"/>
        <v>-19.058092896881874</v>
      </c>
      <c r="I49" s="171">
        <f t="shared" si="17"/>
        <v>-13.423747578189875</v>
      </c>
      <c r="J49" s="179">
        <f t="shared" si="18"/>
        <v>-11.725694934386908</v>
      </c>
      <c r="K49" s="179">
        <f t="shared" si="19"/>
        <v>1.6574585635359256</v>
      </c>
      <c r="L49" s="179">
        <f t="shared" si="20"/>
        <v>-7.414533076809235</v>
      </c>
    </row>
    <row r="50" spans="1:12" ht="15" customHeight="1" x14ac:dyDescent="0.25"/>
    <row r="51" spans="1:12" ht="15" customHeight="1" x14ac:dyDescent="0.25">
      <c r="A51" s="149" t="s">
        <v>11</v>
      </c>
    </row>
    <row r="52" spans="1:12" ht="26.25" customHeight="1" x14ac:dyDescent="0.25">
      <c r="A52" s="12" t="s">
        <v>99</v>
      </c>
      <c r="B52" s="132">
        <v>2015</v>
      </c>
      <c r="C52" s="132">
        <v>2016</v>
      </c>
      <c r="D52" s="132">
        <v>2017</v>
      </c>
      <c r="E52" s="132">
        <v>2018</v>
      </c>
      <c r="F52" s="132">
        <v>2019</v>
      </c>
      <c r="G52" s="12">
        <v>2020</v>
      </c>
      <c r="H52" s="3" t="s">
        <v>592</v>
      </c>
      <c r="I52" s="3" t="s">
        <v>593</v>
      </c>
      <c r="J52" s="150" t="s">
        <v>594</v>
      </c>
      <c r="K52" s="3" t="s">
        <v>595</v>
      </c>
      <c r="L52" s="3" t="s">
        <v>598</v>
      </c>
    </row>
    <row r="53" spans="1:12" ht="15" customHeight="1" x14ac:dyDescent="0.25">
      <c r="A53" s="4" t="s">
        <v>100</v>
      </c>
      <c r="B53" s="147">
        <v>3970</v>
      </c>
      <c r="C53" s="133">
        <v>4109</v>
      </c>
      <c r="D53" s="147">
        <v>3959</v>
      </c>
      <c r="E53" s="147">
        <v>3745</v>
      </c>
      <c r="F53" s="147">
        <v>3726</v>
      </c>
      <c r="G53" s="133">
        <v>4278</v>
      </c>
      <c r="H53" s="134">
        <f>G53/B53*100-100</f>
        <v>7.7581863979848862</v>
      </c>
      <c r="I53" s="135">
        <f>G53/C53*100-100</f>
        <v>4.1129228522754886</v>
      </c>
      <c r="J53" s="175">
        <f>G53/D53*100-100</f>
        <v>8.057590300580955</v>
      </c>
      <c r="K53" s="175">
        <f>G53/E53*100-100</f>
        <v>14.232309746328426</v>
      </c>
      <c r="L53" s="175">
        <f>G53/F53*100-100</f>
        <v>14.81481481481481</v>
      </c>
    </row>
    <row r="54" spans="1:12" ht="15" customHeight="1" x14ac:dyDescent="0.25">
      <c r="A54" s="4" t="s">
        <v>101</v>
      </c>
      <c r="B54" s="147">
        <v>687</v>
      </c>
      <c r="C54" s="133">
        <v>663</v>
      </c>
      <c r="D54" s="147">
        <v>643</v>
      </c>
      <c r="E54" s="147">
        <v>488</v>
      </c>
      <c r="F54" s="147">
        <v>477</v>
      </c>
      <c r="G54" s="133">
        <v>486</v>
      </c>
      <c r="H54" s="134">
        <f>G54/B54*100-100</f>
        <v>-29.257641921397379</v>
      </c>
      <c r="I54" s="135">
        <f>G54/C54*100-100</f>
        <v>-26.696832579185525</v>
      </c>
      <c r="J54" s="175">
        <f>G54/D54*100-100</f>
        <v>-24.41679626749611</v>
      </c>
      <c r="K54" s="175">
        <f>G54/E54*100-100</f>
        <v>-0.40983606557377072</v>
      </c>
      <c r="L54" s="175">
        <f>G54/F54*100-100</f>
        <v>1.8867924528301927</v>
      </c>
    </row>
    <row r="55" spans="1:12" ht="15" customHeight="1" x14ac:dyDescent="0.25">
      <c r="A55" s="4" t="s">
        <v>102</v>
      </c>
      <c r="B55" s="147">
        <v>421</v>
      </c>
      <c r="C55" s="133">
        <v>425</v>
      </c>
      <c r="D55" s="147">
        <v>392</v>
      </c>
      <c r="E55" s="147">
        <v>295</v>
      </c>
      <c r="F55" s="147">
        <v>301</v>
      </c>
      <c r="G55" s="133">
        <v>273</v>
      </c>
      <c r="H55" s="134">
        <f t="shared" ref="H55:H61" si="21">G55/B55*100-100</f>
        <v>-35.154394299287404</v>
      </c>
      <c r="I55" s="135">
        <f t="shared" ref="I55:I61" si="22">G55/C55*100-100</f>
        <v>-35.764705882352942</v>
      </c>
      <c r="J55" s="175">
        <f t="shared" ref="J55:J61" si="23">G55/D55*100-100</f>
        <v>-30.357142857142861</v>
      </c>
      <c r="K55" s="175">
        <f t="shared" ref="K55:K61" si="24">G55/E55*100-100</f>
        <v>-7.4576271186440692</v>
      </c>
      <c r="L55" s="175">
        <f t="shared" ref="L55:L61" si="25">G55/F55*100-100</f>
        <v>-9.3023255813953512</v>
      </c>
    </row>
    <row r="56" spans="1:12" ht="15" customHeight="1" x14ac:dyDescent="0.25">
      <c r="A56" s="4" t="s">
        <v>103</v>
      </c>
      <c r="B56" s="147">
        <v>247</v>
      </c>
      <c r="C56" s="133">
        <v>262</v>
      </c>
      <c r="D56" s="147">
        <v>279</v>
      </c>
      <c r="E56" s="147">
        <v>265</v>
      </c>
      <c r="F56" s="147">
        <v>272</v>
      </c>
      <c r="G56" s="133">
        <v>203</v>
      </c>
      <c r="H56" s="134">
        <f t="shared" si="21"/>
        <v>-17.813765182186231</v>
      </c>
      <c r="I56" s="135">
        <f t="shared" si="22"/>
        <v>-22.51908396946564</v>
      </c>
      <c r="J56" s="175">
        <f t="shared" si="23"/>
        <v>-27.240143369175627</v>
      </c>
      <c r="K56" s="175">
        <f t="shared" si="24"/>
        <v>-23.396226415094333</v>
      </c>
      <c r="L56" s="175">
        <f t="shared" si="25"/>
        <v>-25.367647058823522</v>
      </c>
    </row>
    <row r="57" spans="1:12" ht="15" customHeight="1" x14ac:dyDescent="0.25">
      <c r="A57" s="4" t="s">
        <v>104</v>
      </c>
      <c r="B57" s="147">
        <v>100</v>
      </c>
      <c r="C57" s="133">
        <v>102</v>
      </c>
      <c r="D57" s="147">
        <v>104</v>
      </c>
      <c r="E57" s="147">
        <v>113</v>
      </c>
      <c r="F57" s="147">
        <v>117</v>
      </c>
      <c r="G57" s="133">
        <v>102</v>
      </c>
      <c r="H57" s="134">
        <f t="shared" si="21"/>
        <v>2</v>
      </c>
      <c r="I57" s="135">
        <f t="shared" si="22"/>
        <v>0</v>
      </c>
      <c r="J57" s="175">
        <f t="shared" si="23"/>
        <v>-1.923076923076934</v>
      </c>
      <c r="K57" s="175">
        <f t="shared" si="24"/>
        <v>-9.7345132743362939</v>
      </c>
      <c r="L57" s="175">
        <f t="shared" si="25"/>
        <v>-12.820512820512818</v>
      </c>
    </row>
    <row r="58" spans="1:12" ht="15" customHeight="1" x14ac:dyDescent="0.25">
      <c r="A58" s="4" t="s">
        <v>105</v>
      </c>
      <c r="B58" s="147">
        <v>111</v>
      </c>
      <c r="C58" s="133">
        <v>106</v>
      </c>
      <c r="D58" s="147">
        <v>96</v>
      </c>
      <c r="E58" s="147">
        <v>92</v>
      </c>
      <c r="F58" s="147">
        <v>89</v>
      </c>
      <c r="G58" s="133">
        <v>84</v>
      </c>
      <c r="H58" s="134">
        <f t="shared" si="21"/>
        <v>-24.324324324324323</v>
      </c>
      <c r="I58" s="135">
        <f t="shared" si="22"/>
        <v>-20.754716981132077</v>
      </c>
      <c r="J58" s="175">
        <f t="shared" si="23"/>
        <v>-12.5</v>
      </c>
      <c r="K58" s="175">
        <f t="shared" si="24"/>
        <v>-8.6956521739130466</v>
      </c>
      <c r="L58" s="175">
        <f t="shared" si="25"/>
        <v>-5.6179775280898951</v>
      </c>
    </row>
    <row r="59" spans="1:12" ht="15" customHeight="1" x14ac:dyDescent="0.25">
      <c r="A59" s="4" t="s">
        <v>106</v>
      </c>
      <c r="B59" s="147">
        <v>41</v>
      </c>
      <c r="C59" s="133">
        <v>44</v>
      </c>
      <c r="D59" s="147">
        <v>47</v>
      </c>
      <c r="E59" s="147">
        <v>50</v>
      </c>
      <c r="F59" s="147">
        <v>45</v>
      </c>
      <c r="G59" s="133">
        <v>40</v>
      </c>
      <c r="H59" s="134">
        <f t="shared" si="21"/>
        <v>-2.4390243902439011</v>
      </c>
      <c r="I59" s="135">
        <f t="shared" si="22"/>
        <v>-9.0909090909090935</v>
      </c>
      <c r="J59" s="175">
        <f t="shared" si="23"/>
        <v>-14.893617021276597</v>
      </c>
      <c r="K59" s="175">
        <f t="shared" si="24"/>
        <v>-20</v>
      </c>
      <c r="L59" s="175">
        <f t="shared" si="25"/>
        <v>-11.111111111111114</v>
      </c>
    </row>
    <row r="60" spans="1:12" ht="15" customHeight="1" x14ac:dyDescent="0.25">
      <c r="A60" s="4" t="s">
        <v>107</v>
      </c>
      <c r="B60" s="147">
        <v>15</v>
      </c>
      <c r="C60" s="133">
        <v>16</v>
      </c>
      <c r="D60" s="147">
        <v>19</v>
      </c>
      <c r="E60" s="147">
        <v>19</v>
      </c>
      <c r="F60" s="147">
        <v>22</v>
      </c>
      <c r="G60" s="133">
        <v>22</v>
      </c>
      <c r="H60" s="134">
        <f t="shared" si="21"/>
        <v>46.666666666666657</v>
      </c>
      <c r="I60" s="135">
        <f t="shared" si="22"/>
        <v>37.5</v>
      </c>
      <c r="J60" s="175">
        <f t="shared" si="23"/>
        <v>15.789473684210535</v>
      </c>
      <c r="K60" s="175">
        <f t="shared" si="24"/>
        <v>15.789473684210535</v>
      </c>
      <c r="L60" s="175">
        <f t="shared" si="25"/>
        <v>0</v>
      </c>
    </row>
    <row r="61" spans="1:12" ht="15" customHeight="1" x14ac:dyDescent="0.25">
      <c r="A61" s="8" t="s">
        <v>6</v>
      </c>
      <c r="B61" s="9">
        <f>SUM(B53:B60)</f>
        <v>5592</v>
      </c>
      <c r="C61" s="9">
        <f>SUM(C53:C60)</f>
        <v>5727</v>
      </c>
      <c r="D61" s="9">
        <v>5539</v>
      </c>
      <c r="E61" s="9">
        <f>SUM(E53:E60)</f>
        <v>5067</v>
      </c>
      <c r="F61" s="9">
        <f>SUM(F53:F60)</f>
        <v>5049</v>
      </c>
      <c r="G61" s="9">
        <f>SUM(G53:G60)</f>
        <v>5488</v>
      </c>
      <c r="H61" s="170">
        <f t="shared" si="21"/>
        <v>-1.8597997138769671</v>
      </c>
      <c r="I61" s="171">
        <f t="shared" si="22"/>
        <v>-4.1732145975205128</v>
      </c>
      <c r="J61" s="179">
        <f t="shared" si="23"/>
        <v>-0.92074381657339188</v>
      </c>
      <c r="K61" s="179">
        <f t="shared" si="24"/>
        <v>8.3086639036905439</v>
      </c>
      <c r="L61" s="179">
        <f t="shared" si="25"/>
        <v>8.6947910477322239</v>
      </c>
    </row>
    <row r="62" spans="1:12" ht="15" customHeight="1" x14ac:dyDescent="0.25"/>
    <row r="63" spans="1:12" ht="15" customHeight="1" x14ac:dyDescent="0.25">
      <c r="A63" s="149" t="s">
        <v>8</v>
      </c>
    </row>
    <row r="64" spans="1:12" ht="32.25" customHeight="1" x14ac:dyDescent="0.25">
      <c r="A64" s="12" t="s">
        <v>99</v>
      </c>
      <c r="B64" s="132">
        <v>2015</v>
      </c>
      <c r="C64" s="132">
        <v>2016</v>
      </c>
      <c r="D64" s="132">
        <v>2017</v>
      </c>
      <c r="E64" s="132">
        <v>2018</v>
      </c>
      <c r="F64" s="132">
        <v>2019</v>
      </c>
      <c r="G64" s="12">
        <v>2020</v>
      </c>
      <c r="H64" s="3" t="s">
        <v>592</v>
      </c>
      <c r="I64" s="3" t="s">
        <v>593</v>
      </c>
      <c r="J64" s="150" t="s">
        <v>594</v>
      </c>
      <c r="K64" s="3" t="s">
        <v>595</v>
      </c>
      <c r="L64" s="3" t="s">
        <v>598</v>
      </c>
    </row>
    <row r="65" spans="1:12" ht="15" customHeight="1" x14ac:dyDescent="0.25">
      <c r="A65" s="4" t="s">
        <v>100</v>
      </c>
      <c r="B65" s="147">
        <v>4693</v>
      </c>
      <c r="C65" s="133">
        <v>4618</v>
      </c>
      <c r="D65" s="147">
        <v>4591</v>
      </c>
      <c r="E65" s="147">
        <v>4096</v>
      </c>
      <c r="F65" s="147">
        <v>4098</v>
      </c>
      <c r="G65" s="133">
        <v>3935</v>
      </c>
      <c r="H65" s="134">
        <f>G65/B65*100-100</f>
        <v>-16.151715320690386</v>
      </c>
      <c r="I65" s="135">
        <f>G65/C65*100-100</f>
        <v>-14.789952360329153</v>
      </c>
      <c r="J65" s="175">
        <f>G65/D65*100-100</f>
        <v>-14.288825963842299</v>
      </c>
      <c r="K65" s="175">
        <f>G65/E65*100-100</f>
        <v>-3.9306640625</v>
      </c>
      <c r="L65" s="175">
        <f>G65/F65*100-100</f>
        <v>-3.9775500244021487</v>
      </c>
    </row>
    <row r="66" spans="1:12" ht="15" customHeight="1" x14ac:dyDescent="0.25">
      <c r="A66" s="4" t="s">
        <v>101</v>
      </c>
      <c r="B66" s="147">
        <v>1084</v>
      </c>
      <c r="C66" s="133">
        <v>1053</v>
      </c>
      <c r="D66" s="147">
        <v>1015</v>
      </c>
      <c r="E66" s="147">
        <v>823</v>
      </c>
      <c r="F66" s="147">
        <v>794</v>
      </c>
      <c r="G66" s="133">
        <v>852</v>
      </c>
      <c r="H66" s="134">
        <f>G66/B66*100-100</f>
        <v>-21.402214022140214</v>
      </c>
      <c r="I66" s="135">
        <f>G66/C66*100-100</f>
        <v>-19.088319088319082</v>
      </c>
      <c r="J66" s="175">
        <f>G66/D66*100-100</f>
        <v>-16.059113300492612</v>
      </c>
      <c r="K66" s="175">
        <f>G66/E66*100-100</f>
        <v>3.5236938031591762</v>
      </c>
      <c r="L66" s="175">
        <f>G66/F66*100-100</f>
        <v>7.3047858942065602</v>
      </c>
    </row>
    <row r="67" spans="1:12" ht="15" customHeight="1" x14ac:dyDescent="0.25">
      <c r="A67" s="4" t="s">
        <v>102</v>
      </c>
      <c r="B67" s="147">
        <v>861</v>
      </c>
      <c r="C67" s="133">
        <v>812</v>
      </c>
      <c r="D67" s="147">
        <v>850</v>
      </c>
      <c r="E67" s="147">
        <v>584</v>
      </c>
      <c r="F67" s="147">
        <v>608</v>
      </c>
      <c r="G67" s="133">
        <v>622</v>
      </c>
      <c r="H67" s="134">
        <f t="shared" ref="H67:H73" si="26">G67/B67*100-100</f>
        <v>-27.758420441347269</v>
      </c>
      <c r="I67" s="135">
        <f t="shared" ref="I67:I73" si="27">G67/C67*100-100</f>
        <v>-23.399014778325125</v>
      </c>
      <c r="J67" s="175">
        <f t="shared" ref="J67:J73" si="28">G67/D67*100-100</f>
        <v>-26.823529411764696</v>
      </c>
      <c r="K67" s="175">
        <f t="shared" ref="K67:K73" si="29">G67/E67*100-100</f>
        <v>6.5068493150684787</v>
      </c>
      <c r="L67" s="175">
        <f t="shared" ref="L67:L73" si="30">G67/F67*100-100</f>
        <v>2.3026315789473699</v>
      </c>
    </row>
    <row r="68" spans="1:12" ht="15" customHeight="1" x14ac:dyDescent="0.25">
      <c r="A68" s="4" t="s">
        <v>103</v>
      </c>
      <c r="B68" s="147">
        <v>773</v>
      </c>
      <c r="C68" s="133">
        <v>775</v>
      </c>
      <c r="D68" s="147">
        <v>756</v>
      </c>
      <c r="E68" s="147">
        <v>688</v>
      </c>
      <c r="F68" s="147">
        <v>723</v>
      </c>
      <c r="G68" s="133">
        <v>626</v>
      </c>
      <c r="H68" s="134">
        <f t="shared" si="26"/>
        <v>-19.016817593790421</v>
      </c>
      <c r="I68" s="135">
        <f t="shared" si="27"/>
        <v>-19.225806451612897</v>
      </c>
      <c r="J68" s="175">
        <f t="shared" si="28"/>
        <v>-17.195767195767203</v>
      </c>
      <c r="K68" s="175">
        <f t="shared" si="29"/>
        <v>-9.0116279069767558</v>
      </c>
      <c r="L68" s="175">
        <f t="shared" si="30"/>
        <v>-13.416320885200548</v>
      </c>
    </row>
    <row r="69" spans="1:12" ht="15" customHeight="1" x14ac:dyDescent="0.25">
      <c r="A69" s="4" t="s">
        <v>104</v>
      </c>
      <c r="B69" s="147">
        <v>306</v>
      </c>
      <c r="C69" s="133">
        <v>322</v>
      </c>
      <c r="D69" s="147">
        <v>351</v>
      </c>
      <c r="E69" s="147">
        <v>335</v>
      </c>
      <c r="F69" s="147">
        <v>338</v>
      </c>
      <c r="G69" s="133">
        <v>316</v>
      </c>
      <c r="H69" s="134">
        <f t="shared" si="26"/>
        <v>3.2679738562091671</v>
      </c>
      <c r="I69" s="135">
        <f t="shared" si="27"/>
        <v>-1.8633540372670865</v>
      </c>
      <c r="J69" s="175">
        <f t="shared" si="28"/>
        <v>-9.971509971509974</v>
      </c>
      <c r="K69" s="175">
        <f t="shared" si="29"/>
        <v>-5.6716417910447774</v>
      </c>
      <c r="L69" s="175">
        <f t="shared" si="30"/>
        <v>-6.5088757396449637</v>
      </c>
    </row>
    <row r="70" spans="1:12" ht="15" customHeight="1" x14ac:dyDescent="0.25">
      <c r="A70" s="4" t="s">
        <v>105</v>
      </c>
      <c r="B70" s="147">
        <v>342</v>
      </c>
      <c r="C70" s="133">
        <v>331</v>
      </c>
      <c r="D70" s="147">
        <v>329</v>
      </c>
      <c r="E70" s="147">
        <v>339</v>
      </c>
      <c r="F70" s="147">
        <v>322</v>
      </c>
      <c r="G70" s="133">
        <v>291</v>
      </c>
      <c r="H70" s="134">
        <f t="shared" si="26"/>
        <v>-14.912280701754383</v>
      </c>
      <c r="I70" s="135">
        <f t="shared" si="27"/>
        <v>-12.084592145015108</v>
      </c>
      <c r="J70" s="175">
        <f t="shared" si="28"/>
        <v>-11.550151975683889</v>
      </c>
      <c r="K70" s="175">
        <f t="shared" si="29"/>
        <v>-14.159292035398224</v>
      </c>
      <c r="L70" s="175">
        <f t="shared" si="30"/>
        <v>-9.6273291925465827</v>
      </c>
    </row>
    <row r="71" spans="1:12" ht="15" customHeight="1" x14ac:dyDescent="0.25">
      <c r="A71" s="4" t="s">
        <v>106</v>
      </c>
      <c r="B71" s="147">
        <v>156</v>
      </c>
      <c r="C71" s="133">
        <v>166</v>
      </c>
      <c r="D71" s="147">
        <v>175</v>
      </c>
      <c r="E71" s="147">
        <v>171</v>
      </c>
      <c r="F71" s="147">
        <v>180</v>
      </c>
      <c r="G71" s="133">
        <v>161</v>
      </c>
      <c r="H71" s="134">
        <f t="shared" si="26"/>
        <v>3.2051282051282186</v>
      </c>
      <c r="I71" s="135">
        <f t="shared" si="27"/>
        <v>-3.0120481927710898</v>
      </c>
      <c r="J71" s="175">
        <f t="shared" si="28"/>
        <v>-8</v>
      </c>
      <c r="K71" s="175">
        <f t="shared" si="29"/>
        <v>-5.8479532163742647</v>
      </c>
      <c r="L71" s="175">
        <f t="shared" si="30"/>
        <v>-10.555555555555557</v>
      </c>
    </row>
    <row r="72" spans="1:12" ht="15" customHeight="1" x14ac:dyDescent="0.25">
      <c r="A72" s="4" t="s">
        <v>107</v>
      </c>
      <c r="B72" s="147">
        <v>61</v>
      </c>
      <c r="C72" s="133">
        <v>60</v>
      </c>
      <c r="D72" s="147">
        <v>62</v>
      </c>
      <c r="E72" s="147">
        <v>63</v>
      </c>
      <c r="F72" s="147">
        <v>59</v>
      </c>
      <c r="G72" s="133">
        <v>59</v>
      </c>
      <c r="H72" s="134">
        <f t="shared" si="26"/>
        <v>-3.2786885245901658</v>
      </c>
      <c r="I72" s="135">
        <f t="shared" si="27"/>
        <v>-1.6666666666666714</v>
      </c>
      <c r="J72" s="175">
        <f t="shared" si="28"/>
        <v>-4.8387096774193452</v>
      </c>
      <c r="K72" s="175">
        <f t="shared" si="29"/>
        <v>-6.3492063492063551</v>
      </c>
      <c r="L72" s="175">
        <f t="shared" si="30"/>
        <v>0</v>
      </c>
    </row>
    <row r="73" spans="1:12" ht="15" customHeight="1" x14ac:dyDescent="0.25">
      <c r="A73" s="8" t="s">
        <v>6</v>
      </c>
      <c r="B73" s="9">
        <f>SUM(B65:B72)</f>
        <v>8276</v>
      </c>
      <c r="C73" s="9">
        <f>SUM(C65:C72)</f>
        <v>8137</v>
      </c>
      <c r="D73" s="9">
        <v>8129</v>
      </c>
      <c r="E73" s="9">
        <f>SUM(E65:E72)</f>
        <v>7099</v>
      </c>
      <c r="F73" s="9">
        <f>SUM(F65:F72)</f>
        <v>7122</v>
      </c>
      <c r="G73" s="9">
        <f>SUM(G65:G72)</f>
        <v>6862</v>
      </c>
      <c r="H73" s="170">
        <f t="shared" si="26"/>
        <v>-17.08554857419044</v>
      </c>
      <c r="I73" s="171">
        <f t="shared" si="27"/>
        <v>-15.669165540125348</v>
      </c>
      <c r="J73" s="179">
        <f t="shared" si="28"/>
        <v>-15.586172961003811</v>
      </c>
      <c r="K73" s="179">
        <f t="shared" si="29"/>
        <v>-3.3384983800535366</v>
      </c>
      <c r="L73" s="179">
        <f t="shared" si="30"/>
        <v>-3.6506599269868047</v>
      </c>
    </row>
    <row r="74" spans="1:12" ht="15" customHeight="1" x14ac:dyDescent="0.25"/>
    <row r="75" spans="1:12" ht="15" customHeight="1" x14ac:dyDescent="0.25">
      <c r="A75" s="149" t="s">
        <v>7</v>
      </c>
    </row>
    <row r="76" spans="1:12" ht="15" customHeight="1" x14ac:dyDescent="0.25">
      <c r="A76" s="12" t="s">
        <v>99</v>
      </c>
      <c r="B76" s="132">
        <v>2015</v>
      </c>
      <c r="C76" s="132">
        <v>2016</v>
      </c>
      <c r="D76" s="132">
        <v>2017</v>
      </c>
      <c r="E76" s="132">
        <v>2018</v>
      </c>
      <c r="F76" s="132">
        <v>2019</v>
      </c>
      <c r="G76" s="12">
        <v>2020</v>
      </c>
      <c r="H76" s="3" t="s">
        <v>592</v>
      </c>
      <c r="I76" s="3" t="s">
        <v>593</v>
      </c>
      <c r="J76" s="150" t="s">
        <v>594</v>
      </c>
      <c r="K76" s="3" t="s">
        <v>595</v>
      </c>
      <c r="L76" s="3" t="s">
        <v>598</v>
      </c>
    </row>
    <row r="77" spans="1:12" ht="15" customHeight="1" x14ac:dyDescent="0.25">
      <c r="A77" s="4" t="s">
        <v>100</v>
      </c>
      <c r="B77" s="147">
        <v>3845</v>
      </c>
      <c r="C77" s="133">
        <v>3877</v>
      </c>
      <c r="D77" s="147">
        <v>3886</v>
      </c>
      <c r="E77" s="147">
        <v>3563</v>
      </c>
      <c r="F77" s="147">
        <v>3800</v>
      </c>
      <c r="G77" s="133">
        <v>3840</v>
      </c>
      <c r="H77" s="134">
        <f>G77/B77*100-100</f>
        <v>-0.13003901170350218</v>
      </c>
      <c r="I77" s="135">
        <f>G77/C77*100-100</f>
        <v>-0.95434614392570438</v>
      </c>
      <c r="J77" s="175">
        <f>G77/D77*100-100</f>
        <v>-1.1837364899639766</v>
      </c>
      <c r="K77" s="175">
        <f>G77/E77*100-100</f>
        <v>7.7743474600056004</v>
      </c>
      <c r="L77" s="175">
        <f>G77/F77*100-100</f>
        <v>1.0526315789473699</v>
      </c>
    </row>
    <row r="78" spans="1:12" ht="15" customHeight="1" x14ac:dyDescent="0.25">
      <c r="A78" s="4" t="s">
        <v>101</v>
      </c>
      <c r="B78" s="147">
        <v>785</v>
      </c>
      <c r="C78" s="133">
        <v>787</v>
      </c>
      <c r="D78" s="147">
        <v>857</v>
      </c>
      <c r="E78" s="147">
        <v>591</v>
      </c>
      <c r="F78" s="147">
        <v>605</v>
      </c>
      <c r="G78" s="133">
        <v>636</v>
      </c>
      <c r="H78" s="134">
        <f>G78/B78*100-100</f>
        <v>-18.980891719745216</v>
      </c>
      <c r="I78" s="135">
        <f>G78/C78*100-100</f>
        <v>-19.186785260482836</v>
      </c>
      <c r="J78" s="175">
        <f>G78/D78*100-100</f>
        <v>-25.787631271878638</v>
      </c>
      <c r="K78" s="175">
        <f>G78/E78*100-100</f>
        <v>7.6142131979695336</v>
      </c>
      <c r="L78" s="175">
        <f>G78/F78*100-100</f>
        <v>5.1239669421487548</v>
      </c>
    </row>
    <row r="79" spans="1:12" ht="15" customHeight="1" x14ac:dyDescent="0.25">
      <c r="A79" s="4" t="s">
        <v>102</v>
      </c>
      <c r="B79" s="147">
        <v>638</v>
      </c>
      <c r="C79" s="133">
        <v>629</v>
      </c>
      <c r="D79" s="147">
        <v>609</v>
      </c>
      <c r="E79" s="147">
        <v>417</v>
      </c>
      <c r="F79" s="147">
        <v>459</v>
      </c>
      <c r="G79" s="133">
        <v>419</v>
      </c>
      <c r="H79" s="134">
        <f t="shared" ref="H79:H85" si="31">G79/B79*100-100</f>
        <v>-34.32601880877742</v>
      </c>
      <c r="I79" s="135">
        <f t="shared" ref="I79:I85" si="32">G79/C79*100-100</f>
        <v>-33.38632750397457</v>
      </c>
      <c r="J79" s="175">
        <f t="shared" ref="J79:J85" si="33">G79/D79*100-100</f>
        <v>-31.198686371100166</v>
      </c>
      <c r="K79" s="175">
        <f t="shared" ref="K79:K85" si="34">G79/E79*100-100</f>
        <v>0.47961630695442636</v>
      </c>
      <c r="L79" s="175">
        <f t="shared" ref="L79:L85" si="35">G79/F79*100-100</f>
        <v>-8.7145969498910603</v>
      </c>
    </row>
    <row r="80" spans="1:12" ht="15" customHeight="1" x14ac:dyDescent="0.25">
      <c r="A80" s="4" t="s">
        <v>103</v>
      </c>
      <c r="B80" s="147">
        <v>463</v>
      </c>
      <c r="C80" s="133">
        <v>475</v>
      </c>
      <c r="D80" s="147">
        <v>493</v>
      </c>
      <c r="E80" s="147">
        <v>442</v>
      </c>
      <c r="F80" s="147">
        <v>470</v>
      </c>
      <c r="G80" s="133">
        <v>433</v>
      </c>
      <c r="H80" s="134">
        <f t="shared" si="31"/>
        <v>-6.4794816414686807</v>
      </c>
      <c r="I80" s="135">
        <f t="shared" si="32"/>
        <v>-8.8421052631578902</v>
      </c>
      <c r="J80" s="175">
        <f t="shared" si="33"/>
        <v>-12.170385395537537</v>
      </c>
      <c r="K80" s="175">
        <f t="shared" si="34"/>
        <v>-2.0361990950226243</v>
      </c>
      <c r="L80" s="175">
        <f t="shared" si="35"/>
        <v>-7.8723404255319167</v>
      </c>
    </row>
    <row r="81" spans="1:12" ht="15" customHeight="1" x14ac:dyDescent="0.25">
      <c r="A81" s="4" t="s">
        <v>104</v>
      </c>
      <c r="B81" s="147">
        <v>167</v>
      </c>
      <c r="C81" s="133">
        <v>165</v>
      </c>
      <c r="D81" s="147">
        <v>169</v>
      </c>
      <c r="E81" s="147">
        <v>174</v>
      </c>
      <c r="F81" s="147">
        <v>181</v>
      </c>
      <c r="G81" s="133">
        <v>151</v>
      </c>
      <c r="H81" s="134">
        <f t="shared" si="31"/>
        <v>-9.5808383233532908</v>
      </c>
      <c r="I81" s="135">
        <f t="shared" si="32"/>
        <v>-8.4848484848484844</v>
      </c>
      <c r="J81" s="175">
        <f t="shared" si="33"/>
        <v>-10.650887573964496</v>
      </c>
      <c r="K81" s="175">
        <f t="shared" si="34"/>
        <v>-13.218390804597703</v>
      </c>
      <c r="L81" s="175">
        <f t="shared" si="35"/>
        <v>-16.574585635359114</v>
      </c>
    </row>
    <row r="82" spans="1:12" ht="15" customHeight="1" x14ac:dyDescent="0.25">
      <c r="A82" s="4" t="s">
        <v>105</v>
      </c>
      <c r="B82" s="147">
        <v>198</v>
      </c>
      <c r="C82" s="133">
        <v>205</v>
      </c>
      <c r="D82" s="147">
        <v>210</v>
      </c>
      <c r="E82" s="147">
        <v>203</v>
      </c>
      <c r="F82" s="147">
        <v>199</v>
      </c>
      <c r="G82" s="133">
        <v>194</v>
      </c>
      <c r="H82" s="134">
        <f t="shared" si="31"/>
        <v>-2.0202020202020208</v>
      </c>
      <c r="I82" s="135">
        <f t="shared" si="32"/>
        <v>-5.3658536585365937</v>
      </c>
      <c r="J82" s="175">
        <f t="shared" si="33"/>
        <v>-7.6190476190476204</v>
      </c>
      <c r="K82" s="175">
        <f t="shared" si="34"/>
        <v>-4.4334975369458078</v>
      </c>
      <c r="L82" s="175">
        <f t="shared" si="35"/>
        <v>-2.5125628140703498</v>
      </c>
    </row>
    <row r="83" spans="1:12" ht="15" customHeight="1" x14ac:dyDescent="0.25">
      <c r="A83" s="4" t="s">
        <v>106</v>
      </c>
      <c r="B83" s="147">
        <v>103</v>
      </c>
      <c r="C83" s="133">
        <v>104</v>
      </c>
      <c r="D83" s="147">
        <v>118</v>
      </c>
      <c r="E83" s="147">
        <v>118</v>
      </c>
      <c r="F83" s="147">
        <v>115</v>
      </c>
      <c r="G83" s="133">
        <v>105</v>
      </c>
      <c r="H83" s="134">
        <f t="shared" si="31"/>
        <v>1.9417475728155296</v>
      </c>
      <c r="I83" s="135">
        <f t="shared" si="32"/>
        <v>0.96153846153845279</v>
      </c>
      <c r="J83" s="175">
        <f t="shared" si="33"/>
        <v>-11.016949152542381</v>
      </c>
      <c r="K83" s="175">
        <f t="shared" si="34"/>
        <v>-11.016949152542381</v>
      </c>
      <c r="L83" s="175">
        <f t="shared" si="35"/>
        <v>-8.6956521739130466</v>
      </c>
    </row>
    <row r="84" spans="1:12" ht="15" customHeight="1" x14ac:dyDescent="0.25">
      <c r="A84" s="4" t="s">
        <v>107</v>
      </c>
      <c r="B84" s="147">
        <v>37</v>
      </c>
      <c r="C84" s="133">
        <v>39</v>
      </c>
      <c r="D84" s="147">
        <v>38</v>
      </c>
      <c r="E84" s="147">
        <v>45</v>
      </c>
      <c r="F84" s="147">
        <v>47</v>
      </c>
      <c r="G84" s="133">
        <v>42</v>
      </c>
      <c r="H84" s="134">
        <f t="shared" si="31"/>
        <v>13.513513513513516</v>
      </c>
      <c r="I84" s="135">
        <f t="shared" si="32"/>
        <v>7.6923076923076934</v>
      </c>
      <c r="J84" s="175">
        <f t="shared" si="33"/>
        <v>10.526315789473699</v>
      </c>
      <c r="K84" s="175">
        <f t="shared" si="34"/>
        <v>-6.6666666666666714</v>
      </c>
      <c r="L84" s="175">
        <f t="shared" si="35"/>
        <v>-10.638297872340431</v>
      </c>
    </row>
    <row r="85" spans="1:12" ht="15" customHeight="1" x14ac:dyDescent="0.25">
      <c r="A85" s="8" t="s">
        <v>6</v>
      </c>
      <c r="B85" s="9">
        <f>SUM(B77:B84)</f>
        <v>6236</v>
      </c>
      <c r="C85" s="9">
        <f>SUM(C77:C84)</f>
        <v>6281</v>
      </c>
      <c r="D85" s="9">
        <v>6380</v>
      </c>
      <c r="E85" s="9">
        <f>SUM(E77:E84)</f>
        <v>5553</v>
      </c>
      <c r="F85" s="9">
        <f>SUM(F77:F84)</f>
        <v>5876</v>
      </c>
      <c r="G85" s="9">
        <f>SUM(G77:G84)</f>
        <v>5820</v>
      </c>
      <c r="H85" s="170">
        <f t="shared" si="31"/>
        <v>-6.6709429121231523</v>
      </c>
      <c r="I85" s="171">
        <f t="shared" si="32"/>
        <v>-7.3395956057952532</v>
      </c>
      <c r="J85" s="179">
        <f t="shared" si="33"/>
        <v>-8.7774294670846444</v>
      </c>
      <c r="K85" s="179">
        <f t="shared" si="34"/>
        <v>4.8082117774176112</v>
      </c>
      <c r="L85" s="179">
        <f t="shared" si="35"/>
        <v>-0.95302927161333173</v>
      </c>
    </row>
    <row r="86" spans="1:12" ht="15" customHeight="1" x14ac:dyDescent="0.25"/>
  </sheetData>
  <phoneticPr fontId="23" type="noConversion"/>
  <hyperlinks>
    <hyperlink ref="Q1" location="'Indice tavole'!A1" display="torna all'indice 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17</vt:i4>
      </vt:variant>
    </vt:vector>
  </HeadingPairs>
  <TitlesOfParts>
    <vt:vector size="34" baseType="lpstr">
      <vt:lpstr>Indice tavole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2.1</vt:lpstr>
      <vt:lpstr>2.2</vt:lpstr>
      <vt:lpstr>2.3</vt:lpstr>
      <vt:lpstr>2.4</vt:lpstr>
      <vt:lpstr>2.5</vt:lpstr>
      <vt:lpstr>2.6</vt:lpstr>
      <vt:lpstr>2.7</vt:lpstr>
      <vt:lpstr>'1.1'!Area_stampa</vt:lpstr>
      <vt:lpstr>'1.2'!Area_stampa</vt:lpstr>
      <vt:lpstr>'1.3'!Area_stampa</vt:lpstr>
      <vt:lpstr>'1.4'!Area_stampa</vt:lpstr>
      <vt:lpstr>'1.5'!Area_stampa</vt:lpstr>
      <vt:lpstr>'1.6'!Area_stampa</vt:lpstr>
      <vt:lpstr>'1.7'!Area_stampa</vt:lpstr>
      <vt:lpstr>'1.8'!Area_stampa</vt:lpstr>
      <vt:lpstr>'1.9'!Area_stampa</vt:lpstr>
      <vt:lpstr>'2.1'!Area_stampa</vt:lpstr>
      <vt:lpstr>'2.2'!Area_stampa</vt:lpstr>
      <vt:lpstr>'2.3'!Area_stampa</vt:lpstr>
      <vt:lpstr>'2.4'!Area_stampa</vt:lpstr>
      <vt:lpstr>'2.5'!Area_stampa</vt:lpstr>
      <vt:lpstr>'2.6'!Area_stampa</vt:lpstr>
      <vt:lpstr>Tav.1.1___Commercio_estero_delle_province_venete._Importazioni__esportazioni_e_saldi._Anni_2015__2016_e_2017._Valori_in_milioni_di_euro_e_variazioni_percentuali</vt:lpstr>
      <vt:lpstr>Tav.1.2___Importazioni_delle_province_venete_per_voce_merceologica_._Anno_2017._Valori_in_milioni_di_euro_e_variazioni_percentuali_rispetto_all_anno_precedente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Giusti</dc:creator>
  <cp:lastModifiedBy>Arianna Pittarello</cp:lastModifiedBy>
  <cp:lastPrinted>2018-03-01T11:02:50Z</cp:lastPrinted>
  <dcterms:created xsi:type="dcterms:W3CDTF">2017-08-09T10:22:35Z</dcterms:created>
  <dcterms:modified xsi:type="dcterms:W3CDTF">2021-12-23T11:58:54Z</dcterms:modified>
</cp:coreProperties>
</file>