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ffici\Centro studi\PROGETTI E RICERCHE\18002. Funzione associata studi\Tavole IMPORT EXPORT\TAVOLE ultimo agg\Tabelle Import - Export\"/>
    </mc:Choice>
  </mc:AlternateContent>
  <xr:revisionPtr revIDLastSave="0" documentId="13_ncr:1_{5EA98D42-5922-4A51-90AA-BEF2868DC88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dice tavole" sheetId="1" r:id="rId1"/>
    <sheet name="1.1" sheetId="2" r:id="rId2"/>
    <sheet name="1.2" sheetId="3" r:id="rId3"/>
    <sheet name="1.3" sheetId="131" r:id="rId4"/>
    <sheet name="1.4" sheetId="132" r:id="rId5"/>
    <sheet name="1.5" sheetId="147" r:id="rId6"/>
    <sheet name="1.6" sheetId="134" r:id="rId7"/>
    <sheet name="1.7" sheetId="135" r:id="rId8"/>
    <sheet name="1.8" sheetId="145" r:id="rId9"/>
    <sheet name="1.9" sheetId="146" r:id="rId10"/>
    <sheet name="2.1" sheetId="138" r:id="rId11"/>
    <sheet name="2.2" sheetId="139" r:id="rId12"/>
    <sheet name="2.3" sheetId="140" r:id="rId13"/>
    <sheet name="2.4" sheetId="148" r:id="rId14"/>
    <sheet name="2.5" sheetId="149" r:id="rId15"/>
    <sheet name="2.6" sheetId="143" r:id="rId16"/>
    <sheet name="2.7" sheetId="144" r:id="rId17"/>
  </sheets>
  <definedNames>
    <definedName name="_xlnm._FilterDatabase" localSheetId="0" hidden="1">'Indice tavole'!#REF!</definedName>
    <definedName name="_xlnm.Print_Area" localSheetId="1">'1.1'!$A$1:$N$17</definedName>
    <definedName name="_xlnm.Print_Area" localSheetId="2">'1.2'!$A$1:$Z$36</definedName>
    <definedName name="_xlnm.Print_Area" localSheetId="3">'1.3'!$A$1:$Q$36</definedName>
    <definedName name="_xlnm.Print_Area" localSheetId="4">'1.4'!$A$1:$W$3</definedName>
    <definedName name="_xlnm.Print_Area" localSheetId="5">'1.5'!$A$1:$W$3</definedName>
    <definedName name="_xlnm.Print_Area" localSheetId="6">'1.6'!$A$1:$AA$40</definedName>
    <definedName name="_xlnm.Print_Area" localSheetId="7">'1.7'!$A$1:$Z$14</definedName>
    <definedName name="_xlnm.Print_Area" localSheetId="8">'1.8'!$A$1:$Q$2</definedName>
    <definedName name="_xlnm.Print_Area" localSheetId="9">'1.9'!$A$1:$Q$2</definedName>
    <definedName name="_xlnm.Print_Area" localSheetId="10">'2.1'!$A$1:$W$17</definedName>
    <definedName name="_xlnm.Print_Area" localSheetId="11">'2.2'!$A$1:$AD$36</definedName>
    <definedName name="_xlnm.Print_Area" localSheetId="12">'2.3'!$A$1:$AD$36</definedName>
    <definedName name="_xlnm.Print_Area" localSheetId="13">'2.4'!$A$1:$AJ$3</definedName>
    <definedName name="_xlnm.Print_Area" localSheetId="14">'2.5'!$A$1:$AF$3</definedName>
    <definedName name="_xlnm.Print_Area" localSheetId="15">'2.6'!$A$1:$AI$39</definedName>
    <definedName name="_xlnm.Print_Area" localSheetId="16">'2.7'!$A$1:$F$17</definedName>
    <definedName name="HTML_CodePage" hidden="1">1252</definedName>
    <definedName name="HTML_Control" hidden="1">{"'Tav19'!$A$1:$AB$128"}</definedName>
    <definedName name="HTML_Description" hidden="1">""</definedName>
    <definedName name="HTML_Email" hidden="1">""</definedName>
    <definedName name="HTML_Header" hidden="1">"Tav19"</definedName>
    <definedName name="HTML_LastUpdate" hidden="1">"09/10/98"</definedName>
    <definedName name="HTML_LineAfter" hidden="1">FALSE</definedName>
    <definedName name="HTML_LineBefore" hidden="1">FALSE</definedName>
    <definedName name="HTML_Name" hidden="1">"lab. inf."</definedName>
    <definedName name="HTML_OBDlg2" hidden="1">TRUE</definedName>
    <definedName name="HTML_OBDlg4" hidden="1">TRUE</definedName>
    <definedName name="HTML_OS" hidden="1">0</definedName>
    <definedName name="HTML_PathFile" hidden="1">"c:\_\prova1"</definedName>
    <definedName name="HTML_Title" hidden="1">"SINT5_0"</definedName>
    <definedName name="Tav.1.1___Commercio_estero_delle_province_venete._Importazioni__esportazioni_e_saldi._Anni_2015__2016_e_2017._Valori_in_milioni_di_euro_e_variazioni_percentuali">'1.1'!$A$1</definedName>
    <definedName name="Tav.1.2___Importazioni_delle_province_venete_per_voce_merceologica_._Anno_2017._Valori_in_milioni_di_euro_e_variazioni_percentuali_rispetto_all_anno_precedente">'1.2'!$A$1</definedName>
    <definedName name="x" hidden="1">{"'Tav19'!$A$1:$AB$128"}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G40" i="143" l="1"/>
  <c r="BG41" i="143"/>
  <c r="BG42" i="143"/>
  <c r="BG43" i="143"/>
  <c r="BG44" i="143"/>
  <c r="BG45" i="143"/>
  <c r="BG46" i="143"/>
  <c r="BG47" i="143"/>
  <c r="BG48" i="143"/>
  <c r="BG49" i="143"/>
  <c r="BG50" i="143"/>
  <c r="BG51" i="143"/>
  <c r="BG52" i="143"/>
  <c r="BG53" i="143"/>
  <c r="BG54" i="143"/>
  <c r="BG55" i="143"/>
  <c r="BG56" i="143"/>
  <c r="BG57" i="143"/>
  <c r="BG58" i="143"/>
  <c r="BG59" i="143"/>
  <c r="BG60" i="143"/>
  <c r="BG61" i="143"/>
  <c r="BG62" i="143"/>
  <c r="BG63" i="143"/>
  <c r="BG64" i="143"/>
  <c r="BG65" i="143"/>
  <c r="BG66" i="143"/>
  <c r="BG67" i="143"/>
  <c r="BG68" i="143"/>
  <c r="BG69" i="143"/>
  <c r="BG70" i="143"/>
  <c r="BG71" i="143"/>
  <c r="BG72" i="143"/>
  <c r="BG73" i="143"/>
  <c r="BG74" i="143"/>
  <c r="BG75" i="143"/>
  <c r="BG76" i="143"/>
  <c r="BG77" i="143"/>
  <c r="BG78" i="143"/>
  <c r="BG79" i="143"/>
  <c r="BG80" i="143"/>
  <c r="BG81" i="143"/>
  <c r="BG82" i="143"/>
  <c r="BG83" i="143"/>
  <c r="BG84" i="143"/>
  <c r="BG85" i="143"/>
  <c r="BG86" i="143"/>
  <c r="BG87" i="143"/>
  <c r="BG88" i="143"/>
  <c r="BG89" i="143"/>
  <c r="BG90" i="143"/>
  <c r="BG91" i="143"/>
  <c r="BG92" i="143"/>
  <c r="BG93" i="143"/>
  <c r="BG94" i="143"/>
  <c r="BG95" i="143"/>
  <c r="BG96" i="143"/>
  <c r="BG97" i="143"/>
  <c r="BG98" i="143"/>
  <c r="BG99" i="143"/>
  <c r="BG100" i="143"/>
  <c r="BG101" i="143"/>
  <c r="BG102" i="143"/>
  <c r="BG103" i="143"/>
  <c r="BG104" i="143"/>
  <c r="BG105" i="143"/>
  <c r="BG106" i="143"/>
  <c r="BG107" i="143"/>
  <c r="BG108" i="143"/>
  <c r="BG109" i="143"/>
  <c r="BG110" i="143"/>
  <c r="BG111" i="143"/>
  <c r="BG112" i="143"/>
  <c r="BG113" i="143"/>
  <c r="BG114" i="143"/>
  <c r="BG115" i="143"/>
  <c r="BG116" i="143"/>
  <c r="BG117" i="143"/>
  <c r="BG118" i="143"/>
  <c r="BG119" i="143"/>
  <c r="BG120" i="143"/>
  <c r="BG121" i="143"/>
  <c r="BG122" i="143"/>
  <c r="BG123" i="143"/>
  <c r="BG124" i="143"/>
  <c r="BG125" i="143"/>
  <c r="BG126" i="143"/>
  <c r="BG127" i="143"/>
  <c r="BG128" i="143"/>
  <c r="BG129" i="143"/>
  <c r="BG130" i="143"/>
  <c r="BG131" i="143"/>
  <c r="BG132" i="143"/>
  <c r="BG133" i="143"/>
  <c r="BG134" i="143"/>
  <c r="BG135" i="143"/>
  <c r="BG136" i="143"/>
  <c r="BG137" i="143"/>
  <c r="BG138" i="143"/>
  <c r="BG139" i="143"/>
  <c r="BG140" i="143"/>
  <c r="BG141" i="143"/>
  <c r="BG142" i="143"/>
  <c r="BG143" i="143"/>
  <c r="BG144" i="143"/>
  <c r="BG145" i="143"/>
  <c r="BG146" i="143"/>
  <c r="BG147" i="143"/>
  <c r="BG148" i="143"/>
  <c r="BG149" i="143"/>
  <c r="BG150" i="143"/>
  <c r="BG151" i="143"/>
  <c r="BG152" i="143"/>
  <c r="BG153" i="143"/>
  <c r="BG154" i="143"/>
  <c r="BG155" i="143"/>
  <c r="BG156" i="143"/>
  <c r="BG157" i="143"/>
  <c r="BG158" i="143"/>
  <c r="BG159" i="143"/>
  <c r="BG160" i="143"/>
  <c r="BG161" i="143"/>
  <c r="BG162" i="143"/>
  <c r="BG163" i="143"/>
  <c r="BG164" i="143"/>
  <c r="BG165" i="143"/>
  <c r="BG166" i="143"/>
  <c r="BG167" i="143"/>
  <c r="BG168" i="143"/>
  <c r="BG169" i="143"/>
  <c r="BG170" i="143"/>
  <c r="BG171" i="143"/>
  <c r="BG172" i="143"/>
  <c r="BG173" i="143"/>
  <c r="BG174" i="143"/>
  <c r="BG175" i="143"/>
  <c r="BG176" i="143"/>
  <c r="BG177" i="143"/>
  <c r="BG178" i="143"/>
  <c r="BG179" i="143"/>
  <c r="BG180" i="143"/>
  <c r="BG181" i="143"/>
  <c r="BG182" i="143"/>
  <c r="BG183" i="143"/>
  <c r="BG184" i="143"/>
  <c r="BG185" i="143"/>
  <c r="BG186" i="143"/>
  <c r="BG187" i="143"/>
  <c r="BG188" i="143"/>
  <c r="BG189" i="143"/>
  <c r="BG190" i="143"/>
  <c r="BG191" i="143"/>
  <c r="BG192" i="143"/>
  <c r="BG193" i="143"/>
  <c r="BG194" i="143"/>
  <c r="BG195" i="143"/>
  <c r="BG196" i="143"/>
  <c r="BG197" i="143"/>
  <c r="BG198" i="143"/>
  <c r="BG199" i="143"/>
  <c r="BG200" i="143"/>
  <c r="BG201" i="143"/>
  <c r="BG39" i="143"/>
  <c r="BG202" i="143" s="1"/>
  <c r="BF202" i="143"/>
  <c r="AA40" i="143"/>
  <c r="AA41" i="143"/>
  <c r="AA42" i="143"/>
  <c r="AA43" i="143"/>
  <c r="AA44" i="143"/>
  <c r="AA45" i="143"/>
  <c r="AA46" i="143"/>
  <c r="AA47" i="143"/>
  <c r="AA48" i="143"/>
  <c r="AA49" i="143"/>
  <c r="AA50" i="143"/>
  <c r="AA51" i="143"/>
  <c r="AA52" i="143"/>
  <c r="AA53" i="143"/>
  <c r="AA54" i="143"/>
  <c r="AA55" i="143"/>
  <c r="AA56" i="143"/>
  <c r="AA57" i="143"/>
  <c r="AA58" i="143"/>
  <c r="AA59" i="143"/>
  <c r="AA60" i="143"/>
  <c r="AA61" i="143"/>
  <c r="AA62" i="143"/>
  <c r="AA63" i="143"/>
  <c r="AA64" i="143"/>
  <c r="AA65" i="143"/>
  <c r="AA66" i="143"/>
  <c r="AA67" i="143"/>
  <c r="AA68" i="143"/>
  <c r="AA69" i="143"/>
  <c r="AA70" i="143"/>
  <c r="AA71" i="143"/>
  <c r="AA72" i="143"/>
  <c r="AA73" i="143"/>
  <c r="AA74" i="143"/>
  <c r="AA75" i="143"/>
  <c r="AA76" i="143"/>
  <c r="AA77" i="143"/>
  <c r="AA78" i="143"/>
  <c r="AA79" i="143"/>
  <c r="AA80" i="143"/>
  <c r="AA81" i="143"/>
  <c r="AA82" i="143"/>
  <c r="AA83" i="143"/>
  <c r="AA84" i="143"/>
  <c r="AA85" i="143"/>
  <c r="AA86" i="143"/>
  <c r="AA87" i="143"/>
  <c r="AA88" i="143"/>
  <c r="AA89" i="143"/>
  <c r="AA90" i="143"/>
  <c r="AA91" i="143"/>
  <c r="AA92" i="143"/>
  <c r="AA93" i="143"/>
  <c r="AA94" i="143"/>
  <c r="AA95" i="143"/>
  <c r="AA96" i="143"/>
  <c r="AA97" i="143"/>
  <c r="AA98" i="143"/>
  <c r="AA99" i="143"/>
  <c r="AA100" i="143"/>
  <c r="AA101" i="143"/>
  <c r="AA102" i="143"/>
  <c r="AA103" i="143"/>
  <c r="AA104" i="143"/>
  <c r="AA105" i="143"/>
  <c r="AA106" i="143"/>
  <c r="AA107" i="143"/>
  <c r="AA108" i="143"/>
  <c r="AA109" i="143"/>
  <c r="AA110" i="143"/>
  <c r="AA111" i="143"/>
  <c r="AA112" i="143"/>
  <c r="AA113" i="143"/>
  <c r="AA114" i="143"/>
  <c r="AA115" i="143"/>
  <c r="AA116" i="143"/>
  <c r="AA117" i="143"/>
  <c r="AA118" i="143"/>
  <c r="AA119" i="143"/>
  <c r="AA120" i="143"/>
  <c r="AA121" i="143"/>
  <c r="AA122" i="143"/>
  <c r="AA123" i="143"/>
  <c r="AA124" i="143"/>
  <c r="AA125" i="143"/>
  <c r="AA126" i="143"/>
  <c r="AA127" i="143"/>
  <c r="AA128" i="143"/>
  <c r="AA129" i="143"/>
  <c r="AA130" i="143"/>
  <c r="AA131" i="143"/>
  <c r="AA132" i="143"/>
  <c r="AA133" i="143"/>
  <c r="AA134" i="143"/>
  <c r="AA135" i="143"/>
  <c r="AA136" i="143"/>
  <c r="AA137" i="143"/>
  <c r="AA138" i="143"/>
  <c r="AA139" i="143"/>
  <c r="AA140" i="143"/>
  <c r="AA141" i="143"/>
  <c r="AA142" i="143"/>
  <c r="AA143" i="143"/>
  <c r="AA144" i="143"/>
  <c r="AA145" i="143"/>
  <c r="AA146" i="143"/>
  <c r="AA147" i="143"/>
  <c r="AA148" i="143"/>
  <c r="AA149" i="143"/>
  <c r="AA150" i="143"/>
  <c r="AA151" i="143"/>
  <c r="AA152" i="143"/>
  <c r="AA153" i="143"/>
  <c r="AA154" i="143"/>
  <c r="AA155" i="143"/>
  <c r="AA156" i="143"/>
  <c r="AA157" i="143"/>
  <c r="AA158" i="143"/>
  <c r="AA159" i="143"/>
  <c r="AA160" i="143"/>
  <c r="AA161" i="143"/>
  <c r="AA162" i="143"/>
  <c r="AA163" i="143"/>
  <c r="AA164" i="143"/>
  <c r="AA165" i="143"/>
  <c r="AA166" i="143"/>
  <c r="AA167" i="143"/>
  <c r="AA168" i="143"/>
  <c r="AA169" i="143"/>
  <c r="AA170" i="143"/>
  <c r="AA171" i="143"/>
  <c r="AA172" i="143"/>
  <c r="AA173" i="143"/>
  <c r="AA174" i="143"/>
  <c r="AA175" i="143"/>
  <c r="AA176" i="143"/>
  <c r="AA177" i="143"/>
  <c r="AA178" i="143"/>
  <c r="AA179" i="143"/>
  <c r="AA180" i="143"/>
  <c r="AA181" i="143"/>
  <c r="AA182" i="143"/>
  <c r="AA183" i="143"/>
  <c r="AA184" i="143"/>
  <c r="AA185" i="143"/>
  <c r="AA186" i="143"/>
  <c r="AA187" i="143"/>
  <c r="AA188" i="143"/>
  <c r="AA189" i="143"/>
  <c r="AA190" i="143"/>
  <c r="AA191" i="143"/>
  <c r="AA192" i="143"/>
  <c r="AA193" i="143"/>
  <c r="AA194" i="143"/>
  <c r="AA195" i="143"/>
  <c r="AA196" i="143"/>
  <c r="AA197" i="143"/>
  <c r="AA198" i="143"/>
  <c r="AA199" i="143"/>
  <c r="AA200" i="143"/>
  <c r="AA201" i="143"/>
  <c r="AA39" i="143"/>
  <c r="AA202" i="143" s="1"/>
  <c r="AA204" i="143" s="1"/>
  <c r="Z202" i="143"/>
  <c r="BG7" i="143"/>
  <c r="BG8" i="143"/>
  <c r="BG9" i="143"/>
  <c r="BG10" i="143"/>
  <c r="BG11" i="143"/>
  <c r="BG12" i="143"/>
  <c r="BG13" i="143"/>
  <c r="BG14" i="143"/>
  <c r="BG15" i="143"/>
  <c r="BG16" i="143"/>
  <c r="BG17" i="143"/>
  <c r="BG18" i="143"/>
  <c r="BG19" i="143"/>
  <c r="BG20" i="143"/>
  <c r="BG21" i="143"/>
  <c r="BG22" i="143"/>
  <c r="BG23" i="143"/>
  <c r="BG24" i="143"/>
  <c r="BG25" i="143"/>
  <c r="BG26" i="143"/>
  <c r="BG27" i="143"/>
  <c r="BG28" i="143"/>
  <c r="BG29" i="143"/>
  <c r="BG30" i="143"/>
  <c r="BG31" i="143"/>
  <c r="BG32" i="143"/>
  <c r="BG33" i="143"/>
  <c r="BG34" i="143"/>
  <c r="BG6" i="143"/>
  <c r="BF35" i="143"/>
  <c r="AA7" i="143"/>
  <c r="AA8" i="143"/>
  <c r="AA9" i="143"/>
  <c r="AA10" i="143"/>
  <c r="AA11" i="143"/>
  <c r="AA12" i="143"/>
  <c r="AA13" i="143"/>
  <c r="AA14" i="143"/>
  <c r="AA15" i="143"/>
  <c r="AA16" i="143"/>
  <c r="AA17" i="143"/>
  <c r="AA18" i="143"/>
  <c r="AA19" i="143"/>
  <c r="AA20" i="143"/>
  <c r="AA21" i="143"/>
  <c r="AA22" i="143"/>
  <c r="AA23" i="143"/>
  <c r="AA24" i="143"/>
  <c r="AA25" i="143"/>
  <c r="AA26" i="143"/>
  <c r="AA27" i="143"/>
  <c r="AA28" i="143"/>
  <c r="AA29" i="143"/>
  <c r="AA30" i="143"/>
  <c r="AA31" i="143"/>
  <c r="AA32" i="143"/>
  <c r="AA33" i="143"/>
  <c r="AA34" i="143"/>
  <c r="AA6" i="143"/>
  <c r="AA35" i="143" s="1"/>
  <c r="Z35" i="143"/>
  <c r="BG35" i="143" l="1"/>
  <c r="Z204" i="143"/>
  <c r="BF204" i="143"/>
  <c r="BG204" i="143"/>
  <c r="BG7" i="144"/>
  <c r="BG8" i="144"/>
  <c r="BG9" i="144"/>
  <c r="BG10" i="144"/>
  <c r="BG11" i="144"/>
  <c r="BG12" i="144"/>
  <c r="BG13" i="144"/>
  <c r="BG14" i="144"/>
  <c r="BG15" i="144"/>
  <c r="BG16" i="144"/>
  <c r="BG17" i="144"/>
  <c r="BG18" i="144"/>
  <c r="BG19" i="144"/>
  <c r="BG20" i="144"/>
  <c r="BG21" i="144"/>
  <c r="BG22" i="144"/>
  <c r="BG23" i="144"/>
  <c r="BG24" i="144"/>
  <c r="BG25" i="144"/>
  <c r="BG26" i="144"/>
  <c r="BG27" i="144"/>
  <c r="BG28" i="144"/>
  <c r="BG29" i="144"/>
  <c r="BG30" i="144"/>
  <c r="BG31" i="144"/>
  <c r="BG32" i="144"/>
  <c r="BG33" i="144"/>
  <c r="BG34" i="144"/>
  <c r="BG35" i="144"/>
  <c r="BG36" i="144"/>
  <c r="BG37" i="144"/>
  <c r="BG38" i="144"/>
  <c r="BG39" i="144"/>
  <c r="BG40" i="144"/>
  <c r="BG41" i="144"/>
  <c r="BG42" i="144"/>
  <c r="BG43" i="144"/>
  <c r="BG44" i="144"/>
  <c r="BG45" i="144"/>
  <c r="BG46" i="144"/>
  <c r="BG47" i="144"/>
  <c r="BG48" i="144"/>
  <c r="BG49" i="144"/>
  <c r="BG50" i="144"/>
  <c r="BG51" i="144"/>
  <c r="BG52" i="144"/>
  <c r="BG53" i="144"/>
  <c r="BG54" i="144"/>
  <c r="BG55" i="144"/>
  <c r="BG56" i="144"/>
  <c r="BG57" i="144"/>
  <c r="BG58" i="144"/>
  <c r="BG59" i="144"/>
  <c r="BG60" i="144"/>
  <c r="BG61" i="144"/>
  <c r="BG62" i="144"/>
  <c r="BG63" i="144"/>
  <c r="BG64" i="144"/>
  <c r="BG65" i="144"/>
  <c r="BG66" i="144"/>
  <c r="BG67" i="144"/>
  <c r="BG68" i="144"/>
  <c r="BG69" i="144"/>
  <c r="BG70" i="144"/>
  <c r="BG71" i="144"/>
  <c r="BG72" i="144"/>
  <c r="BG73" i="144"/>
  <c r="BG74" i="144"/>
  <c r="BG75" i="144"/>
  <c r="BG76" i="144"/>
  <c r="BG77" i="144"/>
  <c r="BG78" i="144"/>
  <c r="BG79" i="144"/>
  <c r="BG80" i="144"/>
  <c r="BG81" i="144"/>
  <c r="BG82" i="144"/>
  <c r="BG83" i="144"/>
  <c r="BG84" i="144"/>
  <c r="BG85" i="144"/>
  <c r="BG86" i="144"/>
  <c r="BG87" i="144"/>
  <c r="BG88" i="144"/>
  <c r="BG89" i="144"/>
  <c r="BG90" i="144"/>
  <c r="BG91" i="144"/>
  <c r="BG92" i="144"/>
  <c r="BG93" i="144"/>
  <c r="BG94" i="144"/>
  <c r="BG95" i="144"/>
  <c r="BG96" i="144"/>
  <c r="BG97" i="144"/>
  <c r="BG98" i="144"/>
  <c r="BG99" i="144"/>
  <c r="BG100" i="144"/>
  <c r="BG101" i="144"/>
  <c r="BG102" i="144"/>
  <c r="BG103" i="144"/>
  <c r="BG104" i="144"/>
  <c r="BG105" i="144"/>
  <c r="BG106" i="144"/>
  <c r="BG107" i="144"/>
  <c r="BG108" i="144"/>
  <c r="BG109" i="144"/>
  <c r="BG110" i="144"/>
  <c r="BG111" i="144"/>
  <c r="BG112" i="144"/>
  <c r="BG113" i="144"/>
  <c r="BG114" i="144"/>
  <c r="BG115" i="144"/>
  <c r="BG116" i="144"/>
  <c r="BG117" i="144"/>
  <c r="BG118" i="144"/>
  <c r="BG119" i="144"/>
  <c r="BG120" i="144"/>
  <c r="BG121" i="144"/>
  <c r="BG122" i="144"/>
  <c r="BG123" i="144"/>
  <c r="BG124" i="144"/>
  <c r="BG125" i="144"/>
  <c r="BF126" i="144"/>
  <c r="BG6" i="144"/>
  <c r="AA7" i="144"/>
  <c r="AA8" i="144"/>
  <c r="AA9" i="144"/>
  <c r="AA10" i="144"/>
  <c r="AA11" i="144"/>
  <c r="AA12" i="144"/>
  <c r="AA13" i="144"/>
  <c r="AA14" i="144"/>
  <c r="AA15" i="144"/>
  <c r="AA16" i="144"/>
  <c r="AA17" i="144"/>
  <c r="AA18" i="144"/>
  <c r="AA19" i="144"/>
  <c r="AA20" i="144"/>
  <c r="AA21" i="144"/>
  <c r="AA22" i="144"/>
  <c r="AA23" i="144"/>
  <c r="AA24" i="144"/>
  <c r="AA25" i="144"/>
  <c r="AA26" i="144"/>
  <c r="AA27" i="144"/>
  <c r="AA28" i="144"/>
  <c r="AA29" i="144"/>
  <c r="AA30" i="144"/>
  <c r="AA31" i="144"/>
  <c r="AA32" i="144"/>
  <c r="AA33" i="144"/>
  <c r="AA34" i="144"/>
  <c r="AA35" i="144"/>
  <c r="AA36" i="144"/>
  <c r="AA37" i="144"/>
  <c r="AA38" i="144"/>
  <c r="AA39" i="144"/>
  <c r="AA40" i="144"/>
  <c r="AA41" i="144"/>
  <c r="AA42" i="144"/>
  <c r="AA43" i="144"/>
  <c r="AA44" i="144"/>
  <c r="AA45" i="144"/>
  <c r="AA46" i="144"/>
  <c r="AA47" i="144"/>
  <c r="AA48" i="144"/>
  <c r="AA49" i="144"/>
  <c r="AA50" i="144"/>
  <c r="AA51" i="144"/>
  <c r="AA52" i="144"/>
  <c r="AA53" i="144"/>
  <c r="AA54" i="144"/>
  <c r="AA55" i="144"/>
  <c r="AA56" i="144"/>
  <c r="AA57" i="144"/>
  <c r="AA58" i="144"/>
  <c r="AA59" i="144"/>
  <c r="AA60" i="144"/>
  <c r="AA61" i="144"/>
  <c r="AA62" i="144"/>
  <c r="AA63" i="144"/>
  <c r="AA64" i="144"/>
  <c r="AA65" i="144"/>
  <c r="AA66" i="144"/>
  <c r="AA67" i="144"/>
  <c r="AA68" i="144"/>
  <c r="AA69" i="144"/>
  <c r="AA70" i="144"/>
  <c r="AA71" i="144"/>
  <c r="AA72" i="144"/>
  <c r="AA73" i="144"/>
  <c r="AA74" i="144"/>
  <c r="AA75" i="144"/>
  <c r="AA76" i="144"/>
  <c r="AA77" i="144"/>
  <c r="AA78" i="144"/>
  <c r="AA79" i="144"/>
  <c r="AA80" i="144"/>
  <c r="AA81" i="144"/>
  <c r="AA82" i="144"/>
  <c r="AA83" i="144"/>
  <c r="AA84" i="144"/>
  <c r="AA85" i="144"/>
  <c r="AA86" i="144"/>
  <c r="AA87" i="144"/>
  <c r="AA88" i="144"/>
  <c r="AA89" i="144"/>
  <c r="AA90" i="144"/>
  <c r="AA91" i="144"/>
  <c r="AA92" i="144"/>
  <c r="AA93" i="144"/>
  <c r="AA94" i="144"/>
  <c r="AA95" i="144"/>
  <c r="AA96" i="144"/>
  <c r="AA97" i="144"/>
  <c r="AA98" i="144"/>
  <c r="AA99" i="144"/>
  <c r="AA100" i="144"/>
  <c r="AA101" i="144"/>
  <c r="AA102" i="144"/>
  <c r="AA103" i="144"/>
  <c r="AA104" i="144"/>
  <c r="AA105" i="144"/>
  <c r="AA106" i="144"/>
  <c r="AA107" i="144"/>
  <c r="AA108" i="144"/>
  <c r="AA109" i="144"/>
  <c r="AA110" i="144"/>
  <c r="AA111" i="144"/>
  <c r="AA112" i="144"/>
  <c r="AA113" i="144"/>
  <c r="AA114" i="144"/>
  <c r="AA115" i="144"/>
  <c r="AA116" i="144"/>
  <c r="AA117" i="144"/>
  <c r="AA118" i="144"/>
  <c r="AA119" i="144"/>
  <c r="AA120" i="144"/>
  <c r="AA121" i="144"/>
  <c r="AA122" i="144"/>
  <c r="AA123" i="144"/>
  <c r="AA124" i="144"/>
  <c r="AA125" i="144"/>
  <c r="AA6" i="144"/>
  <c r="Z126" i="144"/>
  <c r="AA126" i="144" l="1"/>
  <c r="BG126" i="144"/>
  <c r="Z6" i="149"/>
  <c r="Z7" i="149"/>
  <c r="Z8" i="149"/>
  <c r="Z9" i="149"/>
  <c r="Z10" i="149"/>
  <c r="Z11" i="149"/>
  <c r="Z12" i="149"/>
  <c r="Z13" i="149"/>
  <c r="Z14" i="149"/>
  <c r="Z15" i="149"/>
  <c r="Z16" i="149"/>
  <c r="Z5" i="149"/>
  <c r="Y17" i="149"/>
  <c r="Z6" i="148"/>
  <c r="Z7" i="148"/>
  <c r="Z8" i="148"/>
  <c r="Z9" i="148"/>
  <c r="Z10" i="148"/>
  <c r="Z11" i="148"/>
  <c r="Z12" i="148"/>
  <c r="Z13" i="148"/>
  <c r="Z14" i="148"/>
  <c r="Z15" i="148"/>
  <c r="Z5" i="148"/>
  <c r="Y17" i="148"/>
  <c r="Z17" i="149" l="1"/>
  <c r="Z6" i="140"/>
  <c r="Z7" i="140"/>
  <c r="Z8" i="140"/>
  <c r="Z9" i="140"/>
  <c r="Z10" i="140"/>
  <c r="Z11" i="140"/>
  <c r="Z12" i="140"/>
  <c r="Z13" i="140"/>
  <c r="Z14" i="140"/>
  <c r="Z15" i="140"/>
  <c r="Z16" i="140"/>
  <c r="Z17" i="140"/>
  <c r="Z18" i="140"/>
  <c r="Z19" i="140"/>
  <c r="Z20" i="140"/>
  <c r="Z21" i="140"/>
  <c r="Z22" i="140"/>
  <c r="Z23" i="140"/>
  <c r="Z24" i="140"/>
  <c r="Z25" i="140"/>
  <c r="Z26" i="140"/>
  <c r="Z27" i="140"/>
  <c r="Z28" i="140"/>
  <c r="Z29" i="140"/>
  <c r="Z30" i="140"/>
  <c r="Z31" i="140"/>
  <c r="Z32" i="140"/>
  <c r="Z5" i="140"/>
  <c r="Y33" i="140"/>
  <c r="Z6" i="139"/>
  <c r="Z7" i="139"/>
  <c r="Z8" i="139"/>
  <c r="Z9" i="139"/>
  <c r="Z10" i="139"/>
  <c r="Z11" i="139"/>
  <c r="Z12" i="139"/>
  <c r="Z13" i="139"/>
  <c r="Z14" i="139"/>
  <c r="Z15" i="139"/>
  <c r="Z16" i="139"/>
  <c r="Z17" i="139"/>
  <c r="Z18" i="139"/>
  <c r="Z19" i="139"/>
  <c r="Z20" i="139"/>
  <c r="Z21" i="139"/>
  <c r="Z22" i="139"/>
  <c r="Z23" i="139"/>
  <c r="Z24" i="139"/>
  <c r="Z25" i="139"/>
  <c r="Z26" i="139"/>
  <c r="Z27" i="139"/>
  <c r="Z28" i="139"/>
  <c r="Z29" i="139"/>
  <c r="Z30" i="139"/>
  <c r="Z31" i="139"/>
  <c r="Z32" i="139"/>
  <c r="Z5" i="139"/>
  <c r="Y33" i="139"/>
  <c r="Z33" i="140" l="1"/>
  <c r="Z33" i="139"/>
  <c r="AB5" i="138"/>
  <c r="AA20" i="138"/>
  <c r="AA21" i="138"/>
  <c r="AA22" i="138"/>
  <c r="AA23" i="138"/>
  <c r="AA24" i="138"/>
  <c r="AA25" i="138"/>
  <c r="AA19" i="138"/>
  <c r="AA6" i="138"/>
  <c r="AA7" i="138"/>
  <c r="AA8" i="138"/>
  <c r="AA9" i="138"/>
  <c r="AA10" i="138"/>
  <c r="AA11" i="138"/>
  <c r="AA5" i="138"/>
  <c r="Z26" i="138"/>
  <c r="Z12" i="138"/>
  <c r="AA12" i="138" l="1"/>
  <c r="AA26" i="138"/>
  <c r="X33" i="143"/>
  <c r="BH176" i="143" l="1"/>
  <c r="BH40" i="143"/>
  <c r="BH41" i="143"/>
  <c r="BH42" i="143"/>
  <c r="BH43" i="143"/>
  <c r="BH44" i="143"/>
  <c r="BH45" i="143"/>
  <c r="BH46" i="143"/>
  <c r="BH47" i="143"/>
  <c r="BH48" i="143"/>
  <c r="BH49" i="143"/>
  <c r="BH50" i="143"/>
  <c r="BH51" i="143"/>
  <c r="BH52" i="143"/>
  <c r="BH53" i="143"/>
  <c r="BH54" i="143"/>
  <c r="BH55" i="143"/>
  <c r="BH56" i="143"/>
  <c r="BH57" i="143"/>
  <c r="BH58" i="143"/>
  <c r="BH59" i="143"/>
  <c r="BH60" i="143"/>
  <c r="BH61" i="143"/>
  <c r="BH62" i="143"/>
  <c r="BH63" i="143"/>
  <c r="BH64" i="143"/>
  <c r="BH65" i="143"/>
  <c r="BH66" i="143"/>
  <c r="BH67" i="143"/>
  <c r="BH68" i="143"/>
  <c r="BH69" i="143"/>
  <c r="BH70" i="143"/>
  <c r="BH71" i="143"/>
  <c r="BH72" i="143"/>
  <c r="BH73" i="143"/>
  <c r="BH74" i="143"/>
  <c r="BH75" i="143"/>
  <c r="BH76" i="143"/>
  <c r="BH77" i="143"/>
  <c r="BH78" i="143"/>
  <c r="BH79" i="143"/>
  <c r="BH80" i="143"/>
  <c r="BH81" i="143"/>
  <c r="BH82" i="143"/>
  <c r="BH83" i="143"/>
  <c r="BH84" i="143"/>
  <c r="BH85" i="143"/>
  <c r="BH86" i="143"/>
  <c r="BH87" i="143"/>
  <c r="BH88" i="143"/>
  <c r="BH89" i="143"/>
  <c r="BH90" i="143"/>
  <c r="BH91" i="143"/>
  <c r="BH92" i="143"/>
  <c r="BH93" i="143"/>
  <c r="BH94" i="143"/>
  <c r="BH95" i="143"/>
  <c r="BH96" i="143"/>
  <c r="BH97" i="143"/>
  <c r="BH98" i="143"/>
  <c r="BH99" i="143"/>
  <c r="BH100" i="143"/>
  <c r="BH101" i="143"/>
  <c r="BH102" i="143"/>
  <c r="BH103" i="143"/>
  <c r="BH104" i="143"/>
  <c r="BH105" i="143"/>
  <c r="BH106" i="143"/>
  <c r="BH107" i="143"/>
  <c r="BH108" i="143"/>
  <c r="BH109" i="143"/>
  <c r="BH110" i="143"/>
  <c r="BH111" i="143"/>
  <c r="BH112" i="143"/>
  <c r="BH113" i="143"/>
  <c r="BH114" i="143"/>
  <c r="BH115" i="143"/>
  <c r="BH116" i="143"/>
  <c r="BH117" i="143"/>
  <c r="BH118" i="143"/>
  <c r="BH119" i="143"/>
  <c r="BH120" i="143"/>
  <c r="BH121" i="143"/>
  <c r="BH122" i="143"/>
  <c r="BH123" i="143"/>
  <c r="BH124" i="143"/>
  <c r="BH125" i="143"/>
  <c r="BH126" i="143"/>
  <c r="BH127" i="143"/>
  <c r="BH128" i="143"/>
  <c r="BH129" i="143"/>
  <c r="BH130" i="143"/>
  <c r="BH131" i="143"/>
  <c r="BH132" i="143"/>
  <c r="BH133" i="143"/>
  <c r="BH134" i="143"/>
  <c r="BH135" i="143"/>
  <c r="BH136" i="143"/>
  <c r="BH137" i="143"/>
  <c r="BH138" i="143"/>
  <c r="BH139" i="143"/>
  <c r="BH140" i="143"/>
  <c r="BH141" i="143"/>
  <c r="BH142" i="143"/>
  <c r="BH143" i="143"/>
  <c r="BH144" i="143"/>
  <c r="BH145" i="143"/>
  <c r="BH146" i="143"/>
  <c r="BH147" i="143"/>
  <c r="BH148" i="143"/>
  <c r="BH149" i="143"/>
  <c r="BH150" i="143"/>
  <c r="BH151" i="143"/>
  <c r="BH152" i="143"/>
  <c r="BH153" i="143"/>
  <c r="BH154" i="143"/>
  <c r="BH155" i="143"/>
  <c r="BH156" i="143"/>
  <c r="BH157" i="143"/>
  <c r="BH158" i="143"/>
  <c r="BH159" i="143"/>
  <c r="BH160" i="143"/>
  <c r="BH161" i="143"/>
  <c r="BH162" i="143"/>
  <c r="BH163" i="143"/>
  <c r="BH164" i="143"/>
  <c r="BH165" i="143"/>
  <c r="BH166" i="143"/>
  <c r="BH167" i="143"/>
  <c r="BH168" i="143"/>
  <c r="BH169" i="143"/>
  <c r="BH170" i="143"/>
  <c r="BH171" i="143"/>
  <c r="BH172" i="143"/>
  <c r="BH173" i="143"/>
  <c r="BH174" i="143"/>
  <c r="BH175" i="143"/>
  <c r="BH177" i="143"/>
  <c r="BH178" i="143"/>
  <c r="BH179" i="143"/>
  <c r="BH180" i="143"/>
  <c r="BH181" i="143"/>
  <c r="BH182" i="143"/>
  <c r="BH183" i="143"/>
  <c r="BH184" i="143"/>
  <c r="BH185" i="143"/>
  <c r="BH186" i="143"/>
  <c r="BH187" i="143"/>
  <c r="BH188" i="143"/>
  <c r="BH189" i="143"/>
  <c r="BH190" i="143"/>
  <c r="BH191" i="143"/>
  <c r="BH192" i="143"/>
  <c r="BH193" i="143"/>
  <c r="BH194" i="143"/>
  <c r="BH195" i="143"/>
  <c r="BH196" i="143"/>
  <c r="BH197" i="143"/>
  <c r="BH198" i="143"/>
  <c r="BH199" i="143"/>
  <c r="BH200" i="143"/>
  <c r="BH201" i="143"/>
  <c r="BH39" i="143"/>
  <c r="BE202" i="143"/>
  <c r="AS6" i="143"/>
  <c r="AU6" i="143" s="1"/>
  <c r="AZ6" i="143"/>
  <c r="BH6" i="143"/>
  <c r="AS7" i="143"/>
  <c r="AU7" i="143" s="1"/>
  <c r="AW7" i="143" s="1"/>
  <c r="AZ7" i="143"/>
  <c r="BH7" i="143"/>
  <c r="AS8" i="143"/>
  <c r="AU8" i="143" s="1"/>
  <c r="AW8" i="143" s="1"/>
  <c r="AZ8" i="143"/>
  <c r="BH8" i="143"/>
  <c r="AS9" i="143"/>
  <c r="AU9" i="143" s="1"/>
  <c r="AW9" i="143" s="1"/>
  <c r="AZ9" i="143"/>
  <c r="BH9" i="143"/>
  <c r="AS10" i="143"/>
  <c r="AU10" i="143" s="1"/>
  <c r="AW10" i="143" s="1"/>
  <c r="AZ10" i="143"/>
  <c r="BH10" i="143"/>
  <c r="AS11" i="143"/>
  <c r="AU11" i="143" s="1"/>
  <c r="AW11" i="143" s="1"/>
  <c r="AZ11" i="143"/>
  <c r="BH11" i="143"/>
  <c r="AS12" i="143"/>
  <c r="AU12" i="143" s="1"/>
  <c r="AW12" i="143" s="1"/>
  <c r="AZ12" i="143"/>
  <c r="BH12" i="143"/>
  <c r="AS13" i="143"/>
  <c r="AU13" i="143" s="1"/>
  <c r="AW13" i="143" s="1"/>
  <c r="AZ13" i="143"/>
  <c r="BH13" i="143"/>
  <c r="AS14" i="143"/>
  <c r="AU14" i="143" s="1"/>
  <c r="AW14" i="143" s="1"/>
  <c r="AZ14" i="143"/>
  <c r="BH14" i="143"/>
  <c r="AS15" i="143"/>
  <c r="AU15" i="143" s="1"/>
  <c r="AW15" i="143" s="1"/>
  <c r="AZ15" i="143"/>
  <c r="BH15" i="143"/>
  <c r="AS16" i="143"/>
  <c r="AU16" i="143" s="1"/>
  <c r="AW16" i="143" s="1"/>
  <c r="AZ16" i="143"/>
  <c r="BH16" i="143"/>
  <c r="AS17" i="143"/>
  <c r="AU17" i="143" s="1"/>
  <c r="AW17" i="143" s="1"/>
  <c r="AZ17" i="143"/>
  <c r="BH17" i="143"/>
  <c r="AS18" i="143"/>
  <c r="AU18" i="143" s="1"/>
  <c r="AW18" i="143" s="1"/>
  <c r="AZ18" i="143"/>
  <c r="BH18" i="143"/>
  <c r="AS19" i="143"/>
  <c r="AU19" i="143" s="1"/>
  <c r="AW19" i="143" s="1"/>
  <c r="AZ19" i="143"/>
  <c r="BH19" i="143"/>
  <c r="AS20" i="143"/>
  <c r="AU20" i="143" s="1"/>
  <c r="AW20" i="143" s="1"/>
  <c r="AZ20" i="143"/>
  <c r="BH20" i="143"/>
  <c r="AS21" i="143"/>
  <c r="AU21" i="143" s="1"/>
  <c r="AW21" i="143" s="1"/>
  <c r="AZ21" i="143"/>
  <c r="BH21" i="143"/>
  <c r="AS22" i="143"/>
  <c r="AU22" i="143" s="1"/>
  <c r="AW22" i="143" s="1"/>
  <c r="AZ22" i="143"/>
  <c r="BH22" i="143"/>
  <c r="AS23" i="143"/>
  <c r="AU23" i="143" s="1"/>
  <c r="AW23" i="143" s="1"/>
  <c r="AZ23" i="143"/>
  <c r="BH23" i="143"/>
  <c r="AS24" i="143"/>
  <c r="AU24" i="143" s="1"/>
  <c r="AW24" i="143" s="1"/>
  <c r="AZ24" i="143"/>
  <c r="BH24" i="143"/>
  <c r="AS25" i="143"/>
  <c r="AU25" i="143" s="1"/>
  <c r="AW25" i="143" s="1"/>
  <c r="AZ25" i="143"/>
  <c r="BH25" i="143"/>
  <c r="AS26" i="143"/>
  <c r="AU26" i="143" s="1"/>
  <c r="AW26" i="143" s="1"/>
  <c r="AZ26" i="143"/>
  <c r="BH26" i="143"/>
  <c r="AS27" i="143"/>
  <c r="AU27" i="143" s="1"/>
  <c r="AW27" i="143" s="1"/>
  <c r="AZ27" i="143"/>
  <c r="BH27" i="143"/>
  <c r="AS28" i="143"/>
  <c r="AU28" i="143" s="1"/>
  <c r="AW28" i="143" s="1"/>
  <c r="AZ28" i="143"/>
  <c r="BH28" i="143"/>
  <c r="AS29" i="143"/>
  <c r="AU29" i="143" s="1"/>
  <c r="AW29" i="143" s="1"/>
  <c r="AZ29" i="143"/>
  <c r="BH29" i="143"/>
  <c r="AS30" i="143"/>
  <c r="AU30" i="143" s="1"/>
  <c r="AW30" i="143" s="1"/>
  <c r="AZ30" i="143"/>
  <c r="BH30" i="143"/>
  <c r="AS31" i="143"/>
  <c r="AU31" i="143" s="1"/>
  <c r="AW31" i="143" s="1"/>
  <c r="AZ31" i="143"/>
  <c r="BH31" i="143"/>
  <c r="AS32" i="143"/>
  <c r="AU32" i="143" s="1"/>
  <c r="AW32" i="143" s="1"/>
  <c r="AZ32" i="143"/>
  <c r="BH32" i="143"/>
  <c r="AS33" i="143"/>
  <c r="AU33" i="143" s="1"/>
  <c r="AW33" i="143" s="1"/>
  <c r="AZ33" i="143"/>
  <c r="BH33" i="143"/>
  <c r="AS34" i="143"/>
  <c r="AU34" i="143" s="1"/>
  <c r="AW34" i="143" s="1"/>
  <c r="BB34" i="143"/>
  <c r="BD34" i="143" s="1"/>
  <c r="BH34" i="143"/>
  <c r="AI35" i="143"/>
  <c r="AJ35" i="143"/>
  <c r="AK35" i="143"/>
  <c r="AL35" i="143"/>
  <c r="AM35" i="143"/>
  <c r="AN35" i="143"/>
  <c r="AO35" i="143"/>
  <c r="AP35" i="143"/>
  <c r="AQ35" i="143"/>
  <c r="AR35" i="143"/>
  <c r="AT35" i="143"/>
  <c r="AV35" i="143"/>
  <c r="AX35" i="143"/>
  <c r="AY35" i="143"/>
  <c r="BA35" i="143"/>
  <c r="BC35" i="143"/>
  <c r="BE35" i="143"/>
  <c r="BJ36" i="143"/>
  <c r="AS39" i="143"/>
  <c r="AU39" i="143" s="1"/>
  <c r="AW39" i="143" s="1"/>
  <c r="AZ39" i="143"/>
  <c r="BB39" i="143" s="1"/>
  <c r="BD39" i="143" s="1"/>
  <c r="AS40" i="143"/>
  <c r="AU40" i="143" s="1"/>
  <c r="AW40" i="143" s="1"/>
  <c r="AZ40" i="143"/>
  <c r="AS41" i="143"/>
  <c r="AU41" i="143" s="1"/>
  <c r="AW41" i="143" s="1"/>
  <c r="AZ41" i="143"/>
  <c r="AS42" i="143"/>
  <c r="AU42" i="143" s="1"/>
  <c r="AW42" i="143" s="1"/>
  <c r="AZ42" i="143"/>
  <c r="AS43" i="143"/>
  <c r="AU43" i="143" s="1"/>
  <c r="AW43" i="143" s="1"/>
  <c r="AZ43" i="143"/>
  <c r="AS44" i="143"/>
  <c r="AU44" i="143" s="1"/>
  <c r="AW44" i="143" s="1"/>
  <c r="AZ44" i="143"/>
  <c r="AS45" i="143"/>
  <c r="AU45" i="143" s="1"/>
  <c r="AW45" i="143" s="1"/>
  <c r="AZ45" i="143"/>
  <c r="AS46" i="143"/>
  <c r="AU46" i="143" s="1"/>
  <c r="AW46" i="143" s="1"/>
  <c r="AZ46" i="143"/>
  <c r="AS47" i="143"/>
  <c r="AU47" i="143" s="1"/>
  <c r="AW47" i="143" s="1"/>
  <c r="AZ47" i="143"/>
  <c r="AS48" i="143"/>
  <c r="AU48" i="143" s="1"/>
  <c r="AW48" i="143" s="1"/>
  <c r="AZ48" i="143"/>
  <c r="AS49" i="143"/>
  <c r="AU49" i="143" s="1"/>
  <c r="AW49" i="143" s="1"/>
  <c r="AZ49" i="143"/>
  <c r="AS50" i="143"/>
  <c r="AU50" i="143" s="1"/>
  <c r="AW50" i="143" s="1"/>
  <c r="AZ50" i="143"/>
  <c r="AS51" i="143"/>
  <c r="AU51" i="143" s="1"/>
  <c r="AW51" i="143" s="1"/>
  <c r="AZ51" i="143"/>
  <c r="AS52" i="143"/>
  <c r="AU52" i="143" s="1"/>
  <c r="AW52" i="143" s="1"/>
  <c r="AZ52" i="143"/>
  <c r="AS53" i="143"/>
  <c r="AU53" i="143" s="1"/>
  <c r="AW53" i="143" s="1"/>
  <c r="AZ53" i="143"/>
  <c r="AS54" i="143"/>
  <c r="AU54" i="143" s="1"/>
  <c r="AW54" i="143" s="1"/>
  <c r="AZ54" i="143"/>
  <c r="AS55" i="143"/>
  <c r="AU55" i="143" s="1"/>
  <c r="AW55" i="143" s="1"/>
  <c r="AZ55" i="143"/>
  <c r="AS56" i="143"/>
  <c r="AU56" i="143" s="1"/>
  <c r="AW56" i="143" s="1"/>
  <c r="AZ56" i="143"/>
  <c r="AS57" i="143"/>
  <c r="AU57" i="143" s="1"/>
  <c r="AW57" i="143" s="1"/>
  <c r="AZ57" i="143"/>
  <c r="AS58" i="143"/>
  <c r="AU58" i="143" s="1"/>
  <c r="AW58" i="143" s="1"/>
  <c r="AZ58" i="143"/>
  <c r="AS59" i="143"/>
  <c r="AU59" i="143" s="1"/>
  <c r="AW59" i="143" s="1"/>
  <c r="AZ59" i="143"/>
  <c r="AS60" i="143"/>
  <c r="AU60" i="143" s="1"/>
  <c r="AW60" i="143" s="1"/>
  <c r="AZ60" i="143"/>
  <c r="AS61" i="143"/>
  <c r="AU61" i="143" s="1"/>
  <c r="AW61" i="143" s="1"/>
  <c r="AZ61" i="143"/>
  <c r="AS62" i="143"/>
  <c r="AU62" i="143" s="1"/>
  <c r="AW62" i="143" s="1"/>
  <c r="AZ62" i="143"/>
  <c r="AS63" i="143"/>
  <c r="AU63" i="143" s="1"/>
  <c r="AW63" i="143" s="1"/>
  <c r="AZ63" i="143"/>
  <c r="AS64" i="143"/>
  <c r="AU64" i="143" s="1"/>
  <c r="AW64" i="143" s="1"/>
  <c r="AZ64" i="143"/>
  <c r="AS65" i="143"/>
  <c r="AU65" i="143" s="1"/>
  <c r="AW65" i="143" s="1"/>
  <c r="AZ65" i="143"/>
  <c r="AS66" i="143"/>
  <c r="AU66" i="143" s="1"/>
  <c r="AW66" i="143" s="1"/>
  <c r="AZ66" i="143"/>
  <c r="AS67" i="143"/>
  <c r="AU67" i="143" s="1"/>
  <c r="AW67" i="143" s="1"/>
  <c r="AZ67" i="143"/>
  <c r="AS68" i="143"/>
  <c r="AU68" i="143" s="1"/>
  <c r="AW68" i="143" s="1"/>
  <c r="AZ68" i="143"/>
  <c r="AS69" i="143"/>
  <c r="AU69" i="143" s="1"/>
  <c r="AW69" i="143" s="1"/>
  <c r="AZ69" i="143"/>
  <c r="AS70" i="143"/>
  <c r="AU70" i="143" s="1"/>
  <c r="AW70" i="143" s="1"/>
  <c r="AZ70" i="143"/>
  <c r="AS71" i="143"/>
  <c r="AU71" i="143" s="1"/>
  <c r="AW71" i="143" s="1"/>
  <c r="AZ71" i="143"/>
  <c r="AS72" i="143"/>
  <c r="AU72" i="143" s="1"/>
  <c r="AW72" i="143" s="1"/>
  <c r="AZ72" i="143"/>
  <c r="AS73" i="143"/>
  <c r="AU73" i="143" s="1"/>
  <c r="AW73" i="143" s="1"/>
  <c r="AZ73" i="143"/>
  <c r="BB73" i="143" s="1"/>
  <c r="BD73" i="143" s="1"/>
  <c r="AS74" i="143"/>
  <c r="AU74" i="143" s="1"/>
  <c r="AW74" i="143" s="1"/>
  <c r="AZ74" i="143"/>
  <c r="AS75" i="143"/>
  <c r="AU75" i="143" s="1"/>
  <c r="AW75" i="143" s="1"/>
  <c r="AZ75" i="143"/>
  <c r="AS76" i="143"/>
  <c r="AU76" i="143" s="1"/>
  <c r="AW76" i="143" s="1"/>
  <c r="AZ76" i="143"/>
  <c r="AS77" i="143"/>
  <c r="AU77" i="143" s="1"/>
  <c r="AW77" i="143" s="1"/>
  <c r="AZ77" i="143"/>
  <c r="AS78" i="143"/>
  <c r="AU78" i="143" s="1"/>
  <c r="AW78" i="143" s="1"/>
  <c r="AZ78" i="143"/>
  <c r="AS79" i="143"/>
  <c r="AU79" i="143" s="1"/>
  <c r="AW79" i="143" s="1"/>
  <c r="AZ79" i="143"/>
  <c r="BB79" i="143" s="1"/>
  <c r="BD79" i="143" s="1"/>
  <c r="AS80" i="143"/>
  <c r="AU80" i="143" s="1"/>
  <c r="AW80" i="143" s="1"/>
  <c r="AZ80" i="143"/>
  <c r="AS81" i="143"/>
  <c r="AU81" i="143" s="1"/>
  <c r="AW81" i="143" s="1"/>
  <c r="AZ81" i="143"/>
  <c r="AS82" i="143"/>
  <c r="AU82" i="143" s="1"/>
  <c r="AW82" i="143" s="1"/>
  <c r="AZ82" i="143"/>
  <c r="AS83" i="143"/>
  <c r="AU83" i="143" s="1"/>
  <c r="AW83" i="143" s="1"/>
  <c r="AZ83" i="143"/>
  <c r="AS84" i="143"/>
  <c r="AU84" i="143" s="1"/>
  <c r="AW84" i="143" s="1"/>
  <c r="AZ84" i="143"/>
  <c r="AS85" i="143"/>
  <c r="AU85" i="143" s="1"/>
  <c r="AW85" i="143" s="1"/>
  <c r="AZ85" i="143"/>
  <c r="AS86" i="143"/>
  <c r="AU86" i="143" s="1"/>
  <c r="AW86" i="143" s="1"/>
  <c r="AZ86" i="143"/>
  <c r="AS87" i="143"/>
  <c r="AU87" i="143" s="1"/>
  <c r="AW87" i="143" s="1"/>
  <c r="AZ87" i="143"/>
  <c r="AS88" i="143"/>
  <c r="AU88" i="143" s="1"/>
  <c r="AW88" i="143" s="1"/>
  <c r="AZ88" i="143"/>
  <c r="AS89" i="143"/>
  <c r="AU89" i="143" s="1"/>
  <c r="AW89" i="143" s="1"/>
  <c r="AZ89" i="143"/>
  <c r="AS90" i="143"/>
  <c r="AU90" i="143" s="1"/>
  <c r="AW90" i="143" s="1"/>
  <c r="AZ90" i="143"/>
  <c r="AS91" i="143"/>
  <c r="AU91" i="143" s="1"/>
  <c r="AW91" i="143" s="1"/>
  <c r="AZ91" i="143"/>
  <c r="BB91" i="143" s="1"/>
  <c r="BD91" i="143" s="1"/>
  <c r="AS92" i="143"/>
  <c r="AU92" i="143" s="1"/>
  <c r="AW92" i="143" s="1"/>
  <c r="AZ92" i="143"/>
  <c r="BB92" i="143" s="1"/>
  <c r="BD92" i="143" s="1"/>
  <c r="AS93" i="143"/>
  <c r="AU93" i="143" s="1"/>
  <c r="AW93" i="143" s="1"/>
  <c r="AZ93" i="143"/>
  <c r="AS94" i="143"/>
  <c r="AU94" i="143" s="1"/>
  <c r="AW94" i="143" s="1"/>
  <c r="AZ94" i="143"/>
  <c r="AS95" i="143"/>
  <c r="AU95" i="143" s="1"/>
  <c r="AW95" i="143" s="1"/>
  <c r="AZ95" i="143"/>
  <c r="BB95" i="143" s="1"/>
  <c r="BD95" i="143" s="1"/>
  <c r="AS96" i="143"/>
  <c r="AU96" i="143" s="1"/>
  <c r="AW96" i="143" s="1"/>
  <c r="AZ96" i="143"/>
  <c r="BB96" i="143" s="1"/>
  <c r="BD96" i="143" s="1"/>
  <c r="AS97" i="143"/>
  <c r="AU97" i="143" s="1"/>
  <c r="AW97" i="143" s="1"/>
  <c r="AZ97" i="143"/>
  <c r="AS98" i="143"/>
  <c r="AU98" i="143" s="1"/>
  <c r="AW98" i="143" s="1"/>
  <c r="AZ98" i="143"/>
  <c r="AS99" i="143"/>
  <c r="AU99" i="143" s="1"/>
  <c r="AW99" i="143" s="1"/>
  <c r="AZ99" i="143"/>
  <c r="AS100" i="143"/>
  <c r="AU100" i="143" s="1"/>
  <c r="AW100" i="143" s="1"/>
  <c r="AZ100" i="143"/>
  <c r="AS101" i="143"/>
  <c r="AU101" i="143" s="1"/>
  <c r="AW101" i="143" s="1"/>
  <c r="AZ101" i="143"/>
  <c r="BB101" i="143" s="1"/>
  <c r="BD101" i="143" s="1"/>
  <c r="AS102" i="143"/>
  <c r="AU102" i="143" s="1"/>
  <c r="AW102" i="143" s="1"/>
  <c r="AZ102" i="143"/>
  <c r="AS103" i="143"/>
  <c r="AU103" i="143" s="1"/>
  <c r="AW103" i="143" s="1"/>
  <c r="AZ103" i="143"/>
  <c r="BB103" i="143" s="1"/>
  <c r="BD103" i="143" s="1"/>
  <c r="AS104" i="143"/>
  <c r="AU104" i="143" s="1"/>
  <c r="AW104" i="143" s="1"/>
  <c r="AZ104" i="143"/>
  <c r="AS105" i="143"/>
  <c r="AU105" i="143" s="1"/>
  <c r="AW105" i="143" s="1"/>
  <c r="AZ105" i="143"/>
  <c r="BB105" i="143" s="1"/>
  <c r="BD105" i="143" s="1"/>
  <c r="AS106" i="143"/>
  <c r="AU106" i="143" s="1"/>
  <c r="AW106" i="143" s="1"/>
  <c r="AZ106" i="143"/>
  <c r="AS107" i="143"/>
  <c r="AU107" i="143" s="1"/>
  <c r="AW107" i="143" s="1"/>
  <c r="AZ107" i="143"/>
  <c r="BB107" i="143" s="1"/>
  <c r="BD107" i="143" s="1"/>
  <c r="AS108" i="143"/>
  <c r="AU108" i="143" s="1"/>
  <c r="AW108" i="143" s="1"/>
  <c r="AZ108" i="143"/>
  <c r="AS109" i="143"/>
  <c r="AU109" i="143" s="1"/>
  <c r="AW109" i="143" s="1"/>
  <c r="AZ109" i="143"/>
  <c r="AS110" i="143"/>
  <c r="AU110" i="143" s="1"/>
  <c r="AW110" i="143" s="1"/>
  <c r="AZ110" i="143"/>
  <c r="AS111" i="143"/>
  <c r="AU111" i="143" s="1"/>
  <c r="AW111" i="143" s="1"/>
  <c r="AZ111" i="143"/>
  <c r="AS112" i="143"/>
  <c r="AU112" i="143" s="1"/>
  <c r="AW112" i="143" s="1"/>
  <c r="AZ112" i="143"/>
  <c r="AS113" i="143"/>
  <c r="AU113" i="143" s="1"/>
  <c r="AW113" i="143" s="1"/>
  <c r="AZ113" i="143"/>
  <c r="AS114" i="143"/>
  <c r="AU114" i="143" s="1"/>
  <c r="AW114" i="143" s="1"/>
  <c r="AZ114" i="143"/>
  <c r="AS115" i="143"/>
  <c r="AU115" i="143" s="1"/>
  <c r="AW115" i="143" s="1"/>
  <c r="AZ115" i="143"/>
  <c r="AS116" i="143"/>
  <c r="AU116" i="143" s="1"/>
  <c r="AW116" i="143" s="1"/>
  <c r="AZ116" i="143"/>
  <c r="BB116" i="143" s="1"/>
  <c r="BD116" i="143" s="1"/>
  <c r="AS117" i="143"/>
  <c r="AU117" i="143" s="1"/>
  <c r="AW117" i="143" s="1"/>
  <c r="AZ117" i="143"/>
  <c r="AS118" i="143"/>
  <c r="AU118" i="143" s="1"/>
  <c r="AW118" i="143" s="1"/>
  <c r="AZ118" i="143"/>
  <c r="AS119" i="143"/>
  <c r="AU119" i="143" s="1"/>
  <c r="AW119" i="143" s="1"/>
  <c r="AZ119" i="143"/>
  <c r="AS120" i="143"/>
  <c r="AU120" i="143" s="1"/>
  <c r="AW120" i="143" s="1"/>
  <c r="AZ120" i="143"/>
  <c r="AS121" i="143"/>
  <c r="AU121" i="143" s="1"/>
  <c r="AW121" i="143" s="1"/>
  <c r="AZ121" i="143"/>
  <c r="AS122" i="143"/>
  <c r="AU122" i="143" s="1"/>
  <c r="AW122" i="143" s="1"/>
  <c r="AZ122" i="143"/>
  <c r="AS123" i="143"/>
  <c r="AU123" i="143" s="1"/>
  <c r="AW123" i="143" s="1"/>
  <c r="AZ123" i="143"/>
  <c r="BB123" i="143" s="1"/>
  <c r="BD123" i="143" s="1"/>
  <c r="AS124" i="143"/>
  <c r="AU124" i="143" s="1"/>
  <c r="AW124" i="143" s="1"/>
  <c r="AZ124" i="143"/>
  <c r="AS125" i="143"/>
  <c r="AU125" i="143" s="1"/>
  <c r="AW125" i="143" s="1"/>
  <c r="AZ125" i="143"/>
  <c r="AS126" i="143"/>
  <c r="AU126" i="143" s="1"/>
  <c r="AW126" i="143" s="1"/>
  <c r="AZ126" i="143"/>
  <c r="BB126" i="143" s="1"/>
  <c r="BD126" i="143" s="1"/>
  <c r="AS127" i="143"/>
  <c r="AU127" i="143" s="1"/>
  <c r="AW127" i="143" s="1"/>
  <c r="AZ127" i="143"/>
  <c r="AS128" i="143"/>
  <c r="AU128" i="143" s="1"/>
  <c r="AW128" i="143" s="1"/>
  <c r="AZ128" i="143"/>
  <c r="BB128" i="143" s="1"/>
  <c r="BD128" i="143" s="1"/>
  <c r="AS129" i="143"/>
  <c r="AU129" i="143" s="1"/>
  <c r="AW129" i="143" s="1"/>
  <c r="AZ129" i="143"/>
  <c r="AS130" i="143"/>
  <c r="AU130" i="143" s="1"/>
  <c r="AW130" i="143" s="1"/>
  <c r="AZ130" i="143"/>
  <c r="BB130" i="143" s="1"/>
  <c r="BD130" i="143" s="1"/>
  <c r="AS131" i="143"/>
  <c r="AU131" i="143" s="1"/>
  <c r="AW131" i="143" s="1"/>
  <c r="BB131" i="143"/>
  <c r="BD131" i="143" s="1"/>
  <c r="AS132" i="143"/>
  <c r="AU132" i="143" s="1"/>
  <c r="AW132" i="143" s="1"/>
  <c r="AZ132" i="143"/>
  <c r="AS133" i="143"/>
  <c r="AU133" i="143" s="1"/>
  <c r="AW133" i="143" s="1"/>
  <c r="AZ133" i="143"/>
  <c r="BB133" i="143" s="1"/>
  <c r="BD133" i="143" s="1"/>
  <c r="AS134" i="143"/>
  <c r="AU134" i="143" s="1"/>
  <c r="AW134" i="143" s="1"/>
  <c r="AZ134" i="143"/>
  <c r="BB134" i="143" s="1"/>
  <c r="BD134" i="143" s="1"/>
  <c r="AS135" i="143"/>
  <c r="AU135" i="143" s="1"/>
  <c r="AW135" i="143" s="1"/>
  <c r="AZ135" i="143"/>
  <c r="AS136" i="143"/>
  <c r="AU136" i="143" s="1"/>
  <c r="AW136" i="143" s="1"/>
  <c r="AZ136" i="143"/>
  <c r="BB136" i="143" s="1"/>
  <c r="BD136" i="143" s="1"/>
  <c r="AS137" i="143"/>
  <c r="AU137" i="143" s="1"/>
  <c r="AW137" i="143" s="1"/>
  <c r="AZ137" i="143"/>
  <c r="AS138" i="143"/>
  <c r="AU138" i="143" s="1"/>
  <c r="AW138" i="143" s="1"/>
  <c r="AZ138" i="143"/>
  <c r="BB138" i="143" s="1"/>
  <c r="BD138" i="143" s="1"/>
  <c r="AS139" i="143"/>
  <c r="AU139" i="143" s="1"/>
  <c r="AW139" i="143" s="1"/>
  <c r="AZ139" i="143"/>
  <c r="BB139" i="143" s="1"/>
  <c r="BD139" i="143" s="1"/>
  <c r="AS140" i="143"/>
  <c r="AU140" i="143" s="1"/>
  <c r="AW140" i="143" s="1"/>
  <c r="AZ140" i="143"/>
  <c r="BB140" i="143" s="1"/>
  <c r="BD140" i="143" s="1"/>
  <c r="AS141" i="143"/>
  <c r="AU141" i="143" s="1"/>
  <c r="AW141" i="143" s="1"/>
  <c r="AZ141" i="143"/>
  <c r="AS142" i="143"/>
  <c r="AU142" i="143" s="1"/>
  <c r="AW142" i="143" s="1"/>
  <c r="AZ142" i="143"/>
  <c r="AS143" i="143"/>
  <c r="AU143" i="143" s="1"/>
  <c r="AW143" i="143" s="1"/>
  <c r="AZ143" i="143"/>
  <c r="AS144" i="143"/>
  <c r="AU144" i="143" s="1"/>
  <c r="AW144" i="143" s="1"/>
  <c r="AZ144" i="143"/>
  <c r="AS145" i="143"/>
  <c r="AU145" i="143" s="1"/>
  <c r="AW145" i="143" s="1"/>
  <c r="AZ145" i="143"/>
  <c r="AS146" i="143"/>
  <c r="AU146" i="143" s="1"/>
  <c r="AW146" i="143" s="1"/>
  <c r="AZ146" i="143"/>
  <c r="AS147" i="143"/>
  <c r="AU147" i="143" s="1"/>
  <c r="AW147" i="143" s="1"/>
  <c r="AZ147" i="143"/>
  <c r="BI147" i="143" s="1"/>
  <c r="BB147" i="143"/>
  <c r="BD147" i="143" s="1"/>
  <c r="AS148" i="143"/>
  <c r="AU148" i="143" s="1"/>
  <c r="AW148" i="143" s="1"/>
  <c r="AZ148" i="143"/>
  <c r="AS149" i="143"/>
  <c r="AU149" i="143" s="1"/>
  <c r="AW149" i="143" s="1"/>
  <c r="AZ149" i="143"/>
  <c r="AS150" i="143"/>
  <c r="AU150" i="143" s="1"/>
  <c r="AW150" i="143" s="1"/>
  <c r="AZ150" i="143"/>
  <c r="AS151" i="143"/>
  <c r="AU151" i="143" s="1"/>
  <c r="AW151" i="143" s="1"/>
  <c r="AZ151" i="143"/>
  <c r="AS152" i="143"/>
  <c r="AU152" i="143" s="1"/>
  <c r="AW152" i="143" s="1"/>
  <c r="AZ152" i="143"/>
  <c r="AS153" i="143"/>
  <c r="AU153" i="143" s="1"/>
  <c r="AW153" i="143" s="1"/>
  <c r="AZ153" i="143"/>
  <c r="AS154" i="143"/>
  <c r="AU154" i="143" s="1"/>
  <c r="AW154" i="143" s="1"/>
  <c r="AZ154" i="143"/>
  <c r="AS155" i="143"/>
  <c r="AU155" i="143" s="1"/>
  <c r="AW155" i="143" s="1"/>
  <c r="AZ155" i="143"/>
  <c r="AS156" i="143"/>
  <c r="AU156" i="143" s="1"/>
  <c r="AW156" i="143" s="1"/>
  <c r="AZ156" i="143"/>
  <c r="AS157" i="143"/>
  <c r="AU157" i="143" s="1"/>
  <c r="AW157" i="143" s="1"/>
  <c r="AZ157" i="143"/>
  <c r="AS158" i="143"/>
  <c r="AU158" i="143" s="1"/>
  <c r="AW158" i="143" s="1"/>
  <c r="AZ158" i="143"/>
  <c r="BB158" i="143" s="1"/>
  <c r="BD158" i="143" s="1"/>
  <c r="AS159" i="143"/>
  <c r="AU159" i="143" s="1"/>
  <c r="AW159" i="143" s="1"/>
  <c r="AZ159" i="143"/>
  <c r="AS160" i="143"/>
  <c r="AU160" i="143" s="1"/>
  <c r="AW160" i="143" s="1"/>
  <c r="AZ160" i="143"/>
  <c r="AS161" i="143"/>
  <c r="AU161" i="143" s="1"/>
  <c r="AW161" i="143" s="1"/>
  <c r="AZ161" i="143"/>
  <c r="AS162" i="143"/>
  <c r="AU162" i="143" s="1"/>
  <c r="AW162" i="143" s="1"/>
  <c r="AZ162" i="143"/>
  <c r="AS163" i="143"/>
  <c r="AU163" i="143" s="1"/>
  <c r="AW163" i="143" s="1"/>
  <c r="AZ163" i="143"/>
  <c r="AS164" i="143"/>
  <c r="AU164" i="143" s="1"/>
  <c r="AW164" i="143" s="1"/>
  <c r="AZ164" i="143"/>
  <c r="AS165" i="143"/>
  <c r="AU165" i="143" s="1"/>
  <c r="AW165" i="143" s="1"/>
  <c r="AZ165" i="143"/>
  <c r="AS166" i="143"/>
  <c r="AU166" i="143" s="1"/>
  <c r="AW166" i="143" s="1"/>
  <c r="AZ166" i="143"/>
  <c r="AS167" i="143"/>
  <c r="AU167" i="143" s="1"/>
  <c r="AW167" i="143" s="1"/>
  <c r="AZ167" i="143"/>
  <c r="AS168" i="143"/>
  <c r="AU168" i="143" s="1"/>
  <c r="AW168" i="143" s="1"/>
  <c r="AZ168" i="143"/>
  <c r="AS169" i="143"/>
  <c r="AU169" i="143" s="1"/>
  <c r="AW169" i="143" s="1"/>
  <c r="AZ169" i="143"/>
  <c r="AS170" i="143"/>
  <c r="AU170" i="143" s="1"/>
  <c r="AW170" i="143" s="1"/>
  <c r="AZ170" i="143"/>
  <c r="AS171" i="143"/>
  <c r="AU171" i="143" s="1"/>
  <c r="AW171" i="143" s="1"/>
  <c r="AZ171" i="143"/>
  <c r="AS172" i="143"/>
  <c r="AU172" i="143" s="1"/>
  <c r="AW172" i="143" s="1"/>
  <c r="AZ172" i="143"/>
  <c r="AS173" i="143"/>
  <c r="AU173" i="143" s="1"/>
  <c r="AW173" i="143" s="1"/>
  <c r="AZ173" i="143"/>
  <c r="AS174" i="143"/>
  <c r="AU174" i="143" s="1"/>
  <c r="AW174" i="143" s="1"/>
  <c r="AZ174" i="143"/>
  <c r="BB174" i="143" s="1"/>
  <c r="BD174" i="143" s="1"/>
  <c r="AS175" i="143"/>
  <c r="AU175" i="143" s="1"/>
  <c r="AW175" i="143" s="1"/>
  <c r="AZ175" i="143"/>
  <c r="AS176" i="143"/>
  <c r="AU176" i="143" s="1"/>
  <c r="AW176" i="143" s="1"/>
  <c r="AZ176" i="143"/>
  <c r="AB182" i="143"/>
  <c r="AB40" i="143"/>
  <c r="AB41" i="143"/>
  <c r="AB42" i="143"/>
  <c r="AB43" i="143"/>
  <c r="AB44" i="143"/>
  <c r="AB45" i="143"/>
  <c r="AB46" i="143"/>
  <c r="AB47" i="143"/>
  <c r="AB48" i="143"/>
  <c r="AB49" i="143"/>
  <c r="AB50" i="143"/>
  <c r="AB51" i="143"/>
  <c r="AB52" i="143"/>
  <c r="AB53" i="143"/>
  <c r="AB54" i="143"/>
  <c r="AB55" i="143"/>
  <c r="AB56" i="143"/>
  <c r="AB57" i="143"/>
  <c r="AB58" i="143"/>
  <c r="AB59" i="143"/>
  <c r="AB60" i="143"/>
  <c r="AB61" i="143"/>
  <c r="AB62" i="143"/>
  <c r="AB63" i="143"/>
  <c r="AB64" i="143"/>
  <c r="AB65" i="143"/>
  <c r="AB66" i="143"/>
  <c r="AB67" i="143"/>
  <c r="AB68" i="143"/>
  <c r="AB69" i="143"/>
  <c r="AB70" i="143"/>
  <c r="AB71" i="143"/>
  <c r="AB72" i="143"/>
  <c r="AB73" i="143"/>
  <c r="AB74" i="143"/>
  <c r="AB75" i="143"/>
  <c r="AB76" i="143"/>
  <c r="AB77" i="143"/>
  <c r="AB78" i="143"/>
  <c r="AB79" i="143"/>
  <c r="AB80" i="143"/>
  <c r="AB81" i="143"/>
  <c r="AB82" i="143"/>
  <c r="AB83" i="143"/>
  <c r="AB84" i="143"/>
  <c r="AB85" i="143"/>
  <c r="AB86" i="143"/>
  <c r="AB87" i="143"/>
  <c r="AB88" i="143"/>
  <c r="AB89" i="143"/>
  <c r="AB90" i="143"/>
  <c r="AB91" i="143"/>
  <c r="AB92" i="143"/>
  <c r="AB93" i="143"/>
  <c r="AB94" i="143"/>
  <c r="AB95" i="143"/>
  <c r="AB96" i="143"/>
  <c r="AB97" i="143"/>
  <c r="AB98" i="143"/>
  <c r="AB99" i="143"/>
  <c r="AB100" i="143"/>
  <c r="AB101" i="143"/>
  <c r="AB102" i="143"/>
  <c r="AB103" i="143"/>
  <c r="AB104" i="143"/>
  <c r="AB105" i="143"/>
  <c r="AB106" i="143"/>
  <c r="AB107" i="143"/>
  <c r="AB108" i="143"/>
  <c r="AB109" i="143"/>
  <c r="AB110" i="143"/>
  <c r="AB111" i="143"/>
  <c r="AB112" i="143"/>
  <c r="AB113" i="143"/>
  <c r="AB114" i="143"/>
  <c r="AB115" i="143"/>
  <c r="AB116" i="143"/>
  <c r="AB117" i="143"/>
  <c r="AB118" i="143"/>
  <c r="AB119" i="143"/>
  <c r="AB120" i="143"/>
  <c r="AB121" i="143"/>
  <c r="AB122" i="143"/>
  <c r="AB123" i="143"/>
  <c r="AB124" i="143"/>
  <c r="AB125" i="143"/>
  <c r="AB126" i="143"/>
  <c r="AB127" i="143"/>
  <c r="AB128" i="143"/>
  <c r="AB129" i="143"/>
  <c r="AB130" i="143"/>
  <c r="AB131" i="143"/>
  <c r="AB132" i="143"/>
  <c r="AB133" i="143"/>
  <c r="AB134" i="143"/>
  <c r="AB135" i="143"/>
  <c r="AB136" i="143"/>
  <c r="AB137" i="143"/>
  <c r="AB138" i="143"/>
  <c r="AB139" i="143"/>
  <c r="AB140" i="143"/>
  <c r="AB141" i="143"/>
  <c r="AB142" i="143"/>
  <c r="AB143" i="143"/>
  <c r="AB144" i="143"/>
  <c r="AB145" i="143"/>
  <c r="AB146" i="143"/>
  <c r="AB147" i="143"/>
  <c r="AB148" i="143"/>
  <c r="AB149" i="143"/>
  <c r="AB150" i="143"/>
  <c r="AB151" i="143"/>
  <c r="AB152" i="143"/>
  <c r="AB153" i="143"/>
  <c r="AB154" i="143"/>
  <c r="AB155" i="143"/>
  <c r="AB156" i="143"/>
  <c r="AB157" i="143"/>
  <c r="AB158" i="143"/>
  <c r="AB159" i="143"/>
  <c r="AB160" i="143"/>
  <c r="AB161" i="143"/>
  <c r="AB162" i="143"/>
  <c r="AB163" i="143"/>
  <c r="AB164" i="143"/>
  <c r="AB165" i="143"/>
  <c r="AB166" i="143"/>
  <c r="AB167" i="143"/>
  <c r="AB168" i="143"/>
  <c r="AB169" i="143"/>
  <c r="AB170" i="143"/>
  <c r="AB171" i="143"/>
  <c r="AB172" i="143"/>
  <c r="AB173" i="143"/>
  <c r="AB174" i="143"/>
  <c r="AB175" i="143"/>
  <c r="AB176" i="143"/>
  <c r="AB177" i="143"/>
  <c r="AB178" i="143"/>
  <c r="AB179" i="143"/>
  <c r="AB180" i="143"/>
  <c r="AB181" i="143"/>
  <c r="AB183" i="143"/>
  <c r="AB184" i="143"/>
  <c r="AB185" i="143"/>
  <c r="AB186" i="143"/>
  <c r="AB187" i="143"/>
  <c r="AB188" i="143"/>
  <c r="AB189" i="143"/>
  <c r="AB190" i="143"/>
  <c r="AB191" i="143"/>
  <c r="AB192" i="143"/>
  <c r="AB193" i="143"/>
  <c r="AB194" i="143"/>
  <c r="AB195" i="143"/>
  <c r="AB196" i="143"/>
  <c r="AB197" i="143"/>
  <c r="AB198" i="143"/>
  <c r="AB199" i="143"/>
  <c r="AB200" i="143"/>
  <c r="AB201" i="143"/>
  <c r="AB39" i="143"/>
  <c r="Y202" i="143"/>
  <c r="BB176" i="143" l="1"/>
  <c r="BD176" i="143" s="1"/>
  <c r="BI176" i="143"/>
  <c r="BB172" i="143"/>
  <c r="BD172" i="143" s="1"/>
  <c r="BI172" i="143"/>
  <c r="BB166" i="143"/>
  <c r="BD166" i="143" s="1"/>
  <c r="BI166" i="143"/>
  <c r="BB154" i="143"/>
  <c r="BD154" i="143" s="1"/>
  <c r="BI154" i="143"/>
  <c r="BB150" i="143"/>
  <c r="BD150" i="143" s="1"/>
  <c r="BI150" i="143"/>
  <c r="BB30" i="143"/>
  <c r="BD30" i="143" s="1"/>
  <c r="BI30" i="143"/>
  <c r="BB26" i="143"/>
  <c r="BD26" i="143" s="1"/>
  <c r="BI26" i="143"/>
  <c r="BB22" i="143"/>
  <c r="BD22" i="143" s="1"/>
  <c r="BI22" i="143"/>
  <c r="BB18" i="143"/>
  <c r="BD18" i="143" s="1"/>
  <c r="BI18" i="143"/>
  <c r="BB14" i="143"/>
  <c r="BD14" i="143" s="1"/>
  <c r="BI14" i="143"/>
  <c r="BB10" i="143"/>
  <c r="BD10" i="143" s="1"/>
  <c r="BI10" i="143"/>
  <c r="BB6" i="143"/>
  <c r="BI6" i="143"/>
  <c r="BB170" i="143"/>
  <c r="BD170" i="143" s="1"/>
  <c r="BI170" i="143"/>
  <c r="BB168" i="143"/>
  <c r="BD168" i="143" s="1"/>
  <c r="BI168" i="143"/>
  <c r="BB164" i="143"/>
  <c r="BD164" i="143" s="1"/>
  <c r="BI164" i="143"/>
  <c r="BB162" i="143"/>
  <c r="BD162" i="143" s="1"/>
  <c r="BI162" i="143"/>
  <c r="BB160" i="143"/>
  <c r="BD160" i="143" s="1"/>
  <c r="BI160" i="143"/>
  <c r="BB156" i="143"/>
  <c r="BD156" i="143" s="1"/>
  <c r="BI156" i="143"/>
  <c r="BB152" i="143"/>
  <c r="BD152" i="143" s="1"/>
  <c r="BI152" i="143"/>
  <c r="BB148" i="143"/>
  <c r="BD148" i="143" s="1"/>
  <c r="BI148" i="143"/>
  <c r="BB146" i="143"/>
  <c r="BD146" i="143" s="1"/>
  <c r="BI146" i="143"/>
  <c r="BB144" i="143"/>
  <c r="BD144" i="143" s="1"/>
  <c r="BI144" i="143"/>
  <c r="BB142" i="143"/>
  <c r="BD142" i="143" s="1"/>
  <c r="BI142" i="143"/>
  <c r="BB132" i="143"/>
  <c r="BD132" i="143" s="1"/>
  <c r="BI132" i="143"/>
  <c r="BB124" i="143"/>
  <c r="BD124" i="143" s="1"/>
  <c r="BI124" i="143"/>
  <c r="BB122" i="143"/>
  <c r="BD122" i="143" s="1"/>
  <c r="BI122" i="143"/>
  <c r="BB120" i="143"/>
  <c r="BD120" i="143" s="1"/>
  <c r="BI120" i="143"/>
  <c r="BB118" i="143"/>
  <c r="BD118" i="143" s="1"/>
  <c r="BI118" i="143"/>
  <c r="BB114" i="143"/>
  <c r="BD114" i="143" s="1"/>
  <c r="BI114" i="143"/>
  <c r="BB112" i="143"/>
  <c r="BD112" i="143" s="1"/>
  <c r="BI112" i="143"/>
  <c r="BB110" i="143"/>
  <c r="BD110" i="143" s="1"/>
  <c r="BI110" i="143"/>
  <c r="BB108" i="143"/>
  <c r="BD108" i="143" s="1"/>
  <c r="BI108" i="143"/>
  <c r="BB106" i="143"/>
  <c r="BD106" i="143" s="1"/>
  <c r="BI106" i="143"/>
  <c r="BB104" i="143"/>
  <c r="BD104" i="143" s="1"/>
  <c r="BI104" i="143"/>
  <c r="BB102" i="143"/>
  <c r="BD102" i="143" s="1"/>
  <c r="BI102" i="143"/>
  <c r="BB100" i="143"/>
  <c r="BD100" i="143" s="1"/>
  <c r="BI100" i="143"/>
  <c r="BB98" i="143"/>
  <c r="BD98" i="143" s="1"/>
  <c r="BI98" i="143"/>
  <c r="BB94" i="143"/>
  <c r="BD94" i="143" s="1"/>
  <c r="BI94" i="143"/>
  <c r="BB90" i="143"/>
  <c r="BD90" i="143" s="1"/>
  <c r="BI90" i="143"/>
  <c r="BB88" i="143"/>
  <c r="BD88" i="143" s="1"/>
  <c r="BI88" i="143"/>
  <c r="BB86" i="143"/>
  <c r="BD86" i="143" s="1"/>
  <c r="BI86" i="143"/>
  <c r="BB84" i="143"/>
  <c r="BD84" i="143" s="1"/>
  <c r="BI84" i="143"/>
  <c r="BB82" i="143"/>
  <c r="BD82" i="143" s="1"/>
  <c r="BI82" i="143"/>
  <c r="BB80" i="143"/>
  <c r="BD80" i="143" s="1"/>
  <c r="BI80" i="143"/>
  <c r="BB78" i="143"/>
  <c r="BD78" i="143" s="1"/>
  <c r="BI78" i="143"/>
  <c r="BB76" i="143"/>
  <c r="BD76" i="143" s="1"/>
  <c r="BI76" i="143"/>
  <c r="BB74" i="143"/>
  <c r="BD74" i="143" s="1"/>
  <c r="BI74" i="143"/>
  <c r="BB72" i="143"/>
  <c r="BD72" i="143" s="1"/>
  <c r="BI72" i="143"/>
  <c r="BB70" i="143"/>
  <c r="BD70" i="143" s="1"/>
  <c r="BI70" i="143"/>
  <c r="BB68" i="143"/>
  <c r="BD68" i="143" s="1"/>
  <c r="BI68" i="143"/>
  <c r="BB66" i="143"/>
  <c r="BD66" i="143" s="1"/>
  <c r="BI66" i="143"/>
  <c r="BB64" i="143"/>
  <c r="BD64" i="143" s="1"/>
  <c r="BI64" i="143"/>
  <c r="BB62" i="143"/>
  <c r="BD62" i="143" s="1"/>
  <c r="BI62" i="143"/>
  <c r="BB60" i="143"/>
  <c r="BD60" i="143" s="1"/>
  <c r="BI60" i="143"/>
  <c r="BB58" i="143"/>
  <c r="BD58" i="143" s="1"/>
  <c r="BI58" i="143"/>
  <c r="BB56" i="143"/>
  <c r="BD56" i="143" s="1"/>
  <c r="BI56" i="143"/>
  <c r="BB54" i="143"/>
  <c r="BD54" i="143" s="1"/>
  <c r="BI54" i="143"/>
  <c r="BB52" i="143"/>
  <c r="BD52" i="143" s="1"/>
  <c r="BI52" i="143"/>
  <c r="BB50" i="143"/>
  <c r="BD50" i="143" s="1"/>
  <c r="BI50" i="143"/>
  <c r="BB48" i="143"/>
  <c r="BD48" i="143" s="1"/>
  <c r="BI48" i="143"/>
  <c r="BB46" i="143"/>
  <c r="BD46" i="143" s="1"/>
  <c r="BI46" i="143"/>
  <c r="BB44" i="143"/>
  <c r="BD44" i="143" s="1"/>
  <c r="BI44" i="143"/>
  <c r="BB42" i="143"/>
  <c r="BD42" i="143" s="1"/>
  <c r="BI42" i="143"/>
  <c r="BB40" i="143"/>
  <c r="BD40" i="143" s="1"/>
  <c r="BI40" i="143"/>
  <c r="BB31" i="143"/>
  <c r="BD31" i="143" s="1"/>
  <c r="BI31" i="143"/>
  <c r="BB27" i="143"/>
  <c r="BD27" i="143" s="1"/>
  <c r="BI27" i="143"/>
  <c r="BB23" i="143"/>
  <c r="BD23" i="143" s="1"/>
  <c r="BI23" i="143"/>
  <c r="BB19" i="143"/>
  <c r="BD19" i="143" s="1"/>
  <c r="BI19" i="143"/>
  <c r="BB15" i="143"/>
  <c r="BD15" i="143" s="1"/>
  <c r="BI15" i="143"/>
  <c r="BB11" i="143"/>
  <c r="BD11" i="143" s="1"/>
  <c r="BI11" i="143"/>
  <c r="BB7" i="143"/>
  <c r="BD7" i="143" s="1"/>
  <c r="BI7" i="143"/>
  <c r="BB173" i="143"/>
  <c r="BD173" i="143" s="1"/>
  <c r="BI173" i="143"/>
  <c r="BB167" i="143"/>
  <c r="BD167" i="143" s="1"/>
  <c r="BI167" i="143"/>
  <c r="BB163" i="143"/>
  <c r="BD163" i="143" s="1"/>
  <c r="BI163" i="143"/>
  <c r="BB159" i="143"/>
  <c r="BD159" i="143" s="1"/>
  <c r="BI159" i="143"/>
  <c r="BB155" i="143"/>
  <c r="BD155" i="143" s="1"/>
  <c r="BI155" i="143"/>
  <c r="BB149" i="143"/>
  <c r="BD149" i="143" s="1"/>
  <c r="BI149" i="143"/>
  <c r="BB32" i="143"/>
  <c r="BD32" i="143" s="1"/>
  <c r="BI32" i="143"/>
  <c r="BB28" i="143"/>
  <c r="BD28" i="143" s="1"/>
  <c r="BI28" i="143"/>
  <c r="BB24" i="143"/>
  <c r="BD24" i="143" s="1"/>
  <c r="BI24" i="143"/>
  <c r="BB20" i="143"/>
  <c r="BD20" i="143" s="1"/>
  <c r="BI20" i="143"/>
  <c r="BB16" i="143"/>
  <c r="BD16" i="143" s="1"/>
  <c r="BI16" i="143"/>
  <c r="BB12" i="143"/>
  <c r="BD12" i="143" s="1"/>
  <c r="BI12" i="143"/>
  <c r="BB8" i="143"/>
  <c r="BD8" i="143" s="1"/>
  <c r="BI8" i="143"/>
  <c r="BE204" i="143"/>
  <c r="BB175" i="143"/>
  <c r="BD175" i="143" s="1"/>
  <c r="BI175" i="143"/>
  <c r="BB171" i="143"/>
  <c r="BD171" i="143" s="1"/>
  <c r="BI171" i="143"/>
  <c r="BB169" i="143"/>
  <c r="BD169" i="143" s="1"/>
  <c r="BI169" i="143"/>
  <c r="BB165" i="143"/>
  <c r="BD165" i="143" s="1"/>
  <c r="BI165" i="143"/>
  <c r="BB161" i="143"/>
  <c r="BD161" i="143" s="1"/>
  <c r="BI161" i="143"/>
  <c r="BB157" i="143"/>
  <c r="BD157" i="143" s="1"/>
  <c r="BI157" i="143"/>
  <c r="BB153" i="143"/>
  <c r="BD153" i="143" s="1"/>
  <c r="BI153" i="143"/>
  <c r="BB151" i="143"/>
  <c r="BD151" i="143" s="1"/>
  <c r="BI151" i="143"/>
  <c r="BB145" i="143"/>
  <c r="BD145" i="143" s="1"/>
  <c r="BI145" i="143"/>
  <c r="BB143" i="143"/>
  <c r="BD143" i="143" s="1"/>
  <c r="BI143" i="143"/>
  <c r="BB141" i="143"/>
  <c r="BD141" i="143" s="1"/>
  <c r="BI141" i="143"/>
  <c r="BB137" i="143"/>
  <c r="BD137" i="143" s="1"/>
  <c r="BI137" i="143"/>
  <c r="BB135" i="143"/>
  <c r="BD135" i="143" s="1"/>
  <c r="BI135" i="143"/>
  <c r="BB129" i="143"/>
  <c r="BD129" i="143" s="1"/>
  <c r="BI129" i="143"/>
  <c r="BB127" i="143"/>
  <c r="BD127" i="143" s="1"/>
  <c r="BI127" i="143"/>
  <c r="BB125" i="143"/>
  <c r="BD125" i="143" s="1"/>
  <c r="BI125" i="143"/>
  <c r="BB121" i="143"/>
  <c r="BD121" i="143" s="1"/>
  <c r="BI121" i="143"/>
  <c r="BB119" i="143"/>
  <c r="BD119" i="143" s="1"/>
  <c r="BI119" i="143"/>
  <c r="BB117" i="143"/>
  <c r="BD117" i="143" s="1"/>
  <c r="BI117" i="143"/>
  <c r="BB115" i="143"/>
  <c r="BD115" i="143" s="1"/>
  <c r="BI115" i="143"/>
  <c r="BB113" i="143"/>
  <c r="BD113" i="143" s="1"/>
  <c r="BI113" i="143"/>
  <c r="BB111" i="143"/>
  <c r="BD111" i="143" s="1"/>
  <c r="BI111" i="143"/>
  <c r="BB109" i="143"/>
  <c r="BD109" i="143" s="1"/>
  <c r="BI109" i="143"/>
  <c r="BB99" i="143"/>
  <c r="BD99" i="143" s="1"/>
  <c r="BI99" i="143"/>
  <c r="BB97" i="143"/>
  <c r="BD97" i="143" s="1"/>
  <c r="BI97" i="143"/>
  <c r="BB93" i="143"/>
  <c r="BD93" i="143" s="1"/>
  <c r="BI93" i="143"/>
  <c r="BB89" i="143"/>
  <c r="BD89" i="143" s="1"/>
  <c r="BI89" i="143"/>
  <c r="BB87" i="143"/>
  <c r="BD87" i="143" s="1"/>
  <c r="BI87" i="143"/>
  <c r="BB85" i="143"/>
  <c r="BD85" i="143" s="1"/>
  <c r="BI85" i="143"/>
  <c r="BB83" i="143"/>
  <c r="BD83" i="143" s="1"/>
  <c r="BI83" i="143"/>
  <c r="BB81" i="143"/>
  <c r="BD81" i="143" s="1"/>
  <c r="BI81" i="143"/>
  <c r="BB77" i="143"/>
  <c r="BD77" i="143" s="1"/>
  <c r="BI77" i="143"/>
  <c r="BB75" i="143"/>
  <c r="BD75" i="143" s="1"/>
  <c r="BI75" i="143"/>
  <c r="BB71" i="143"/>
  <c r="BD71" i="143" s="1"/>
  <c r="BI71" i="143"/>
  <c r="BB69" i="143"/>
  <c r="BD69" i="143" s="1"/>
  <c r="BI69" i="143"/>
  <c r="BB67" i="143"/>
  <c r="BD67" i="143" s="1"/>
  <c r="BI67" i="143"/>
  <c r="BB65" i="143"/>
  <c r="BD65" i="143" s="1"/>
  <c r="BI65" i="143"/>
  <c r="BB63" i="143"/>
  <c r="BD63" i="143" s="1"/>
  <c r="BI63" i="143"/>
  <c r="BB61" i="143"/>
  <c r="BD61" i="143" s="1"/>
  <c r="BI61" i="143"/>
  <c r="BB59" i="143"/>
  <c r="BD59" i="143" s="1"/>
  <c r="BI59" i="143"/>
  <c r="BB57" i="143"/>
  <c r="BD57" i="143" s="1"/>
  <c r="BI57" i="143"/>
  <c r="BB55" i="143"/>
  <c r="BD55" i="143" s="1"/>
  <c r="BI55" i="143"/>
  <c r="BB53" i="143"/>
  <c r="BD53" i="143" s="1"/>
  <c r="BI53" i="143"/>
  <c r="BB51" i="143"/>
  <c r="BD51" i="143" s="1"/>
  <c r="BI51" i="143"/>
  <c r="BB49" i="143"/>
  <c r="BD49" i="143" s="1"/>
  <c r="BI49" i="143"/>
  <c r="BB47" i="143"/>
  <c r="BD47" i="143" s="1"/>
  <c r="BI47" i="143"/>
  <c r="BB45" i="143"/>
  <c r="BD45" i="143" s="1"/>
  <c r="BI45" i="143"/>
  <c r="BB43" i="143"/>
  <c r="BD43" i="143" s="1"/>
  <c r="BI43" i="143"/>
  <c r="BB41" i="143"/>
  <c r="BD41" i="143" s="1"/>
  <c r="BI41" i="143"/>
  <c r="BB33" i="143"/>
  <c r="BD33" i="143" s="1"/>
  <c r="BI33" i="143"/>
  <c r="BB29" i="143"/>
  <c r="BD29" i="143" s="1"/>
  <c r="BI29" i="143"/>
  <c r="BB25" i="143"/>
  <c r="BD25" i="143" s="1"/>
  <c r="BI25" i="143"/>
  <c r="BB21" i="143"/>
  <c r="BD21" i="143" s="1"/>
  <c r="BI21" i="143"/>
  <c r="BB17" i="143"/>
  <c r="BD17" i="143" s="1"/>
  <c r="BI17" i="143"/>
  <c r="BB13" i="143"/>
  <c r="BD13" i="143" s="1"/>
  <c r="BI13" i="143"/>
  <c r="BB9" i="143"/>
  <c r="BD9" i="143" s="1"/>
  <c r="BI9" i="143"/>
  <c r="AZ35" i="143"/>
  <c r="BI35" i="143" s="1"/>
  <c r="BH35" i="143"/>
  <c r="BD6" i="143"/>
  <c r="BD35" i="143" s="1"/>
  <c r="AW6" i="143"/>
  <c r="AW35" i="143" s="1"/>
  <c r="AU35" i="143"/>
  <c r="AS35" i="143"/>
  <c r="AB20" i="143"/>
  <c r="AB7" i="143"/>
  <c r="AB8" i="143"/>
  <c r="AB9" i="143"/>
  <c r="AB10" i="143"/>
  <c r="AB11" i="143"/>
  <c r="AB12" i="143"/>
  <c r="AB13" i="143"/>
  <c r="AB14" i="143"/>
  <c r="AB15" i="143"/>
  <c r="AB16" i="143"/>
  <c r="AB17" i="143"/>
  <c r="AB18" i="143"/>
  <c r="AB19" i="143"/>
  <c r="AB21" i="143"/>
  <c r="AB22" i="143"/>
  <c r="AB23" i="143"/>
  <c r="AB24" i="143"/>
  <c r="AB25" i="143"/>
  <c r="AB26" i="143"/>
  <c r="AB27" i="143"/>
  <c r="AB28" i="143"/>
  <c r="AB29" i="143"/>
  <c r="AB30" i="143"/>
  <c r="AB31" i="143"/>
  <c r="AB32" i="143"/>
  <c r="AB33" i="143"/>
  <c r="AB34" i="143"/>
  <c r="AB6" i="143"/>
  <c r="Y35" i="143"/>
  <c r="Y204" i="143" s="1"/>
  <c r="BB35" i="143" l="1"/>
  <c r="X17" i="149"/>
  <c r="AA15" i="148"/>
  <c r="AA6" i="148"/>
  <c r="AA7" i="148"/>
  <c r="AA8" i="148"/>
  <c r="AA9" i="148"/>
  <c r="AA10" i="148"/>
  <c r="AA11" i="148"/>
  <c r="AA12" i="148"/>
  <c r="AA13" i="148"/>
  <c r="AA14" i="148"/>
  <c r="AA5" i="148"/>
  <c r="X17" i="148"/>
  <c r="Z17" i="148" s="1"/>
  <c r="BE126" i="144" l="1"/>
  <c r="AB124" i="144"/>
  <c r="AB7" i="144"/>
  <c r="AB8" i="144"/>
  <c r="AB9" i="144"/>
  <c r="AB10" i="144"/>
  <c r="AB11" i="144"/>
  <c r="AB12" i="144"/>
  <c r="AB13" i="144"/>
  <c r="AB14" i="144"/>
  <c r="AB15" i="144"/>
  <c r="AB16" i="144"/>
  <c r="AB17" i="144"/>
  <c r="AB18" i="144"/>
  <c r="AB19" i="144"/>
  <c r="AB20" i="144"/>
  <c r="AB21" i="144"/>
  <c r="AB22" i="144"/>
  <c r="AB23" i="144"/>
  <c r="AB24" i="144"/>
  <c r="AB25" i="144"/>
  <c r="AB26" i="144"/>
  <c r="AB27" i="144"/>
  <c r="AB28" i="144"/>
  <c r="AB29" i="144"/>
  <c r="AB30" i="144"/>
  <c r="AB31" i="144"/>
  <c r="AB32" i="144"/>
  <c r="AB33" i="144"/>
  <c r="AB34" i="144"/>
  <c r="AB35" i="144"/>
  <c r="AB36" i="144"/>
  <c r="AB37" i="144"/>
  <c r="AB38" i="144"/>
  <c r="AB39" i="144"/>
  <c r="AB40" i="144"/>
  <c r="AB41" i="144"/>
  <c r="AB42" i="144"/>
  <c r="AB43" i="144"/>
  <c r="AB44" i="144"/>
  <c r="AB45" i="144"/>
  <c r="AB46" i="144"/>
  <c r="AB47" i="144"/>
  <c r="AB48" i="144"/>
  <c r="AB49" i="144"/>
  <c r="AB50" i="144"/>
  <c r="AB51" i="144"/>
  <c r="AB52" i="144"/>
  <c r="AB53" i="144"/>
  <c r="AB54" i="144"/>
  <c r="AB55" i="144"/>
  <c r="AB56" i="144"/>
  <c r="AB57" i="144"/>
  <c r="AB58" i="144"/>
  <c r="AB59" i="144"/>
  <c r="AB60" i="144"/>
  <c r="AB61" i="144"/>
  <c r="AB62" i="144"/>
  <c r="AB63" i="144"/>
  <c r="AB64" i="144"/>
  <c r="AB65" i="144"/>
  <c r="AB66" i="144"/>
  <c r="AB67" i="144"/>
  <c r="AB68" i="144"/>
  <c r="AB69" i="144"/>
  <c r="AB70" i="144"/>
  <c r="AB71" i="144"/>
  <c r="AB72" i="144"/>
  <c r="AB73" i="144"/>
  <c r="AB74" i="144"/>
  <c r="AB75" i="144"/>
  <c r="AB76" i="144"/>
  <c r="AB77" i="144"/>
  <c r="AB78" i="144"/>
  <c r="AB79" i="144"/>
  <c r="AB80" i="144"/>
  <c r="AB81" i="144"/>
  <c r="AB82" i="144"/>
  <c r="AB83" i="144"/>
  <c r="AB84" i="144"/>
  <c r="AB85" i="144"/>
  <c r="AB86" i="144"/>
  <c r="AB87" i="144"/>
  <c r="AB88" i="144"/>
  <c r="AB89" i="144"/>
  <c r="AB90" i="144"/>
  <c r="AB91" i="144"/>
  <c r="AB92" i="144"/>
  <c r="AB93" i="144"/>
  <c r="AB94" i="144"/>
  <c r="AB95" i="144"/>
  <c r="AB96" i="144"/>
  <c r="AB97" i="144"/>
  <c r="AB98" i="144"/>
  <c r="AB99" i="144"/>
  <c r="AB100" i="144"/>
  <c r="AB101" i="144"/>
  <c r="AB102" i="144"/>
  <c r="AB103" i="144"/>
  <c r="AB104" i="144"/>
  <c r="AB105" i="144"/>
  <c r="AB106" i="144"/>
  <c r="AB107" i="144"/>
  <c r="AB108" i="144"/>
  <c r="AB109" i="144"/>
  <c r="AB110" i="144"/>
  <c r="AB111" i="144"/>
  <c r="AB112" i="144"/>
  <c r="AB113" i="144"/>
  <c r="AB114" i="144"/>
  <c r="AB115" i="144"/>
  <c r="AB116" i="144"/>
  <c r="AB117" i="144"/>
  <c r="AB118" i="144"/>
  <c r="AB119" i="144"/>
  <c r="AB120" i="144"/>
  <c r="AB121" i="144"/>
  <c r="AB122" i="144"/>
  <c r="AB123" i="144"/>
  <c r="AB125" i="144"/>
  <c r="AB6" i="144"/>
  <c r="Y126" i="144"/>
  <c r="AA6" i="140"/>
  <c r="AA7" i="140"/>
  <c r="AA8" i="140"/>
  <c r="AA9" i="140"/>
  <c r="AA10" i="140"/>
  <c r="AA11" i="140"/>
  <c r="AA12" i="140"/>
  <c r="AA13" i="140"/>
  <c r="AA14" i="140"/>
  <c r="AA15" i="140"/>
  <c r="AA16" i="140"/>
  <c r="AA17" i="140"/>
  <c r="AA18" i="140"/>
  <c r="AA19" i="140"/>
  <c r="AA20" i="140"/>
  <c r="AA21" i="140"/>
  <c r="AA22" i="140"/>
  <c r="AA23" i="140"/>
  <c r="AA24" i="140"/>
  <c r="AA25" i="140"/>
  <c r="AA26" i="140"/>
  <c r="AA27" i="140"/>
  <c r="AA28" i="140"/>
  <c r="AA29" i="140"/>
  <c r="AA30" i="140"/>
  <c r="AA31" i="140"/>
  <c r="AA32" i="140"/>
  <c r="AA5" i="140"/>
  <c r="X33" i="140"/>
  <c r="AA6" i="139"/>
  <c r="AA7" i="139"/>
  <c r="AA8" i="139"/>
  <c r="AA9" i="139"/>
  <c r="AA10" i="139"/>
  <c r="AA11" i="139"/>
  <c r="AA12" i="139"/>
  <c r="AA13" i="139"/>
  <c r="AA14" i="139"/>
  <c r="AA15" i="139"/>
  <c r="AA16" i="139"/>
  <c r="AA17" i="139"/>
  <c r="AA18" i="139"/>
  <c r="AA19" i="139"/>
  <c r="AA20" i="139"/>
  <c r="AA21" i="139"/>
  <c r="AA22" i="139"/>
  <c r="AA23" i="139"/>
  <c r="AA24" i="139"/>
  <c r="AA25" i="139"/>
  <c r="AA26" i="139"/>
  <c r="AA27" i="139"/>
  <c r="AA28" i="139"/>
  <c r="AA29" i="139"/>
  <c r="AA30" i="139"/>
  <c r="AA31" i="139"/>
  <c r="AA32" i="139"/>
  <c r="AA5" i="139"/>
  <c r="X33" i="139"/>
  <c r="AB20" i="138"/>
  <c r="AB21" i="138"/>
  <c r="AB22" i="138"/>
  <c r="AB23" i="138"/>
  <c r="AB24" i="138"/>
  <c r="AB25" i="138"/>
  <c r="AB19" i="138"/>
  <c r="AB6" i="138"/>
  <c r="AB7" i="138"/>
  <c r="AB8" i="138"/>
  <c r="AB9" i="138"/>
  <c r="AB10" i="138"/>
  <c r="AB11" i="138"/>
  <c r="Y26" i="138"/>
  <c r="Y12" i="138"/>
  <c r="BC202" i="143" l="1"/>
  <c r="BC204" i="143" s="1"/>
  <c r="U202" i="143"/>
  <c r="W202" i="143"/>
  <c r="W35" i="143"/>
  <c r="BC126" i="144"/>
  <c r="W126" i="144"/>
  <c r="V17" i="149"/>
  <c r="V17" i="148"/>
  <c r="V33" i="140"/>
  <c r="V33" i="139"/>
  <c r="V243" i="134"/>
  <c r="W44" i="134"/>
  <c r="X44" i="134"/>
  <c r="Y44" i="134"/>
  <c r="Z44" i="134"/>
  <c r="AA44" i="134"/>
  <c r="W45" i="134"/>
  <c r="X45" i="134"/>
  <c r="Y45" i="134"/>
  <c r="Z45" i="134"/>
  <c r="AA45" i="134"/>
  <c r="W46" i="134"/>
  <c r="X46" i="134"/>
  <c r="Y46" i="134"/>
  <c r="Z46" i="134"/>
  <c r="AA46" i="134"/>
  <c r="W47" i="134"/>
  <c r="X47" i="134"/>
  <c r="Y47" i="134"/>
  <c r="Z47" i="134"/>
  <c r="AA47" i="134"/>
  <c r="W48" i="134"/>
  <c r="X48" i="134"/>
  <c r="Y48" i="134"/>
  <c r="Z48" i="134"/>
  <c r="AA48" i="134"/>
  <c r="W49" i="134"/>
  <c r="X49" i="134"/>
  <c r="Y49" i="134"/>
  <c r="Z49" i="134"/>
  <c r="AA49" i="134"/>
  <c r="W50" i="134"/>
  <c r="X50" i="134"/>
  <c r="Y50" i="134"/>
  <c r="Z50" i="134"/>
  <c r="AA50" i="134"/>
  <c r="W51" i="134"/>
  <c r="X51" i="134"/>
  <c r="Y51" i="134"/>
  <c r="Z51" i="134"/>
  <c r="AA51" i="134"/>
  <c r="W52" i="134"/>
  <c r="X52" i="134"/>
  <c r="Y52" i="134"/>
  <c r="Z52" i="134"/>
  <c r="AA52" i="134"/>
  <c r="W53" i="134"/>
  <c r="X53" i="134"/>
  <c r="Y53" i="134"/>
  <c r="Z53" i="134"/>
  <c r="AA53" i="134"/>
  <c r="W54" i="134"/>
  <c r="X54" i="134"/>
  <c r="Y54" i="134"/>
  <c r="Z54" i="134"/>
  <c r="AA54" i="134"/>
  <c r="W55" i="134"/>
  <c r="X55" i="134"/>
  <c r="Y55" i="134"/>
  <c r="Z55" i="134"/>
  <c r="AA55" i="134"/>
  <c r="W56" i="134"/>
  <c r="X56" i="134"/>
  <c r="Y56" i="134"/>
  <c r="Z56" i="134"/>
  <c r="AA56" i="134"/>
  <c r="W57" i="134"/>
  <c r="X57" i="134"/>
  <c r="Y57" i="134"/>
  <c r="Z57" i="134"/>
  <c r="AA57" i="134"/>
  <c r="W58" i="134"/>
  <c r="X58" i="134"/>
  <c r="Y58" i="134"/>
  <c r="Z58" i="134"/>
  <c r="AA58" i="134"/>
  <c r="W59" i="134"/>
  <c r="X59" i="134"/>
  <c r="Y59" i="134"/>
  <c r="Z59" i="134"/>
  <c r="AA59" i="134"/>
  <c r="W60" i="134"/>
  <c r="X60" i="134"/>
  <c r="Y60" i="134"/>
  <c r="Z60" i="134"/>
  <c r="AA60" i="134"/>
  <c r="W61" i="134"/>
  <c r="X61" i="134"/>
  <c r="Y61" i="134"/>
  <c r="Z61" i="134"/>
  <c r="AA61" i="134"/>
  <c r="W62" i="134"/>
  <c r="X62" i="134"/>
  <c r="Y62" i="134"/>
  <c r="Z62" i="134"/>
  <c r="AA62" i="134"/>
  <c r="W63" i="134"/>
  <c r="X63" i="134"/>
  <c r="Y63" i="134"/>
  <c r="Z63" i="134"/>
  <c r="AA63" i="134"/>
  <c r="W64" i="134"/>
  <c r="X64" i="134"/>
  <c r="Y64" i="134"/>
  <c r="Z64" i="134"/>
  <c r="AA64" i="134"/>
  <c r="W65" i="134"/>
  <c r="X65" i="134"/>
  <c r="Y65" i="134"/>
  <c r="Z65" i="134"/>
  <c r="AA65" i="134"/>
  <c r="W66" i="134"/>
  <c r="X66" i="134"/>
  <c r="Y66" i="134"/>
  <c r="Z66" i="134"/>
  <c r="AA66" i="134"/>
  <c r="W67" i="134"/>
  <c r="X67" i="134"/>
  <c r="Y67" i="134"/>
  <c r="Z67" i="134"/>
  <c r="AA67" i="134"/>
  <c r="W68" i="134"/>
  <c r="X68" i="134"/>
  <c r="Y68" i="134"/>
  <c r="Z68" i="134"/>
  <c r="AA68" i="134"/>
  <c r="W69" i="134"/>
  <c r="X69" i="134"/>
  <c r="Y69" i="134"/>
  <c r="Z69" i="134"/>
  <c r="AA69" i="134"/>
  <c r="W70" i="134"/>
  <c r="X70" i="134"/>
  <c r="Y70" i="134"/>
  <c r="Z70" i="134"/>
  <c r="AA70" i="134"/>
  <c r="W71" i="134"/>
  <c r="X71" i="134"/>
  <c r="Y71" i="134"/>
  <c r="Z71" i="134"/>
  <c r="AA71" i="134"/>
  <c r="W72" i="134"/>
  <c r="X72" i="134"/>
  <c r="Y72" i="134"/>
  <c r="Z72" i="134"/>
  <c r="AA72" i="134"/>
  <c r="W73" i="134"/>
  <c r="X73" i="134"/>
  <c r="Y73" i="134"/>
  <c r="Z73" i="134"/>
  <c r="AA73" i="134"/>
  <c r="W74" i="134"/>
  <c r="X74" i="134"/>
  <c r="Y74" i="134"/>
  <c r="Z74" i="134"/>
  <c r="AA74" i="134"/>
  <c r="W75" i="134"/>
  <c r="X75" i="134"/>
  <c r="Y75" i="134"/>
  <c r="Z75" i="134"/>
  <c r="AA75" i="134"/>
  <c r="W76" i="134"/>
  <c r="X76" i="134"/>
  <c r="Y76" i="134"/>
  <c r="Z76" i="134"/>
  <c r="AA76" i="134"/>
  <c r="W77" i="134"/>
  <c r="X77" i="134"/>
  <c r="Y77" i="134"/>
  <c r="Z77" i="134"/>
  <c r="AA77" i="134"/>
  <c r="W78" i="134"/>
  <c r="X78" i="134"/>
  <c r="Y78" i="134"/>
  <c r="Z78" i="134"/>
  <c r="AA78" i="134"/>
  <c r="W79" i="134"/>
  <c r="X79" i="134"/>
  <c r="Y79" i="134"/>
  <c r="Z79" i="134"/>
  <c r="AA79" i="134"/>
  <c r="W80" i="134"/>
  <c r="X80" i="134"/>
  <c r="Y80" i="134"/>
  <c r="Z80" i="134"/>
  <c r="AA80" i="134"/>
  <c r="W81" i="134"/>
  <c r="X81" i="134"/>
  <c r="Y81" i="134"/>
  <c r="Z81" i="134"/>
  <c r="AA81" i="134"/>
  <c r="W82" i="134"/>
  <c r="X82" i="134"/>
  <c r="Y82" i="134"/>
  <c r="Z82" i="134"/>
  <c r="AA82" i="134"/>
  <c r="W83" i="134"/>
  <c r="X83" i="134"/>
  <c r="Y83" i="134"/>
  <c r="Z83" i="134"/>
  <c r="AA83" i="134"/>
  <c r="W84" i="134"/>
  <c r="X84" i="134"/>
  <c r="Y84" i="134"/>
  <c r="Z84" i="134"/>
  <c r="AA84" i="134"/>
  <c r="W85" i="134"/>
  <c r="X85" i="134"/>
  <c r="Y85" i="134"/>
  <c r="Z85" i="134"/>
  <c r="AA85" i="134"/>
  <c r="W86" i="134"/>
  <c r="X86" i="134"/>
  <c r="Y86" i="134"/>
  <c r="Z86" i="134"/>
  <c r="AA86" i="134"/>
  <c r="W87" i="134"/>
  <c r="X87" i="134"/>
  <c r="Y87" i="134"/>
  <c r="Z87" i="134"/>
  <c r="AA87" i="134"/>
  <c r="W88" i="134"/>
  <c r="X88" i="134"/>
  <c r="Y88" i="134"/>
  <c r="Z88" i="134"/>
  <c r="AA88" i="134"/>
  <c r="W89" i="134"/>
  <c r="X89" i="134"/>
  <c r="Y89" i="134"/>
  <c r="Z89" i="134"/>
  <c r="AA89" i="134"/>
  <c r="W90" i="134"/>
  <c r="X90" i="134"/>
  <c r="Y90" i="134"/>
  <c r="Z90" i="134"/>
  <c r="AA90" i="134"/>
  <c r="W91" i="134"/>
  <c r="X91" i="134"/>
  <c r="Y91" i="134"/>
  <c r="Z91" i="134"/>
  <c r="AA91" i="134"/>
  <c r="W92" i="134"/>
  <c r="X92" i="134"/>
  <c r="Y92" i="134"/>
  <c r="Z92" i="134"/>
  <c r="AA92" i="134"/>
  <c r="W93" i="134"/>
  <c r="X93" i="134"/>
  <c r="Y93" i="134"/>
  <c r="Z93" i="134"/>
  <c r="AA93" i="134"/>
  <c r="W94" i="134"/>
  <c r="X94" i="134"/>
  <c r="Y94" i="134"/>
  <c r="Z94" i="134"/>
  <c r="AA94" i="134"/>
  <c r="W95" i="134"/>
  <c r="X95" i="134"/>
  <c r="Y95" i="134"/>
  <c r="Z95" i="134"/>
  <c r="AA95" i="134"/>
  <c r="W96" i="134"/>
  <c r="X96" i="134"/>
  <c r="Y96" i="134"/>
  <c r="Z96" i="134"/>
  <c r="AA96" i="134"/>
  <c r="W97" i="134"/>
  <c r="X97" i="134"/>
  <c r="Y97" i="134"/>
  <c r="Z97" i="134"/>
  <c r="AA97" i="134"/>
  <c r="W98" i="134"/>
  <c r="X98" i="134"/>
  <c r="Y98" i="134"/>
  <c r="Z98" i="134"/>
  <c r="AA98" i="134"/>
  <c r="W99" i="134"/>
  <c r="X99" i="134"/>
  <c r="Y99" i="134"/>
  <c r="Z99" i="134"/>
  <c r="AA99" i="134"/>
  <c r="W100" i="134"/>
  <c r="X100" i="134"/>
  <c r="Y100" i="134"/>
  <c r="Z100" i="134"/>
  <c r="AA100" i="134"/>
  <c r="W101" i="134"/>
  <c r="X101" i="134"/>
  <c r="Y101" i="134"/>
  <c r="Z101" i="134"/>
  <c r="AA101" i="134"/>
  <c r="W102" i="134"/>
  <c r="X102" i="134"/>
  <c r="Y102" i="134"/>
  <c r="Z102" i="134"/>
  <c r="AA102" i="134"/>
  <c r="W103" i="134"/>
  <c r="X103" i="134"/>
  <c r="Y103" i="134"/>
  <c r="Z103" i="134"/>
  <c r="AA103" i="134"/>
  <c r="W104" i="134"/>
  <c r="X104" i="134"/>
  <c r="Y104" i="134"/>
  <c r="Z104" i="134"/>
  <c r="AA104" i="134"/>
  <c r="W105" i="134"/>
  <c r="X105" i="134"/>
  <c r="Y105" i="134"/>
  <c r="Z105" i="134"/>
  <c r="AA105" i="134"/>
  <c r="W106" i="134"/>
  <c r="X106" i="134"/>
  <c r="Y106" i="134"/>
  <c r="Z106" i="134"/>
  <c r="AA106" i="134"/>
  <c r="W107" i="134"/>
  <c r="X107" i="134"/>
  <c r="Y107" i="134"/>
  <c r="Z107" i="134"/>
  <c r="AA107" i="134"/>
  <c r="W108" i="134"/>
  <c r="X108" i="134"/>
  <c r="Y108" i="134"/>
  <c r="Z108" i="134"/>
  <c r="AA108" i="134"/>
  <c r="W109" i="134"/>
  <c r="X109" i="134"/>
  <c r="Y109" i="134"/>
  <c r="Z109" i="134"/>
  <c r="AA109" i="134"/>
  <c r="W110" i="134"/>
  <c r="X110" i="134"/>
  <c r="Y110" i="134"/>
  <c r="Z110" i="134"/>
  <c r="AA110" i="134"/>
  <c r="W111" i="134"/>
  <c r="X111" i="134"/>
  <c r="Y111" i="134"/>
  <c r="Z111" i="134"/>
  <c r="AA111" i="134"/>
  <c r="W112" i="134"/>
  <c r="X112" i="134"/>
  <c r="Y112" i="134"/>
  <c r="Z112" i="134"/>
  <c r="AA112" i="134"/>
  <c r="W113" i="134"/>
  <c r="X113" i="134"/>
  <c r="Y113" i="134"/>
  <c r="Z113" i="134"/>
  <c r="AA113" i="134"/>
  <c r="W114" i="134"/>
  <c r="X114" i="134"/>
  <c r="Y114" i="134"/>
  <c r="Z114" i="134"/>
  <c r="AA114" i="134"/>
  <c r="W115" i="134"/>
  <c r="X115" i="134"/>
  <c r="Y115" i="134"/>
  <c r="Z115" i="134"/>
  <c r="AA115" i="134"/>
  <c r="W116" i="134"/>
  <c r="X116" i="134"/>
  <c r="Y116" i="134"/>
  <c r="Z116" i="134"/>
  <c r="AA116" i="134"/>
  <c r="W117" i="134"/>
  <c r="X117" i="134"/>
  <c r="Y117" i="134"/>
  <c r="Z117" i="134"/>
  <c r="AA117" i="134"/>
  <c r="W118" i="134"/>
  <c r="X118" i="134"/>
  <c r="Y118" i="134"/>
  <c r="Z118" i="134"/>
  <c r="AA118" i="134"/>
  <c r="W119" i="134"/>
  <c r="X119" i="134"/>
  <c r="Y119" i="134"/>
  <c r="Z119" i="134"/>
  <c r="AA119" i="134"/>
  <c r="W120" i="134"/>
  <c r="X120" i="134"/>
  <c r="Y120" i="134"/>
  <c r="Z120" i="134"/>
  <c r="AA120" i="134"/>
  <c r="W121" i="134"/>
  <c r="X121" i="134"/>
  <c r="Y121" i="134"/>
  <c r="Z121" i="134"/>
  <c r="AA121" i="134"/>
  <c r="W122" i="134"/>
  <c r="X122" i="134"/>
  <c r="Y122" i="134"/>
  <c r="Z122" i="134"/>
  <c r="AA122" i="134"/>
  <c r="W123" i="134"/>
  <c r="X123" i="134"/>
  <c r="Y123" i="134"/>
  <c r="Z123" i="134"/>
  <c r="AA123" i="134"/>
  <c r="W124" i="134"/>
  <c r="X124" i="134"/>
  <c r="Y124" i="134"/>
  <c r="Z124" i="134"/>
  <c r="AA124" i="134"/>
  <c r="W125" i="134"/>
  <c r="X125" i="134"/>
  <c r="Y125" i="134"/>
  <c r="Z125" i="134"/>
  <c r="AA125" i="134"/>
  <c r="W126" i="134"/>
  <c r="X126" i="134"/>
  <c r="Y126" i="134"/>
  <c r="Z126" i="134"/>
  <c r="AA126" i="134"/>
  <c r="W127" i="134"/>
  <c r="X127" i="134"/>
  <c r="Y127" i="134"/>
  <c r="Z127" i="134"/>
  <c r="AA127" i="134"/>
  <c r="W128" i="134"/>
  <c r="X128" i="134"/>
  <c r="Y128" i="134"/>
  <c r="Z128" i="134"/>
  <c r="AA128" i="134"/>
  <c r="W129" i="134"/>
  <c r="X129" i="134"/>
  <c r="Y129" i="134"/>
  <c r="Z129" i="134"/>
  <c r="AA129" i="134"/>
  <c r="W130" i="134"/>
  <c r="X130" i="134"/>
  <c r="Y130" i="134"/>
  <c r="Z130" i="134"/>
  <c r="AA130" i="134"/>
  <c r="W131" i="134"/>
  <c r="X131" i="134"/>
  <c r="Y131" i="134"/>
  <c r="Z131" i="134"/>
  <c r="AA131" i="134"/>
  <c r="W132" i="134"/>
  <c r="X132" i="134"/>
  <c r="Y132" i="134"/>
  <c r="Z132" i="134"/>
  <c r="AA132" i="134"/>
  <c r="W133" i="134"/>
  <c r="X133" i="134"/>
  <c r="Y133" i="134"/>
  <c r="Z133" i="134"/>
  <c r="AA133" i="134"/>
  <c r="W134" i="134"/>
  <c r="X134" i="134"/>
  <c r="Y134" i="134"/>
  <c r="Z134" i="134"/>
  <c r="AA134" i="134"/>
  <c r="W135" i="134"/>
  <c r="X135" i="134"/>
  <c r="Y135" i="134"/>
  <c r="Z135" i="134"/>
  <c r="AA135" i="134"/>
  <c r="W136" i="134"/>
  <c r="X136" i="134"/>
  <c r="Y136" i="134"/>
  <c r="Z136" i="134"/>
  <c r="AA136" i="134"/>
  <c r="W137" i="134"/>
  <c r="X137" i="134"/>
  <c r="Y137" i="134"/>
  <c r="Z137" i="134"/>
  <c r="AA137" i="134"/>
  <c r="W138" i="134"/>
  <c r="X138" i="134"/>
  <c r="Y138" i="134"/>
  <c r="Z138" i="134"/>
  <c r="AA138" i="134"/>
  <c r="W139" i="134"/>
  <c r="X139" i="134"/>
  <c r="Y139" i="134"/>
  <c r="Z139" i="134"/>
  <c r="AA139" i="134"/>
  <c r="W140" i="134"/>
  <c r="X140" i="134"/>
  <c r="Y140" i="134"/>
  <c r="Z140" i="134"/>
  <c r="AA140" i="134"/>
  <c r="W141" i="134"/>
  <c r="X141" i="134"/>
  <c r="Y141" i="134"/>
  <c r="Z141" i="134"/>
  <c r="AA141" i="134"/>
  <c r="W142" i="134"/>
  <c r="X142" i="134"/>
  <c r="Y142" i="134"/>
  <c r="Z142" i="134"/>
  <c r="AA142" i="134"/>
  <c r="W143" i="134"/>
  <c r="X143" i="134"/>
  <c r="Y143" i="134"/>
  <c r="Z143" i="134"/>
  <c r="AA143" i="134"/>
  <c r="W144" i="134"/>
  <c r="X144" i="134"/>
  <c r="Y144" i="134"/>
  <c r="Z144" i="134"/>
  <c r="AA144" i="134"/>
  <c r="W145" i="134"/>
  <c r="X145" i="134"/>
  <c r="Y145" i="134"/>
  <c r="Z145" i="134"/>
  <c r="AA145" i="134"/>
  <c r="W146" i="134"/>
  <c r="X146" i="134"/>
  <c r="Y146" i="134"/>
  <c r="Z146" i="134"/>
  <c r="AA146" i="134"/>
  <c r="W147" i="134"/>
  <c r="X147" i="134"/>
  <c r="Y147" i="134"/>
  <c r="Z147" i="134"/>
  <c r="AA147" i="134"/>
  <c r="W148" i="134"/>
  <c r="X148" i="134"/>
  <c r="Y148" i="134"/>
  <c r="Z148" i="134"/>
  <c r="AA148" i="134"/>
  <c r="W149" i="134"/>
  <c r="X149" i="134"/>
  <c r="Y149" i="134"/>
  <c r="Z149" i="134"/>
  <c r="AA149" i="134"/>
  <c r="W150" i="134"/>
  <c r="X150" i="134"/>
  <c r="Y150" i="134"/>
  <c r="Z150" i="134"/>
  <c r="AA150" i="134"/>
  <c r="W151" i="134"/>
  <c r="X151" i="134"/>
  <c r="Y151" i="134"/>
  <c r="Z151" i="134"/>
  <c r="AA151" i="134"/>
  <c r="W152" i="134"/>
  <c r="X152" i="134"/>
  <c r="Y152" i="134"/>
  <c r="Z152" i="134"/>
  <c r="AA152" i="134"/>
  <c r="W153" i="134"/>
  <c r="X153" i="134"/>
  <c r="Y153" i="134"/>
  <c r="Z153" i="134"/>
  <c r="AA153" i="134"/>
  <c r="W154" i="134"/>
  <c r="X154" i="134"/>
  <c r="Y154" i="134"/>
  <c r="Z154" i="134"/>
  <c r="AA154" i="134"/>
  <c r="W155" i="134"/>
  <c r="X155" i="134"/>
  <c r="Y155" i="134"/>
  <c r="Z155" i="134"/>
  <c r="AA155" i="134"/>
  <c r="W156" i="134"/>
  <c r="X156" i="134"/>
  <c r="Y156" i="134"/>
  <c r="Z156" i="134"/>
  <c r="AA156" i="134"/>
  <c r="W157" i="134"/>
  <c r="X157" i="134"/>
  <c r="Y157" i="134"/>
  <c r="Z157" i="134"/>
  <c r="AA157" i="134"/>
  <c r="W158" i="134"/>
  <c r="X158" i="134"/>
  <c r="Y158" i="134"/>
  <c r="Z158" i="134"/>
  <c r="AA158" i="134"/>
  <c r="W159" i="134"/>
  <c r="X159" i="134"/>
  <c r="Y159" i="134"/>
  <c r="Z159" i="134"/>
  <c r="AA159" i="134"/>
  <c r="W160" i="134"/>
  <c r="X160" i="134"/>
  <c r="Y160" i="134"/>
  <c r="Z160" i="134"/>
  <c r="AA160" i="134"/>
  <c r="W161" i="134"/>
  <c r="X161" i="134"/>
  <c r="Y161" i="134"/>
  <c r="Z161" i="134"/>
  <c r="AA161" i="134"/>
  <c r="W162" i="134"/>
  <c r="X162" i="134"/>
  <c r="Y162" i="134"/>
  <c r="Z162" i="134"/>
  <c r="AA162" i="134"/>
  <c r="W163" i="134"/>
  <c r="X163" i="134"/>
  <c r="Y163" i="134"/>
  <c r="Z163" i="134"/>
  <c r="AA163" i="134"/>
  <c r="W164" i="134"/>
  <c r="X164" i="134"/>
  <c r="Y164" i="134"/>
  <c r="Z164" i="134"/>
  <c r="AA164" i="134"/>
  <c r="W165" i="134"/>
  <c r="X165" i="134"/>
  <c r="Y165" i="134"/>
  <c r="Z165" i="134"/>
  <c r="AA165" i="134"/>
  <c r="W166" i="134"/>
  <c r="X166" i="134"/>
  <c r="Y166" i="134"/>
  <c r="Z166" i="134"/>
  <c r="AA166" i="134"/>
  <c r="W167" i="134"/>
  <c r="X167" i="134"/>
  <c r="Y167" i="134"/>
  <c r="Z167" i="134"/>
  <c r="AA167" i="134"/>
  <c r="W168" i="134"/>
  <c r="X168" i="134"/>
  <c r="Y168" i="134"/>
  <c r="Z168" i="134"/>
  <c r="AA168" i="134"/>
  <c r="W169" i="134"/>
  <c r="X169" i="134"/>
  <c r="Y169" i="134"/>
  <c r="Z169" i="134"/>
  <c r="AA169" i="134"/>
  <c r="W170" i="134"/>
  <c r="X170" i="134"/>
  <c r="Y170" i="134"/>
  <c r="Z170" i="134"/>
  <c r="AA170" i="134"/>
  <c r="W171" i="134"/>
  <c r="X171" i="134"/>
  <c r="Y171" i="134"/>
  <c r="Z171" i="134"/>
  <c r="AA171" i="134"/>
  <c r="W172" i="134"/>
  <c r="X172" i="134"/>
  <c r="Y172" i="134"/>
  <c r="Z172" i="134"/>
  <c r="AA172" i="134"/>
  <c r="W173" i="134"/>
  <c r="X173" i="134"/>
  <c r="Y173" i="134"/>
  <c r="Z173" i="134"/>
  <c r="AA173" i="134"/>
  <c r="W174" i="134"/>
  <c r="X174" i="134"/>
  <c r="Y174" i="134"/>
  <c r="Z174" i="134"/>
  <c r="AA174" i="134"/>
  <c r="W175" i="134"/>
  <c r="X175" i="134"/>
  <c r="Y175" i="134"/>
  <c r="Z175" i="134"/>
  <c r="AA175" i="134"/>
  <c r="W176" i="134"/>
  <c r="X176" i="134"/>
  <c r="Y176" i="134"/>
  <c r="Z176" i="134"/>
  <c r="AA176" i="134"/>
  <c r="W177" i="134"/>
  <c r="X177" i="134"/>
  <c r="Y177" i="134"/>
  <c r="Z177" i="134"/>
  <c r="AA177" i="134"/>
  <c r="W178" i="134"/>
  <c r="X178" i="134"/>
  <c r="Y178" i="134"/>
  <c r="Z178" i="134"/>
  <c r="AA178" i="134"/>
  <c r="W179" i="134"/>
  <c r="X179" i="134"/>
  <c r="Y179" i="134"/>
  <c r="Z179" i="134"/>
  <c r="AA179" i="134"/>
  <c r="W180" i="134"/>
  <c r="X180" i="134"/>
  <c r="Y180" i="134"/>
  <c r="Z180" i="134"/>
  <c r="AA180" i="134"/>
  <c r="W181" i="134"/>
  <c r="X181" i="134"/>
  <c r="Y181" i="134"/>
  <c r="Z181" i="134"/>
  <c r="AA181" i="134"/>
  <c r="W182" i="134"/>
  <c r="X182" i="134"/>
  <c r="Y182" i="134"/>
  <c r="Z182" i="134"/>
  <c r="AA182" i="134"/>
  <c r="W183" i="134"/>
  <c r="X183" i="134"/>
  <c r="Y183" i="134"/>
  <c r="Z183" i="134"/>
  <c r="AA183" i="134"/>
  <c r="W184" i="134"/>
  <c r="X184" i="134"/>
  <c r="Y184" i="134"/>
  <c r="Z184" i="134"/>
  <c r="AA184" i="134"/>
  <c r="W185" i="134"/>
  <c r="X185" i="134"/>
  <c r="Y185" i="134"/>
  <c r="Z185" i="134"/>
  <c r="AA185" i="134"/>
  <c r="W186" i="134"/>
  <c r="X186" i="134"/>
  <c r="Y186" i="134"/>
  <c r="Z186" i="134"/>
  <c r="AA186" i="134"/>
  <c r="W187" i="134"/>
  <c r="X187" i="134"/>
  <c r="Y187" i="134"/>
  <c r="Z187" i="134"/>
  <c r="AA187" i="134"/>
  <c r="W188" i="134"/>
  <c r="X188" i="134"/>
  <c r="Y188" i="134"/>
  <c r="Z188" i="134"/>
  <c r="AA188" i="134"/>
  <c r="W189" i="134"/>
  <c r="X189" i="134"/>
  <c r="Y189" i="134"/>
  <c r="Z189" i="134"/>
  <c r="AA189" i="134"/>
  <c r="W190" i="134"/>
  <c r="X190" i="134"/>
  <c r="Y190" i="134"/>
  <c r="Z190" i="134"/>
  <c r="AA190" i="134"/>
  <c r="W191" i="134"/>
  <c r="X191" i="134"/>
  <c r="Y191" i="134"/>
  <c r="Z191" i="134"/>
  <c r="AA191" i="134"/>
  <c r="W192" i="134"/>
  <c r="X192" i="134"/>
  <c r="Y192" i="134"/>
  <c r="Z192" i="134"/>
  <c r="AA192" i="134"/>
  <c r="W193" i="134"/>
  <c r="X193" i="134"/>
  <c r="Y193" i="134"/>
  <c r="Z193" i="134"/>
  <c r="AA193" i="134"/>
  <c r="W194" i="134"/>
  <c r="X194" i="134"/>
  <c r="Y194" i="134"/>
  <c r="Z194" i="134"/>
  <c r="AA194" i="134"/>
  <c r="W195" i="134"/>
  <c r="X195" i="134"/>
  <c r="Y195" i="134"/>
  <c r="Z195" i="134"/>
  <c r="AA195" i="134"/>
  <c r="W196" i="134"/>
  <c r="X196" i="134"/>
  <c r="Y196" i="134"/>
  <c r="Z196" i="134"/>
  <c r="AA196" i="134"/>
  <c r="W197" i="134"/>
  <c r="X197" i="134"/>
  <c r="Y197" i="134"/>
  <c r="Z197" i="134"/>
  <c r="AA197" i="134"/>
  <c r="W198" i="134"/>
  <c r="X198" i="134"/>
  <c r="Y198" i="134"/>
  <c r="Z198" i="134"/>
  <c r="AA198" i="134"/>
  <c r="W199" i="134"/>
  <c r="X199" i="134"/>
  <c r="Y199" i="134"/>
  <c r="Z199" i="134"/>
  <c r="AA199" i="134"/>
  <c r="W200" i="134"/>
  <c r="X200" i="134"/>
  <c r="Y200" i="134"/>
  <c r="Z200" i="134"/>
  <c r="AA200" i="134"/>
  <c r="W201" i="134"/>
  <c r="X201" i="134"/>
  <c r="Y201" i="134"/>
  <c r="Z201" i="134"/>
  <c r="AA201" i="134"/>
  <c r="W202" i="134"/>
  <c r="X202" i="134"/>
  <c r="Y202" i="134"/>
  <c r="Z202" i="134"/>
  <c r="AA202" i="134"/>
  <c r="W203" i="134"/>
  <c r="X203" i="134"/>
  <c r="Y203" i="134"/>
  <c r="Z203" i="134"/>
  <c r="AA203" i="134"/>
  <c r="W204" i="134"/>
  <c r="X204" i="134"/>
  <c r="Y204" i="134"/>
  <c r="Z204" i="134"/>
  <c r="AA204" i="134"/>
  <c r="W205" i="134"/>
  <c r="X205" i="134"/>
  <c r="Y205" i="134"/>
  <c r="Z205" i="134"/>
  <c r="AA205" i="134"/>
  <c r="W206" i="134"/>
  <c r="X206" i="134"/>
  <c r="Y206" i="134"/>
  <c r="Z206" i="134"/>
  <c r="AA206" i="134"/>
  <c r="W207" i="134"/>
  <c r="X207" i="134"/>
  <c r="Y207" i="134"/>
  <c r="Z207" i="134"/>
  <c r="AA207" i="134"/>
  <c r="W208" i="134"/>
  <c r="X208" i="134"/>
  <c r="Y208" i="134"/>
  <c r="Z208" i="134"/>
  <c r="AA208" i="134"/>
  <c r="W209" i="134"/>
  <c r="X209" i="134"/>
  <c r="Y209" i="134"/>
  <c r="Z209" i="134"/>
  <c r="AA209" i="134"/>
  <c r="W210" i="134"/>
  <c r="X210" i="134"/>
  <c r="Y210" i="134"/>
  <c r="Z210" i="134"/>
  <c r="AA210" i="134"/>
  <c r="W211" i="134"/>
  <c r="X211" i="134"/>
  <c r="Y211" i="134"/>
  <c r="Z211" i="134"/>
  <c r="AA211" i="134"/>
  <c r="W212" i="134"/>
  <c r="X212" i="134"/>
  <c r="Y212" i="134"/>
  <c r="Z212" i="134"/>
  <c r="AA212" i="134"/>
  <c r="W213" i="134"/>
  <c r="X213" i="134"/>
  <c r="Y213" i="134"/>
  <c r="Z213" i="134"/>
  <c r="AA213" i="134"/>
  <c r="W214" i="134"/>
  <c r="X214" i="134"/>
  <c r="Y214" i="134"/>
  <c r="Z214" i="134"/>
  <c r="AA214" i="134"/>
  <c r="W215" i="134"/>
  <c r="X215" i="134"/>
  <c r="Y215" i="134"/>
  <c r="Z215" i="134"/>
  <c r="AA215" i="134"/>
  <c r="W216" i="134"/>
  <c r="X216" i="134"/>
  <c r="Y216" i="134"/>
  <c r="Z216" i="134"/>
  <c r="AA216" i="134"/>
  <c r="W217" i="134"/>
  <c r="X217" i="134"/>
  <c r="Y217" i="134"/>
  <c r="Z217" i="134"/>
  <c r="AA217" i="134"/>
  <c r="W218" i="134"/>
  <c r="X218" i="134"/>
  <c r="Y218" i="134"/>
  <c r="Z218" i="134"/>
  <c r="AA218" i="134"/>
  <c r="W219" i="134"/>
  <c r="X219" i="134"/>
  <c r="Y219" i="134"/>
  <c r="Z219" i="134"/>
  <c r="AA219" i="134"/>
  <c r="W220" i="134"/>
  <c r="X220" i="134"/>
  <c r="Y220" i="134"/>
  <c r="Z220" i="134"/>
  <c r="AA220" i="134"/>
  <c r="W221" i="134"/>
  <c r="X221" i="134"/>
  <c r="Y221" i="134"/>
  <c r="Z221" i="134"/>
  <c r="AA221" i="134"/>
  <c r="W222" i="134"/>
  <c r="X222" i="134"/>
  <c r="Y222" i="134"/>
  <c r="Z222" i="134"/>
  <c r="AA222" i="134"/>
  <c r="W223" i="134"/>
  <c r="X223" i="134"/>
  <c r="Y223" i="134"/>
  <c r="Z223" i="134"/>
  <c r="AA223" i="134"/>
  <c r="W224" i="134"/>
  <c r="X224" i="134"/>
  <c r="Y224" i="134"/>
  <c r="Z224" i="134"/>
  <c r="AA224" i="134"/>
  <c r="W225" i="134"/>
  <c r="X225" i="134"/>
  <c r="Y225" i="134"/>
  <c r="Z225" i="134"/>
  <c r="AA225" i="134"/>
  <c r="W226" i="134"/>
  <c r="X226" i="134"/>
  <c r="Y226" i="134"/>
  <c r="Z226" i="134"/>
  <c r="AA226" i="134"/>
  <c r="W227" i="134"/>
  <c r="X227" i="134"/>
  <c r="Y227" i="134"/>
  <c r="Z227" i="134"/>
  <c r="AA227" i="134"/>
  <c r="W228" i="134"/>
  <c r="X228" i="134"/>
  <c r="Y228" i="134"/>
  <c r="Z228" i="134"/>
  <c r="AA228" i="134"/>
  <c r="W229" i="134"/>
  <c r="X229" i="134"/>
  <c r="Y229" i="134"/>
  <c r="Z229" i="134"/>
  <c r="AA229" i="134"/>
  <c r="W230" i="134"/>
  <c r="X230" i="134"/>
  <c r="Y230" i="134"/>
  <c r="Z230" i="134"/>
  <c r="AA230" i="134"/>
  <c r="W231" i="134"/>
  <c r="X231" i="134"/>
  <c r="Y231" i="134"/>
  <c r="Z231" i="134"/>
  <c r="AA231" i="134"/>
  <c r="W232" i="134"/>
  <c r="X232" i="134"/>
  <c r="Y232" i="134"/>
  <c r="Z232" i="134"/>
  <c r="AA232" i="134"/>
  <c r="W233" i="134"/>
  <c r="X233" i="134"/>
  <c r="Y233" i="134"/>
  <c r="Z233" i="134"/>
  <c r="AA233" i="134"/>
  <c r="W234" i="134"/>
  <c r="X234" i="134"/>
  <c r="Y234" i="134"/>
  <c r="Z234" i="134"/>
  <c r="AA234" i="134"/>
  <c r="W235" i="134"/>
  <c r="X235" i="134"/>
  <c r="Y235" i="134"/>
  <c r="Z235" i="134"/>
  <c r="AA235" i="134"/>
  <c r="W236" i="134"/>
  <c r="X236" i="134"/>
  <c r="Y236" i="134"/>
  <c r="Z236" i="134"/>
  <c r="AA236" i="134"/>
  <c r="W237" i="134"/>
  <c r="X237" i="134"/>
  <c r="Y237" i="134"/>
  <c r="Z237" i="134"/>
  <c r="AA237" i="134"/>
  <c r="W238" i="134"/>
  <c r="X238" i="134"/>
  <c r="Y238" i="134"/>
  <c r="Z238" i="134"/>
  <c r="AA238" i="134"/>
  <c r="W239" i="134"/>
  <c r="X239" i="134"/>
  <c r="Y239" i="134"/>
  <c r="Z239" i="134"/>
  <c r="AA239" i="134"/>
  <c r="W240" i="134"/>
  <c r="X240" i="134"/>
  <c r="Y240" i="134"/>
  <c r="Z240" i="134"/>
  <c r="AA240" i="134"/>
  <c r="W241" i="134"/>
  <c r="X241" i="134"/>
  <c r="Y241" i="134"/>
  <c r="Z241" i="134"/>
  <c r="AA241" i="134"/>
  <c r="W242" i="134"/>
  <c r="X242" i="134"/>
  <c r="Y242" i="134"/>
  <c r="Z242" i="134"/>
  <c r="AA242" i="134"/>
  <c r="W244" i="134"/>
  <c r="X244" i="134"/>
  <c r="Y244" i="134"/>
  <c r="Z244" i="134"/>
  <c r="AA244" i="134"/>
  <c r="AA43" i="134"/>
  <c r="Z43" i="134"/>
  <c r="Y43" i="134"/>
  <c r="X43" i="134"/>
  <c r="W43" i="134"/>
  <c r="AA42" i="134"/>
  <c r="Z42" i="134"/>
  <c r="Y42" i="134"/>
  <c r="X42" i="134"/>
  <c r="W42" i="134"/>
  <c r="AA41" i="134"/>
  <c r="Z41" i="134"/>
  <c r="Y41" i="134"/>
  <c r="X41" i="134"/>
  <c r="W41" i="134"/>
  <c r="I43" i="134"/>
  <c r="J43" i="134"/>
  <c r="K43" i="134"/>
  <c r="L43" i="134"/>
  <c r="M43" i="134"/>
  <c r="I44" i="134"/>
  <c r="J44" i="134"/>
  <c r="K44" i="134"/>
  <c r="L44" i="134"/>
  <c r="M44" i="134"/>
  <c r="I45" i="134"/>
  <c r="J45" i="134"/>
  <c r="K45" i="134"/>
  <c r="L45" i="134"/>
  <c r="M45" i="134"/>
  <c r="I46" i="134"/>
  <c r="J46" i="134"/>
  <c r="K46" i="134"/>
  <c r="L46" i="134"/>
  <c r="M46" i="134"/>
  <c r="I47" i="134"/>
  <c r="J47" i="134"/>
  <c r="K47" i="134"/>
  <c r="L47" i="134"/>
  <c r="M47" i="134"/>
  <c r="I48" i="134"/>
  <c r="J48" i="134"/>
  <c r="K48" i="134"/>
  <c r="L48" i="134"/>
  <c r="M48" i="134"/>
  <c r="I49" i="134"/>
  <c r="J49" i="134"/>
  <c r="K49" i="134"/>
  <c r="L49" i="134"/>
  <c r="M49" i="134"/>
  <c r="I50" i="134"/>
  <c r="J50" i="134"/>
  <c r="K50" i="134"/>
  <c r="L50" i="134"/>
  <c r="M50" i="134"/>
  <c r="I51" i="134"/>
  <c r="J51" i="134"/>
  <c r="K51" i="134"/>
  <c r="L51" i="134"/>
  <c r="M51" i="134"/>
  <c r="I52" i="134"/>
  <c r="J52" i="134"/>
  <c r="K52" i="134"/>
  <c r="L52" i="134"/>
  <c r="M52" i="134"/>
  <c r="I53" i="134"/>
  <c r="J53" i="134"/>
  <c r="K53" i="134"/>
  <c r="L53" i="134"/>
  <c r="M53" i="134"/>
  <c r="I54" i="134"/>
  <c r="J54" i="134"/>
  <c r="K54" i="134"/>
  <c r="L54" i="134"/>
  <c r="M54" i="134"/>
  <c r="I55" i="134"/>
  <c r="J55" i="134"/>
  <c r="K55" i="134"/>
  <c r="L55" i="134"/>
  <c r="M55" i="134"/>
  <c r="I56" i="134"/>
  <c r="J56" i="134"/>
  <c r="K56" i="134"/>
  <c r="L56" i="134"/>
  <c r="M56" i="134"/>
  <c r="I57" i="134"/>
  <c r="J57" i="134"/>
  <c r="K57" i="134"/>
  <c r="L57" i="134"/>
  <c r="M57" i="134"/>
  <c r="I58" i="134"/>
  <c r="J58" i="134"/>
  <c r="K58" i="134"/>
  <c r="L58" i="134"/>
  <c r="M58" i="134"/>
  <c r="I59" i="134"/>
  <c r="J59" i="134"/>
  <c r="K59" i="134"/>
  <c r="L59" i="134"/>
  <c r="M59" i="134"/>
  <c r="I60" i="134"/>
  <c r="J60" i="134"/>
  <c r="K60" i="134"/>
  <c r="L60" i="134"/>
  <c r="M60" i="134"/>
  <c r="I61" i="134"/>
  <c r="J61" i="134"/>
  <c r="K61" i="134"/>
  <c r="L61" i="134"/>
  <c r="M61" i="134"/>
  <c r="I62" i="134"/>
  <c r="J62" i="134"/>
  <c r="K62" i="134"/>
  <c r="L62" i="134"/>
  <c r="M62" i="134"/>
  <c r="I63" i="134"/>
  <c r="J63" i="134"/>
  <c r="K63" i="134"/>
  <c r="L63" i="134"/>
  <c r="M63" i="134"/>
  <c r="I64" i="134"/>
  <c r="J64" i="134"/>
  <c r="K64" i="134"/>
  <c r="L64" i="134"/>
  <c r="M64" i="134"/>
  <c r="I65" i="134"/>
  <c r="J65" i="134"/>
  <c r="K65" i="134"/>
  <c r="L65" i="134"/>
  <c r="M65" i="134"/>
  <c r="I66" i="134"/>
  <c r="J66" i="134"/>
  <c r="K66" i="134"/>
  <c r="L66" i="134"/>
  <c r="M66" i="134"/>
  <c r="I67" i="134"/>
  <c r="J67" i="134"/>
  <c r="K67" i="134"/>
  <c r="L67" i="134"/>
  <c r="M67" i="134"/>
  <c r="I68" i="134"/>
  <c r="J68" i="134"/>
  <c r="K68" i="134"/>
  <c r="L68" i="134"/>
  <c r="M68" i="134"/>
  <c r="I69" i="134"/>
  <c r="J69" i="134"/>
  <c r="K69" i="134"/>
  <c r="L69" i="134"/>
  <c r="M69" i="134"/>
  <c r="I70" i="134"/>
  <c r="J70" i="134"/>
  <c r="K70" i="134"/>
  <c r="L70" i="134"/>
  <c r="M70" i="134"/>
  <c r="I71" i="134"/>
  <c r="J71" i="134"/>
  <c r="K71" i="134"/>
  <c r="L71" i="134"/>
  <c r="M71" i="134"/>
  <c r="I72" i="134"/>
  <c r="J72" i="134"/>
  <c r="K72" i="134"/>
  <c r="L72" i="134"/>
  <c r="M72" i="134"/>
  <c r="I73" i="134"/>
  <c r="J73" i="134"/>
  <c r="K73" i="134"/>
  <c r="L73" i="134"/>
  <c r="M73" i="134"/>
  <c r="I74" i="134"/>
  <c r="J74" i="134"/>
  <c r="K74" i="134"/>
  <c r="L74" i="134"/>
  <c r="M74" i="134"/>
  <c r="I75" i="134"/>
  <c r="J75" i="134"/>
  <c r="K75" i="134"/>
  <c r="L75" i="134"/>
  <c r="M75" i="134"/>
  <c r="I76" i="134"/>
  <c r="J76" i="134"/>
  <c r="K76" i="134"/>
  <c r="L76" i="134"/>
  <c r="M76" i="134"/>
  <c r="I77" i="134"/>
  <c r="J77" i="134"/>
  <c r="K77" i="134"/>
  <c r="L77" i="134"/>
  <c r="M77" i="134"/>
  <c r="I78" i="134"/>
  <c r="J78" i="134"/>
  <c r="K78" i="134"/>
  <c r="L78" i="134"/>
  <c r="M78" i="134"/>
  <c r="I79" i="134"/>
  <c r="J79" i="134"/>
  <c r="K79" i="134"/>
  <c r="L79" i="134"/>
  <c r="M79" i="134"/>
  <c r="I80" i="134"/>
  <c r="J80" i="134"/>
  <c r="K80" i="134"/>
  <c r="L80" i="134"/>
  <c r="M80" i="134"/>
  <c r="I81" i="134"/>
  <c r="J81" i="134"/>
  <c r="K81" i="134"/>
  <c r="L81" i="134"/>
  <c r="M81" i="134"/>
  <c r="I82" i="134"/>
  <c r="J82" i="134"/>
  <c r="K82" i="134"/>
  <c r="L82" i="134"/>
  <c r="M82" i="134"/>
  <c r="I83" i="134"/>
  <c r="J83" i="134"/>
  <c r="K83" i="134"/>
  <c r="L83" i="134"/>
  <c r="M83" i="134"/>
  <c r="I84" i="134"/>
  <c r="J84" i="134"/>
  <c r="K84" i="134"/>
  <c r="L84" i="134"/>
  <c r="M84" i="134"/>
  <c r="I85" i="134"/>
  <c r="J85" i="134"/>
  <c r="K85" i="134"/>
  <c r="L85" i="134"/>
  <c r="M85" i="134"/>
  <c r="I86" i="134"/>
  <c r="J86" i="134"/>
  <c r="K86" i="134"/>
  <c r="L86" i="134"/>
  <c r="M86" i="134"/>
  <c r="I87" i="134"/>
  <c r="J87" i="134"/>
  <c r="K87" i="134"/>
  <c r="L87" i="134"/>
  <c r="M87" i="134"/>
  <c r="I88" i="134"/>
  <c r="J88" i="134"/>
  <c r="K88" i="134"/>
  <c r="L88" i="134"/>
  <c r="M88" i="134"/>
  <c r="I89" i="134"/>
  <c r="J89" i="134"/>
  <c r="K89" i="134"/>
  <c r="L89" i="134"/>
  <c r="M89" i="134"/>
  <c r="I90" i="134"/>
  <c r="J90" i="134"/>
  <c r="K90" i="134"/>
  <c r="L90" i="134"/>
  <c r="M90" i="134"/>
  <c r="I91" i="134"/>
  <c r="J91" i="134"/>
  <c r="K91" i="134"/>
  <c r="L91" i="134"/>
  <c r="M91" i="134"/>
  <c r="I92" i="134"/>
  <c r="J92" i="134"/>
  <c r="K92" i="134"/>
  <c r="L92" i="134"/>
  <c r="M92" i="134"/>
  <c r="I93" i="134"/>
  <c r="J93" i="134"/>
  <c r="K93" i="134"/>
  <c r="L93" i="134"/>
  <c r="M93" i="134"/>
  <c r="I94" i="134"/>
  <c r="J94" i="134"/>
  <c r="K94" i="134"/>
  <c r="L94" i="134"/>
  <c r="M94" i="134"/>
  <c r="I95" i="134"/>
  <c r="J95" i="134"/>
  <c r="K95" i="134"/>
  <c r="L95" i="134"/>
  <c r="M95" i="134"/>
  <c r="I96" i="134"/>
  <c r="J96" i="134"/>
  <c r="K96" i="134"/>
  <c r="L96" i="134"/>
  <c r="M96" i="134"/>
  <c r="I97" i="134"/>
  <c r="J97" i="134"/>
  <c r="K97" i="134"/>
  <c r="L97" i="134"/>
  <c r="M97" i="134"/>
  <c r="I98" i="134"/>
  <c r="J98" i="134"/>
  <c r="K98" i="134"/>
  <c r="L98" i="134"/>
  <c r="M98" i="134"/>
  <c r="I99" i="134"/>
  <c r="J99" i="134"/>
  <c r="K99" i="134"/>
  <c r="L99" i="134"/>
  <c r="M99" i="134"/>
  <c r="I100" i="134"/>
  <c r="J100" i="134"/>
  <c r="K100" i="134"/>
  <c r="L100" i="134"/>
  <c r="M100" i="134"/>
  <c r="I101" i="134"/>
  <c r="J101" i="134"/>
  <c r="K101" i="134"/>
  <c r="L101" i="134"/>
  <c r="M101" i="134"/>
  <c r="I102" i="134"/>
  <c r="J102" i="134"/>
  <c r="K102" i="134"/>
  <c r="L102" i="134"/>
  <c r="M102" i="134"/>
  <c r="I103" i="134"/>
  <c r="J103" i="134"/>
  <c r="K103" i="134"/>
  <c r="L103" i="134"/>
  <c r="M103" i="134"/>
  <c r="I104" i="134"/>
  <c r="J104" i="134"/>
  <c r="K104" i="134"/>
  <c r="L104" i="134"/>
  <c r="M104" i="134"/>
  <c r="I105" i="134"/>
  <c r="J105" i="134"/>
  <c r="K105" i="134"/>
  <c r="L105" i="134"/>
  <c r="M105" i="134"/>
  <c r="I106" i="134"/>
  <c r="J106" i="134"/>
  <c r="K106" i="134"/>
  <c r="L106" i="134"/>
  <c r="M106" i="134"/>
  <c r="I107" i="134"/>
  <c r="J107" i="134"/>
  <c r="K107" i="134"/>
  <c r="L107" i="134"/>
  <c r="M107" i="134"/>
  <c r="I108" i="134"/>
  <c r="J108" i="134"/>
  <c r="K108" i="134"/>
  <c r="L108" i="134"/>
  <c r="M108" i="134"/>
  <c r="I109" i="134"/>
  <c r="J109" i="134"/>
  <c r="K109" i="134"/>
  <c r="L109" i="134"/>
  <c r="M109" i="134"/>
  <c r="I110" i="134"/>
  <c r="J110" i="134"/>
  <c r="K110" i="134"/>
  <c r="L110" i="134"/>
  <c r="M110" i="134"/>
  <c r="I111" i="134"/>
  <c r="J111" i="134"/>
  <c r="K111" i="134"/>
  <c r="L111" i="134"/>
  <c r="M111" i="134"/>
  <c r="I112" i="134"/>
  <c r="J112" i="134"/>
  <c r="K112" i="134"/>
  <c r="L112" i="134"/>
  <c r="M112" i="134"/>
  <c r="I113" i="134"/>
  <c r="J113" i="134"/>
  <c r="K113" i="134"/>
  <c r="L113" i="134"/>
  <c r="M113" i="134"/>
  <c r="I114" i="134"/>
  <c r="J114" i="134"/>
  <c r="K114" i="134"/>
  <c r="L114" i="134"/>
  <c r="M114" i="134"/>
  <c r="I115" i="134"/>
  <c r="J115" i="134"/>
  <c r="K115" i="134"/>
  <c r="L115" i="134"/>
  <c r="M115" i="134"/>
  <c r="I116" i="134"/>
  <c r="J116" i="134"/>
  <c r="K116" i="134"/>
  <c r="L116" i="134"/>
  <c r="M116" i="134"/>
  <c r="I117" i="134"/>
  <c r="J117" i="134"/>
  <c r="K117" i="134"/>
  <c r="L117" i="134"/>
  <c r="M117" i="134"/>
  <c r="I118" i="134"/>
  <c r="J118" i="134"/>
  <c r="K118" i="134"/>
  <c r="L118" i="134"/>
  <c r="M118" i="134"/>
  <c r="I119" i="134"/>
  <c r="J119" i="134"/>
  <c r="K119" i="134"/>
  <c r="L119" i="134"/>
  <c r="M119" i="134"/>
  <c r="I120" i="134"/>
  <c r="J120" i="134"/>
  <c r="K120" i="134"/>
  <c r="L120" i="134"/>
  <c r="M120" i="134"/>
  <c r="I121" i="134"/>
  <c r="J121" i="134"/>
  <c r="K121" i="134"/>
  <c r="L121" i="134"/>
  <c r="M121" i="134"/>
  <c r="I122" i="134"/>
  <c r="J122" i="134"/>
  <c r="K122" i="134"/>
  <c r="L122" i="134"/>
  <c r="M122" i="134"/>
  <c r="I123" i="134"/>
  <c r="J123" i="134"/>
  <c r="K123" i="134"/>
  <c r="L123" i="134"/>
  <c r="M123" i="134"/>
  <c r="I124" i="134"/>
  <c r="J124" i="134"/>
  <c r="K124" i="134"/>
  <c r="L124" i="134"/>
  <c r="M124" i="134"/>
  <c r="I125" i="134"/>
  <c r="J125" i="134"/>
  <c r="K125" i="134"/>
  <c r="L125" i="134"/>
  <c r="M125" i="134"/>
  <c r="I126" i="134"/>
  <c r="J126" i="134"/>
  <c r="K126" i="134"/>
  <c r="L126" i="134"/>
  <c r="M126" i="134"/>
  <c r="I127" i="134"/>
  <c r="J127" i="134"/>
  <c r="K127" i="134"/>
  <c r="L127" i="134"/>
  <c r="M127" i="134"/>
  <c r="I128" i="134"/>
  <c r="J128" i="134"/>
  <c r="K128" i="134"/>
  <c r="L128" i="134"/>
  <c r="M128" i="134"/>
  <c r="I129" i="134"/>
  <c r="J129" i="134"/>
  <c r="K129" i="134"/>
  <c r="L129" i="134"/>
  <c r="M129" i="134"/>
  <c r="I130" i="134"/>
  <c r="J130" i="134"/>
  <c r="K130" i="134"/>
  <c r="L130" i="134"/>
  <c r="M130" i="134"/>
  <c r="I131" i="134"/>
  <c r="J131" i="134"/>
  <c r="K131" i="134"/>
  <c r="L131" i="134"/>
  <c r="M131" i="134"/>
  <c r="I132" i="134"/>
  <c r="J132" i="134"/>
  <c r="K132" i="134"/>
  <c r="L132" i="134"/>
  <c r="M132" i="134"/>
  <c r="I133" i="134"/>
  <c r="J133" i="134"/>
  <c r="K133" i="134"/>
  <c r="L133" i="134"/>
  <c r="M133" i="134"/>
  <c r="I134" i="134"/>
  <c r="J134" i="134"/>
  <c r="K134" i="134"/>
  <c r="L134" i="134"/>
  <c r="M134" i="134"/>
  <c r="I135" i="134"/>
  <c r="J135" i="134"/>
  <c r="K135" i="134"/>
  <c r="L135" i="134"/>
  <c r="M135" i="134"/>
  <c r="I136" i="134"/>
  <c r="J136" i="134"/>
  <c r="K136" i="134"/>
  <c r="L136" i="134"/>
  <c r="M136" i="134"/>
  <c r="I137" i="134"/>
  <c r="J137" i="134"/>
  <c r="K137" i="134"/>
  <c r="L137" i="134"/>
  <c r="M137" i="134"/>
  <c r="I138" i="134"/>
  <c r="J138" i="134"/>
  <c r="K138" i="134"/>
  <c r="L138" i="134"/>
  <c r="M138" i="134"/>
  <c r="I139" i="134"/>
  <c r="J139" i="134"/>
  <c r="K139" i="134"/>
  <c r="L139" i="134"/>
  <c r="M139" i="134"/>
  <c r="I140" i="134"/>
  <c r="J140" i="134"/>
  <c r="K140" i="134"/>
  <c r="L140" i="134"/>
  <c r="M140" i="134"/>
  <c r="I141" i="134"/>
  <c r="J141" i="134"/>
  <c r="K141" i="134"/>
  <c r="L141" i="134"/>
  <c r="M141" i="134"/>
  <c r="I142" i="134"/>
  <c r="J142" i="134"/>
  <c r="K142" i="134"/>
  <c r="L142" i="134"/>
  <c r="M142" i="134"/>
  <c r="I143" i="134"/>
  <c r="J143" i="134"/>
  <c r="K143" i="134"/>
  <c r="L143" i="134"/>
  <c r="M143" i="134"/>
  <c r="I144" i="134"/>
  <c r="J144" i="134"/>
  <c r="K144" i="134"/>
  <c r="L144" i="134"/>
  <c r="M144" i="134"/>
  <c r="I145" i="134"/>
  <c r="J145" i="134"/>
  <c r="K145" i="134"/>
  <c r="L145" i="134"/>
  <c r="M145" i="134"/>
  <c r="I146" i="134"/>
  <c r="J146" i="134"/>
  <c r="K146" i="134"/>
  <c r="L146" i="134"/>
  <c r="M146" i="134"/>
  <c r="I147" i="134"/>
  <c r="J147" i="134"/>
  <c r="K147" i="134"/>
  <c r="L147" i="134"/>
  <c r="M147" i="134"/>
  <c r="I148" i="134"/>
  <c r="J148" i="134"/>
  <c r="K148" i="134"/>
  <c r="L148" i="134"/>
  <c r="M148" i="134"/>
  <c r="I149" i="134"/>
  <c r="J149" i="134"/>
  <c r="K149" i="134"/>
  <c r="L149" i="134"/>
  <c r="M149" i="134"/>
  <c r="I150" i="134"/>
  <c r="J150" i="134"/>
  <c r="K150" i="134"/>
  <c r="L150" i="134"/>
  <c r="M150" i="134"/>
  <c r="I151" i="134"/>
  <c r="J151" i="134"/>
  <c r="K151" i="134"/>
  <c r="L151" i="134"/>
  <c r="M151" i="134"/>
  <c r="I152" i="134"/>
  <c r="J152" i="134"/>
  <c r="K152" i="134"/>
  <c r="L152" i="134"/>
  <c r="M152" i="134"/>
  <c r="I153" i="134"/>
  <c r="J153" i="134"/>
  <c r="K153" i="134"/>
  <c r="L153" i="134"/>
  <c r="M153" i="134"/>
  <c r="I154" i="134"/>
  <c r="J154" i="134"/>
  <c r="K154" i="134"/>
  <c r="L154" i="134"/>
  <c r="M154" i="134"/>
  <c r="I155" i="134"/>
  <c r="J155" i="134"/>
  <c r="K155" i="134"/>
  <c r="L155" i="134"/>
  <c r="M155" i="134"/>
  <c r="I156" i="134"/>
  <c r="J156" i="134"/>
  <c r="K156" i="134"/>
  <c r="L156" i="134"/>
  <c r="M156" i="134"/>
  <c r="I157" i="134"/>
  <c r="J157" i="134"/>
  <c r="K157" i="134"/>
  <c r="L157" i="134"/>
  <c r="M157" i="134"/>
  <c r="I158" i="134"/>
  <c r="J158" i="134"/>
  <c r="K158" i="134"/>
  <c r="L158" i="134"/>
  <c r="M158" i="134"/>
  <c r="I159" i="134"/>
  <c r="J159" i="134"/>
  <c r="K159" i="134"/>
  <c r="L159" i="134"/>
  <c r="M159" i="134"/>
  <c r="I160" i="134"/>
  <c r="J160" i="134"/>
  <c r="K160" i="134"/>
  <c r="L160" i="134"/>
  <c r="M160" i="134"/>
  <c r="I161" i="134"/>
  <c r="J161" i="134"/>
  <c r="K161" i="134"/>
  <c r="L161" i="134"/>
  <c r="M161" i="134"/>
  <c r="I162" i="134"/>
  <c r="J162" i="134"/>
  <c r="K162" i="134"/>
  <c r="L162" i="134"/>
  <c r="M162" i="134"/>
  <c r="I163" i="134"/>
  <c r="J163" i="134"/>
  <c r="K163" i="134"/>
  <c r="L163" i="134"/>
  <c r="M163" i="134"/>
  <c r="I164" i="134"/>
  <c r="J164" i="134"/>
  <c r="K164" i="134"/>
  <c r="L164" i="134"/>
  <c r="M164" i="134"/>
  <c r="I165" i="134"/>
  <c r="J165" i="134"/>
  <c r="K165" i="134"/>
  <c r="L165" i="134"/>
  <c r="M165" i="134"/>
  <c r="I166" i="134"/>
  <c r="J166" i="134"/>
  <c r="K166" i="134"/>
  <c r="L166" i="134"/>
  <c r="M166" i="134"/>
  <c r="I167" i="134"/>
  <c r="J167" i="134"/>
  <c r="K167" i="134"/>
  <c r="L167" i="134"/>
  <c r="M167" i="134"/>
  <c r="I168" i="134"/>
  <c r="J168" i="134"/>
  <c r="K168" i="134"/>
  <c r="L168" i="134"/>
  <c r="M168" i="134"/>
  <c r="I169" i="134"/>
  <c r="J169" i="134"/>
  <c r="K169" i="134"/>
  <c r="L169" i="134"/>
  <c r="M169" i="134"/>
  <c r="I170" i="134"/>
  <c r="J170" i="134"/>
  <c r="K170" i="134"/>
  <c r="L170" i="134"/>
  <c r="M170" i="134"/>
  <c r="I171" i="134"/>
  <c r="J171" i="134"/>
  <c r="K171" i="134"/>
  <c r="L171" i="134"/>
  <c r="M171" i="134"/>
  <c r="I172" i="134"/>
  <c r="J172" i="134"/>
  <c r="K172" i="134"/>
  <c r="L172" i="134"/>
  <c r="M172" i="134"/>
  <c r="I173" i="134"/>
  <c r="J173" i="134"/>
  <c r="K173" i="134"/>
  <c r="L173" i="134"/>
  <c r="M173" i="134"/>
  <c r="I174" i="134"/>
  <c r="J174" i="134"/>
  <c r="K174" i="134"/>
  <c r="L174" i="134"/>
  <c r="M174" i="134"/>
  <c r="I175" i="134"/>
  <c r="J175" i="134"/>
  <c r="K175" i="134"/>
  <c r="L175" i="134"/>
  <c r="M175" i="134"/>
  <c r="I176" i="134"/>
  <c r="J176" i="134"/>
  <c r="K176" i="134"/>
  <c r="L176" i="134"/>
  <c r="M176" i="134"/>
  <c r="I177" i="134"/>
  <c r="J177" i="134"/>
  <c r="K177" i="134"/>
  <c r="L177" i="134"/>
  <c r="M177" i="134"/>
  <c r="I178" i="134"/>
  <c r="J178" i="134"/>
  <c r="K178" i="134"/>
  <c r="L178" i="134"/>
  <c r="M178" i="134"/>
  <c r="I179" i="134"/>
  <c r="J179" i="134"/>
  <c r="K179" i="134"/>
  <c r="L179" i="134"/>
  <c r="M179" i="134"/>
  <c r="I180" i="134"/>
  <c r="J180" i="134"/>
  <c r="K180" i="134"/>
  <c r="L180" i="134"/>
  <c r="M180" i="134"/>
  <c r="I181" i="134"/>
  <c r="J181" i="134"/>
  <c r="K181" i="134"/>
  <c r="L181" i="134"/>
  <c r="M181" i="134"/>
  <c r="I182" i="134"/>
  <c r="J182" i="134"/>
  <c r="K182" i="134"/>
  <c r="L182" i="134"/>
  <c r="M182" i="134"/>
  <c r="I183" i="134"/>
  <c r="J183" i="134"/>
  <c r="K183" i="134"/>
  <c r="L183" i="134"/>
  <c r="M183" i="134"/>
  <c r="I184" i="134"/>
  <c r="J184" i="134"/>
  <c r="K184" i="134"/>
  <c r="L184" i="134"/>
  <c r="M184" i="134"/>
  <c r="I185" i="134"/>
  <c r="J185" i="134"/>
  <c r="K185" i="134"/>
  <c r="L185" i="134"/>
  <c r="M185" i="134"/>
  <c r="I186" i="134"/>
  <c r="J186" i="134"/>
  <c r="K186" i="134"/>
  <c r="L186" i="134"/>
  <c r="M186" i="134"/>
  <c r="I187" i="134"/>
  <c r="J187" i="134"/>
  <c r="K187" i="134"/>
  <c r="L187" i="134"/>
  <c r="M187" i="134"/>
  <c r="I188" i="134"/>
  <c r="J188" i="134"/>
  <c r="K188" i="134"/>
  <c r="L188" i="134"/>
  <c r="M188" i="134"/>
  <c r="I189" i="134"/>
  <c r="J189" i="134"/>
  <c r="K189" i="134"/>
  <c r="L189" i="134"/>
  <c r="M189" i="134"/>
  <c r="I190" i="134"/>
  <c r="J190" i="134"/>
  <c r="K190" i="134"/>
  <c r="L190" i="134"/>
  <c r="M190" i="134"/>
  <c r="I191" i="134"/>
  <c r="J191" i="134"/>
  <c r="K191" i="134"/>
  <c r="L191" i="134"/>
  <c r="M191" i="134"/>
  <c r="I192" i="134"/>
  <c r="J192" i="134"/>
  <c r="K192" i="134"/>
  <c r="L192" i="134"/>
  <c r="M192" i="134"/>
  <c r="I193" i="134"/>
  <c r="J193" i="134"/>
  <c r="K193" i="134"/>
  <c r="L193" i="134"/>
  <c r="M193" i="134"/>
  <c r="I194" i="134"/>
  <c r="J194" i="134"/>
  <c r="K194" i="134"/>
  <c r="L194" i="134"/>
  <c r="M194" i="134"/>
  <c r="I195" i="134"/>
  <c r="J195" i="134"/>
  <c r="K195" i="134"/>
  <c r="L195" i="134"/>
  <c r="M195" i="134"/>
  <c r="I196" i="134"/>
  <c r="J196" i="134"/>
  <c r="K196" i="134"/>
  <c r="L196" i="134"/>
  <c r="M196" i="134"/>
  <c r="I197" i="134"/>
  <c r="J197" i="134"/>
  <c r="K197" i="134"/>
  <c r="L197" i="134"/>
  <c r="M197" i="134"/>
  <c r="I198" i="134"/>
  <c r="J198" i="134"/>
  <c r="K198" i="134"/>
  <c r="L198" i="134"/>
  <c r="M198" i="134"/>
  <c r="I199" i="134"/>
  <c r="J199" i="134"/>
  <c r="K199" i="134"/>
  <c r="L199" i="134"/>
  <c r="M199" i="134"/>
  <c r="I200" i="134"/>
  <c r="J200" i="134"/>
  <c r="K200" i="134"/>
  <c r="L200" i="134"/>
  <c r="M200" i="134"/>
  <c r="I201" i="134"/>
  <c r="J201" i="134"/>
  <c r="K201" i="134"/>
  <c r="L201" i="134"/>
  <c r="M201" i="134"/>
  <c r="I202" i="134"/>
  <c r="J202" i="134"/>
  <c r="K202" i="134"/>
  <c r="L202" i="134"/>
  <c r="M202" i="134"/>
  <c r="I203" i="134"/>
  <c r="J203" i="134"/>
  <c r="K203" i="134"/>
  <c r="L203" i="134"/>
  <c r="M203" i="134"/>
  <c r="I204" i="134"/>
  <c r="J204" i="134"/>
  <c r="K204" i="134"/>
  <c r="L204" i="134"/>
  <c r="M204" i="134"/>
  <c r="I205" i="134"/>
  <c r="J205" i="134"/>
  <c r="K205" i="134"/>
  <c r="L205" i="134"/>
  <c r="M205" i="134"/>
  <c r="I206" i="134"/>
  <c r="J206" i="134"/>
  <c r="K206" i="134"/>
  <c r="L206" i="134"/>
  <c r="M206" i="134"/>
  <c r="I207" i="134"/>
  <c r="J207" i="134"/>
  <c r="K207" i="134"/>
  <c r="L207" i="134"/>
  <c r="M207" i="134"/>
  <c r="I208" i="134"/>
  <c r="J208" i="134"/>
  <c r="K208" i="134"/>
  <c r="L208" i="134"/>
  <c r="M208" i="134"/>
  <c r="I209" i="134"/>
  <c r="J209" i="134"/>
  <c r="K209" i="134"/>
  <c r="L209" i="134"/>
  <c r="M209" i="134"/>
  <c r="I210" i="134"/>
  <c r="J210" i="134"/>
  <c r="K210" i="134"/>
  <c r="L210" i="134"/>
  <c r="M210" i="134"/>
  <c r="I211" i="134"/>
  <c r="J211" i="134"/>
  <c r="K211" i="134"/>
  <c r="L211" i="134"/>
  <c r="M211" i="134"/>
  <c r="I212" i="134"/>
  <c r="J212" i="134"/>
  <c r="K212" i="134"/>
  <c r="L212" i="134"/>
  <c r="M212" i="134"/>
  <c r="I213" i="134"/>
  <c r="J213" i="134"/>
  <c r="K213" i="134"/>
  <c r="L213" i="134"/>
  <c r="M213" i="134"/>
  <c r="I214" i="134"/>
  <c r="J214" i="134"/>
  <c r="K214" i="134"/>
  <c r="L214" i="134"/>
  <c r="M214" i="134"/>
  <c r="I215" i="134"/>
  <c r="J215" i="134"/>
  <c r="K215" i="134"/>
  <c r="L215" i="134"/>
  <c r="M215" i="134"/>
  <c r="I216" i="134"/>
  <c r="J216" i="134"/>
  <c r="K216" i="134"/>
  <c r="L216" i="134"/>
  <c r="M216" i="134"/>
  <c r="I217" i="134"/>
  <c r="J217" i="134"/>
  <c r="K217" i="134"/>
  <c r="L217" i="134"/>
  <c r="M217" i="134"/>
  <c r="I218" i="134"/>
  <c r="J218" i="134"/>
  <c r="K218" i="134"/>
  <c r="L218" i="134"/>
  <c r="M218" i="134"/>
  <c r="I219" i="134"/>
  <c r="J219" i="134"/>
  <c r="K219" i="134"/>
  <c r="L219" i="134"/>
  <c r="M219" i="134"/>
  <c r="I220" i="134"/>
  <c r="J220" i="134"/>
  <c r="K220" i="134"/>
  <c r="L220" i="134"/>
  <c r="M220" i="134"/>
  <c r="I221" i="134"/>
  <c r="J221" i="134"/>
  <c r="K221" i="134"/>
  <c r="L221" i="134"/>
  <c r="M221" i="134"/>
  <c r="I222" i="134"/>
  <c r="J222" i="134"/>
  <c r="K222" i="134"/>
  <c r="L222" i="134"/>
  <c r="M222" i="134"/>
  <c r="I223" i="134"/>
  <c r="J223" i="134"/>
  <c r="K223" i="134"/>
  <c r="L223" i="134"/>
  <c r="M223" i="134"/>
  <c r="I224" i="134"/>
  <c r="J224" i="134"/>
  <c r="K224" i="134"/>
  <c r="L224" i="134"/>
  <c r="M224" i="134"/>
  <c r="I225" i="134"/>
  <c r="J225" i="134"/>
  <c r="K225" i="134"/>
  <c r="L225" i="134"/>
  <c r="M225" i="134"/>
  <c r="I226" i="134"/>
  <c r="J226" i="134"/>
  <c r="K226" i="134"/>
  <c r="L226" i="134"/>
  <c r="M226" i="134"/>
  <c r="I227" i="134"/>
  <c r="J227" i="134"/>
  <c r="K227" i="134"/>
  <c r="L227" i="134"/>
  <c r="M227" i="134"/>
  <c r="I228" i="134"/>
  <c r="J228" i="134"/>
  <c r="K228" i="134"/>
  <c r="L228" i="134"/>
  <c r="M228" i="134"/>
  <c r="I229" i="134"/>
  <c r="J229" i="134"/>
  <c r="K229" i="134"/>
  <c r="L229" i="134"/>
  <c r="M229" i="134"/>
  <c r="I230" i="134"/>
  <c r="J230" i="134"/>
  <c r="K230" i="134"/>
  <c r="L230" i="134"/>
  <c r="M230" i="134"/>
  <c r="I231" i="134"/>
  <c r="J231" i="134"/>
  <c r="K231" i="134"/>
  <c r="L231" i="134"/>
  <c r="M231" i="134"/>
  <c r="I232" i="134"/>
  <c r="J232" i="134"/>
  <c r="K232" i="134"/>
  <c r="L232" i="134"/>
  <c r="M232" i="134"/>
  <c r="I233" i="134"/>
  <c r="J233" i="134"/>
  <c r="K233" i="134"/>
  <c r="L233" i="134"/>
  <c r="M233" i="134"/>
  <c r="I234" i="134"/>
  <c r="J234" i="134"/>
  <c r="K234" i="134"/>
  <c r="L234" i="134"/>
  <c r="M234" i="134"/>
  <c r="I235" i="134"/>
  <c r="J235" i="134"/>
  <c r="K235" i="134"/>
  <c r="L235" i="134"/>
  <c r="M235" i="134"/>
  <c r="I236" i="134"/>
  <c r="J236" i="134"/>
  <c r="K236" i="134"/>
  <c r="L236" i="134"/>
  <c r="M236" i="134"/>
  <c r="I237" i="134"/>
  <c r="J237" i="134"/>
  <c r="K237" i="134"/>
  <c r="L237" i="134"/>
  <c r="M237" i="134"/>
  <c r="I238" i="134"/>
  <c r="J238" i="134"/>
  <c r="K238" i="134"/>
  <c r="L238" i="134"/>
  <c r="M238" i="134"/>
  <c r="I239" i="134"/>
  <c r="J239" i="134"/>
  <c r="K239" i="134"/>
  <c r="L239" i="134"/>
  <c r="M239" i="134"/>
  <c r="I240" i="134"/>
  <c r="J240" i="134"/>
  <c r="K240" i="134"/>
  <c r="L240" i="134"/>
  <c r="M240" i="134"/>
  <c r="I241" i="134"/>
  <c r="J241" i="134"/>
  <c r="K241" i="134"/>
  <c r="L241" i="134"/>
  <c r="M241" i="134"/>
  <c r="I242" i="134"/>
  <c r="J242" i="134"/>
  <c r="K242" i="134"/>
  <c r="L242" i="134"/>
  <c r="M242" i="134"/>
  <c r="M42" i="134"/>
  <c r="I42" i="134"/>
  <c r="L42" i="134"/>
  <c r="K42" i="134"/>
  <c r="J42" i="134"/>
  <c r="M41" i="134"/>
  <c r="L41" i="134"/>
  <c r="K41" i="134"/>
  <c r="J41" i="134"/>
  <c r="I41" i="134"/>
  <c r="H243" i="134"/>
  <c r="V35" i="134"/>
  <c r="W8" i="134"/>
  <c r="X8" i="134"/>
  <c r="Y8" i="134"/>
  <c r="Z8" i="134"/>
  <c r="AA8" i="134"/>
  <c r="W9" i="134"/>
  <c r="X9" i="134"/>
  <c r="Y9" i="134"/>
  <c r="Z9" i="134"/>
  <c r="AA9" i="134"/>
  <c r="W10" i="134"/>
  <c r="X10" i="134"/>
  <c r="Y10" i="134"/>
  <c r="Z10" i="134"/>
  <c r="AA10" i="134"/>
  <c r="W11" i="134"/>
  <c r="X11" i="134"/>
  <c r="Y11" i="134"/>
  <c r="Z11" i="134"/>
  <c r="AA11" i="134"/>
  <c r="W12" i="134"/>
  <c r="X12" i="134"/>
  <c r="Y12" i="134"/>
  <c r="Z12" i="134"/>
  <c r="AA12" i="134"/>
  <c r="W13" i="134"/>
  <c r="X13" i="134"/>
  <c r="Y13" i="134"/>
  <c r="Z13" i="134"/>
  <c r="AA13" i="134"/>
  <c r="W14" i="134"/>
  <c r="X14" i="134"/>
  <c r="Y14" i="134"/>
  <c r="Z14" i="134"/>
  <c r="AA14" i="134"/>
  <c r="W15" i="134"/>
  <c r="X15" i="134"/>
  <c r="Y15" i="134"/>
  <c r="Z15" i="134"/>
  <c r="AA15" i="134"/>
  <c r="W16" i="134"/>
  <c r="X16" i="134"/>
  <c r="Y16" i="134"/>
  <c r="Z16" i="134"/>
  <c r="AA16" i="134"/>
  <c r="W17" i="134"/>
  <c r="X17" i="134"/>
  <c r="Y17" i="134"/>
  <c r="Z17" i="134"/>
  <c r="AA17" i="134"/>
  <c r="W18" i="134"/>
  <c r="X18" i="134"/>
  <c r="Y18" i="134"/>
  <c r="Z18" i="134"/>
  <c r="AA18" i="134"/>
  <c r="W19" i="134"/>
  <c r="X19" i="134"/>
  <c r="Y19" i="134"/>
  <c r="Z19" i="134"/>
  <c r="AA19" i="134"/>
  <c r="W20" i="134"/>
  <c r="X20" i="134"/>
  <c r="Y20" i="134"/>
  <c r="Z20" i="134"/>
  <c r="AA20" i="134"/>
  <c r="W21" i="134"/>
  <c r="X21" i="134"/>
  <c r="Y21" i="134"/>
  <c r="Z21" i="134"/>
  <c r="AA21" i="134"/>
  <c r="W22" i="134"/>
  <c r="X22" i="134"/>
  <c r="Y22" i="134"/>
  <c r="Z22" i="134"/>
  <c r="AA22" i="134"/>
  <c r="W23" i="134"/>
  <c r="X23" i="134"/>
  <c r="Y23" i="134"/>
  <c r="Z23" i="134"/>
  <c r="AA23" i="134"/>
  <c r="W24" i="134"/>
  <c r="X24" i="134"/>
  <c r="Y24" i="134"/>
  <c r="Z24" i="134"/>
  <c r="AA24" i="134"/>
  <c r="W25" i="134"/>
  <c r="X25" i="134"/>
  <c r="Y25" i="134"/>
  <c r="Z25" i="134"/>
  <c r="AA25" i="134"/>
  <c r="W26" i="134"/>
  <c r="X26" i="134"/>
  <c r="Y26" i="134"/>
  <c r="Z26" i="134"/>
  <c r="AA26" i="134"/>
  <c r="W27" i="134"/>
  <c r="X27" i="134"/>
  <c r="Y27" i="134"/>
  <c r="Z27" i="134"/>
  <c r="AA27" i="134"/>
  <c r="W28" i="134"/>
  <c r="X28" i="134"/>
  <c r="Y28" i="134"/>
  <c r="Z28" i="134"/>
  <c r="AA28" i="134"/>
  <c r="W29" i="134"/>
  <c r="X29" i="134"/>
  <c r="Y29" i="134"/>
  <c r="Z29" i="134"/>
  <c r="AA29" i="134"/>
  <c r="W30" i="134"/>
  <c r="X30" i="134"/>
  <c r="Y30" i="134"/>
  <c r="Z30" i="134"/>
  <c r="AA30" i="134"/>
  <c r="W31" i="134"/>
  <c r="X31" i="134"/>
  <c r="Y31" i="134"/>
  <c r="Z31" i="134"/>
  <c r="AA31" i="134"/>
  <c r="W32" i="134"/>
  <c r="X32" i="134"/>
  <c r="Y32" i="134"/>
  <c r="Z32" i="134"/>
  <c r="AA32" i="134"/>
  <c r="W33" i="134"/>
  <c r="X33" i="134"/>
  <c r="Y33" i="134"/>
  <c r="Z33" i="134"/>
  <c r="AA33" i="134"/>
  <c r="W34" i="134"/>
  <c r="X34" i="134"/>
  <c r="Y34" i="134"/>
  <c r="Z34" i="134"/>
  <c r="AA34" i="134"/>
  <c r="H35" i="134"/>
  <c r="I8" i="134"/>
  <c r="J8" i="134"/>
  <c r="K8" i="134"/>
  <c r="L8" i="134"/>
  <c r="M8" i="134"/>
  <c r="I9" i="134"/>
  <c r="J9" i="134"/>
  <c r="K9" i="134"/>
  <c r="L9" i="134"/>
  <c r="M9" i="134"/>
  <c r="I10" i="134"/>
  <c r="J10" i="134"/>
  <c r="K10" i="134"/>
  <c r="L10" i="134"/>
  <c r="M10" i="134"/>
  <c r="I11" i="134"/>
  <c r="J11" i="134"/>
  <c r="K11" i="134"/>
  <c r="L11" i="134"/>
  <c r="M11" i="134"/>
  <c r="I12" i="134"/>
  <c r="J12" i="134"/>
  <c r="K12" i="134"/>
  <c r="L12" i="134"/>
  <c r="M12" i="134"/>
  <c r="I13" i="134"/>
  <c r="J13" i="134"/>
  <c r="K13" i="134"/>
  <c r="L13" i="134"/>
  <c r="M13" i="134"/>
  <c r="I14" i="134"/>
  <c r="J14" i="134"/>
  <c r="K14" i="134"/>
  <c r="L14" i="134"/>
  <c r="M14" i="134"/>
  <c r="I15" i="134"/>
  <c r="J15" i="134"/>
  <c r="K15" i="134"/>
  <c r="L15" i="134"/>
  <c r="M15" i="134"/>
  <c r="I16" i="134"/>
  <c r="J16" i="134"/>
  <c r="K16" i="134"/>
  <c r="L16" i="134"/>
  <c r="M16" i="134"/>
  <c r="I17" i="134"/>
  <c r="J17" i="134"/>
  <c r="K17" i="134"/>
  <c r="L17" i="134"/>
  <c r="M17" i="134"/>
  <c r="I18" i="134"/>
  <c r="J18" i="134"/>
  <c r="K18" i="134"/>
  <c r="L18" i="134"/>
  <c r="M18" i="134"/>
  <c r="I19" i="134"/>
  <c r="J19" i="134"/>
  <c r="K19" i="134"/>
  <c r="L19" i="134"/>
  <c r="M19" i="134"/>
  <c r="I20" i="134"/>
  <c r="J20" i="134"/>
  <c r="K20" i="134"/>
  <c r="L20" i="134"/>
  <c r="M20" i="134"/>
  <c r="I21" i="134"/>
  <c r="J21" i="134"/>
  <c r="K21" i="134"/>
  <c r="L21" i="134"/>
  <c r="M21" i="134"/>
  <c r="I22" i="134"/>
  <c r="J22" i="134"/>
  <c r="K22" i="134"/>
  <c r="L22" i="134"/>
  <c r="M22" i="134"/>
  <c r="I23" i="134"/>
  <c r="J23" i="134"/>
  <c r="K23" i="134"/>
  <c r="L23" i="134"/>
  <c r="M23" i="134"/>
  <c r="I24" i="134"/>
  <c r="J24" i="134"/>
  <c r="K24" i="134"/>
  <c r="L24" i="134"/>
  <c r="M24" i="134"/>
  <c r="I25" i="134"/>
  <c r="J25" i="134"/>
  <c r="K25" i="134"/>
  <c r="L25" i="134"/>
  <c r="M25" i="134"/>
  <c r="I26" i="134"/>
  <c r="J26" i="134"/>
  <c r="K26" i="134"/>
  <c r="L26" i="134"/>
  <c r="M26" i="134"/>
  <c r="I27" i="134"/>
  <c r="J27" i="134"/>
  <c r="K27" i="134"/>
  <c r="L27" i="134"/>
  <c r="M27" i="134"/>
  <c r="I28" i="134"/>
  <c r="J28" i="134"/>
  <c r="K28" i="134"/>
  <c r="L28" i="134"/>
  <c r="M28" i="134"/>
  <c r="I29" i="134"/>
  <c r="J29" i="134"/>
  <c r="K29" i="134"/>
  <c r="L29" i="134"/>
  <c r="M29" i="134"/>
  <c r="I30" i="134"/>
  <c r="J30" i="134"/>
  <c r="K30" i="134"/>
  <c r="L30" i="134"/>
  <c r="M30" i="134"/>
  <c r="I31" i="134"/>
  <c r="J31" i="134"/>
  <c r="K31" i="134"/>
  <c r="L31" i="134"/>
  <c r="M31" i="134"/>
  <c r="I32" i="134"/>
  <c r="J32" i="134"/>
  <c r="K32" i="134"/>
  <c r="L32" i="134"/>
  <c r="M32" i="134"/>
  <c r="I33" i="134"/>
  <c r="J33" i="134"/>
  <c r="K33" i="134"/>
  <c r="L33" i="134"/>
  <c r="M33" i="134"/>
  <c r="I34" i="134"/>
  <c r="J34" i="134"/>
  <c r="K34" i="134"/>
  <c r="L34" i="134"/>
  <c r="M34" i="134"/>
  <c r="V126" i="135"/>
  <c r="U126" i="135"/>
  <c r="W8" i="135"/>
  <c r="X8" i="135"/>
  <c r="Y8" i="135"/>
  <c r="Z8" i="135"/>
  <c r="AA8" i="135"/>
  <c r="W9" i="135"/>
  <c r="X9" i="135"/>
  <c r="Y9" i="135"/>
  <c r="Z9" i="135"/>
  <c r="AA9" i="135"/>
  <c r="W10" i="135"/>
  <c r="X10" i="135"/>
  <c r="Y10" i="135"/>
  <c r="Z10" i="135"/>
  <c r="AA10" i="135"/>
  <c r="W11" i="135"/>
  <c r="X11" i="135"/>
  <c r="Y11" i="135"/>
  <c r="Z11" i="135"/>
  <c r="AA11" i="135"/>
  <c r="W12" i="135"/>
  <c r="X12" i="135"/>
  <c r="Y12" i="135"/>
  <c r="Z12" i="135"/>
  <c r="AA12" i="135"/>
  <c r="W13" i="135"/>
  <c r="X13" i="135"/>
  <c r="Y13" i="135"/>
  <c r="Z13" i="135"/>
  <c r="AA13" i="135"/>
  <c r="W14" i="135"/>
  <c r="X14" i="135"/>
  <c r="Y14" i="135"/>
  <c r="Z14" i="135"/>
  <c r="AA14" i="135"/>
  <c r="W15" i="135"/>
  <c r="X15" i="135"/>
  <c r="Y15" i="135"/>
  <c r="Z15" i="135"/>
  <c r="AA15" i="135"/>
  <c r="W16" i="135"/>
  <c r="X16" i="135"/>
  <c r="Y16" i="135"/>
  <c r="Z16" i="135"/>
  <c r="AA16" i="135"/>
  <c r="W17" i="135"/>
  <c r="X17" i="135"/>
  <c r="Y17" i="135"/>
  <c r="Z17" i="135"/>
  <c r="AA17" i="135"/>
  <c r="W18" i="135"/>
  <c r="X18" i="135"/>
  <c r="Y18" i="135"/>
  <c r="Z18" i="135"/>
  <c r="AA18" i="135"/>
  <c r="W19" i="135"/>
  <c r="X19" i="135"/>
  <c r="Y19" i="135"/>
  <c r="Z19" i="135"/>
  <c r="AA19" i="135"/>
  <c r="W20" i="135"/>
  <c r="X20" i="135"/>
  <c r="Y20" i="135"/>
  <c r="Z20" i="135"/>
  <c r="AA20" i="135"/>
  <c r="W21" i="135"/>
  <c r="X21" i="135"/>
  <c r="Y21" i="135"/>
  <c r="Z21" i="135"/>
  <c r="AA21" i="135"/>
  <c r="W22" i="135"/>
  <c r="X22" i="135"/>
  <c r="Y22" i="135"/>
  <c r="Z22" i="135"/>
  <c r="AA22" i="135"/>
  <c r="W23" i="135"/>
  <c r="X23" i="135"/>
  <c r="Y23" i="135"/>
  <c r="Z23" i="135"/>
  <c r="AA23" i="135"/>
  <c r="W24" i="135"/>
  <c r="X24" i="135"/>
  <c r="Y24" i="135"/>
  <c r="Z24" i="135"/>
  <c r="AA24" i="135"/>
  <c r="W25" i="135"/>
  <c r="X25" i="135"/>
  <c r="Y25" i="135"/>
  <c r="Z25" i="135"/>
  <c r="AA25" i="135"/>
  <c r="W26" i="135"/>
  <c r="X26" i="135"/>
  <c r="Y26" i="135"/>
  <c r="Z26" i="135"/>
  <c r="AA26" i="135"/>
  <c r="W27" i="135"/>
  <c r="X27" i="135"/>
  <c r="Y27" i="135"/>
  <c r="Z27" i="135"/>
  <c r="AA27" i="135"/>
  <c r="W28" i="135"/>
  <c r="X28" i="135"/>
  <c r="Y28" i="135"/>
  <c r="Z28" i="135"/>
  <c r="AA28" i="135"/>
  <c r="W29" i="135"/>
  <c r="X29" i="135"/>
  <c r="Y29" i="135"/>
  <c r="Z29" i="135"/>
  <c r="AA29" i="135"/>
  <c r="W30" i="135"/>
  <c r="X30" i="135"/>
  <c r="Y30" i="135"/>
  <c r="Z30" i="135"/>
  <c r="AA30" i="135"/>
  <c r="W31" i="135"/>
  <c r="X31" i="135"/>
  <c r="Y31" i="135"/>
  <c r="Z31" i="135"/>
  <c r="AA31" i="135"/>
  <c r="W32" i="135"/>
  <c r="X32" i="135"/>
  <c r="Y32" i="135"/>
  <c r="Z32" i="135"/>
  <c r="AA32" i="135"/>
  <c r="W33" i="135"/>
  <c r="X33" i="135"/>
  <c r="Y33" i="135"/>
  <c r="Z33" i="135"/>
  <c r="AA33" i="135"/>
  <c r="W34" i="135"/>
  <c r="X34" i="135"/>
  <c r="Y34" i="135"/>
  <c r="Z34" i="135"/>
  <c r="AA34" i="135"/>
  <c r="W35" i="135"/>
  <c r="X35" i="135"/>
  <c r="Y35" i="135"/>
  <c r="Z35" i="135"/>
  <c r="AA35" i="135"/>
  <c r="W36" i="135"/>
  <c r="X36" i="135"/>
  <c r="Y36" i="135"/>
  <c r="Z36" i="135"/>
  <c r="AA36" i="135"/>
  <c r="W37" i="135"/>
  <c r="X37" i="135"/>
  <c r="Y37" i="135"/>
  <c r="Z37" i="135"/>
  <c r="AA37" i="135"/>
  <c r="W38" i="135"/>
  <c r="X38" i="135"/>
  <c r="Y38" i="135"/>
  <c r="Z38" i="135"/>
  <c r="AA38" i="135"/>
  <c r="W39" i="135"/>
  <c r="X39" i="135"/>
  <c r="Y39" i="135"/>
  <c r="Z39" i="135"/>
  <c r="AA39" i="135"/>
  <c r="W40" i="135"/>
  <c r="X40" i="135"/>
  <c r="Y40" i="135"/>
  <c r="Z40" i="135"/>
  <c r="AA40" i="135"/>
  <c r="W41" i="135"/>
  <c r="X41" i="135"/>
  <c r="Y41" i="135"/>
  <c r="Z41" i="135"/>
  <c r="AA41" i="135"/>
  <c r="W42" i="135"/>
  <c r="X42" i="135"/>
  <c r="Y42" i="135"/>
  <c r="Z42" i="135"/>
  <c r="AA42" i="135"/>
  <c r="W43" i="135"/>
  <c r="X43" i="135"/>
  <c r="Y43" i="135"/>
  <c r="Z43" i="135"/>
  <c r="AA43" i="135"/>
  <c r="W44" i="135"/>
  <c r="X44" i="135"/>
  <c r="Y44" i="135"/>
  <c r="Z44" i="135"/>
  <c r="AA44" i="135"/>
  <c r="W45" i="135"/>
  <c r="X45" i="135"/>
  <c r="Y45" i="135"/>
  <c r="Z45" i="135"/>
  <c r="AA45" i="135"/>
  <c r="W46" i="135"/>
  <c r="X46" i="135"/>
  <c r="Y46" i="135"/>
  <c r="Z46" i="135"/>
  <c r="AA46" i="135"/>
  <c r="W47" i="135"/>
  <c r="X47" i="135"/>
  <c r="Y47" i="135"/>
  <c r="Z47" i="135"/>
  <c r="AA47" i="135"/>
  <c r="W48" i="135"/>
  <c r="X48" i="135"/>
  <c r="Y48" i="135"/>
  <c r="Z48" i="135"/>
  <c r="AA48" i="135"/>
  <c r="W49" i="135"/>
  <c r="X49" i="135"/>
  <c r="Y49" i="135"/>
  <c r="Z49" i="135"/>
  <c r="AA49" i="135"/>
  <c r="W50" i="135"/>
  <c r="X50" i="135"/>
  <c r="Y50" i="135"/>
  <c r="Z50" i="135"/>
  <c r="AA50" i="135"/>
  <c r="W51" i="135"/>
  <c r="X51" i="135"/>
  <c r="Y51" i="135"/>
  <c r="Z51" i="135"/>
  <c r="AA51" i="135"/>
  <c r="W52" i="135"/>
  <c r="X52" i="135"/>
  <c r="Y52" i="135"/>
  <c r="Z52" i="135"/>
  <c r="AA52" i="135"/>
  <c r="W53" i="135"/>
  <c r="X53" i="135"/>
  <c r="Y53" i="135"/>
  <c r="Z53" i="135"/>
  <c r="AA53" i="135"/>
  <c r="W54" i="135"/>
  <c r="X54" i="135"/>
  <c r="Y54" i="135"/>
  <c r="Z54" i="135"/>
  <c r="AA54" i="135"/>
  <c r="W55" i="135"/>
  <c r="X55" i="135"/>
  <c r="Y55" i="135"/>
  <c r="Z55" i="135"/>
  <c r="AA55" i="135"/>
  <c r="W56" i="135"/>
  <c r="X56" i="135"/>
  <c r="Y56" i="135"/>
  <c r="Z56" i="135"/>
  <c r="AA56" i="135"/>
  <c r="W57" i="135"/>
  <c r="X57" i="135"/>
  <c r="Y57" i="135"/>
  <c r="Z57" i="135"/>
  <c r="AA57" i="135"/>
  <c r="W58" i="135"/>
  <c r="X58" i="135"/>
  <c r="Y58" i="135"/>
  <c r="Z58" i="135"/>
  <c r="AA58" i="135"/>
  <c r="W59" i="135"/>
  <c r="X59" i="135"/>
  <c r="Y59" i="135"/>
  <c r="Z59" i="135"/>
  <c r="AA59" i="135"/>
  <c r="W60" i="135"/>
  <c r="X60" i="135"/>
  <c r="Y60" i="135"/>
  <c r="Z60" i="135"/>
  <c r="AA60" i="135"/>
  <c r="W61" i="135"/>
  <c r="X61" i="135"/>
  <c r="Y61" i="135"/>
  <c r="Z61" i="135"/>
  <c r="AA61" i="135"/>
  <c r="W62" i="135"/>
  <c r="X62" i="135"/>
  <c r="Y62" i="135"/>
  <c r="Z62" i="135"/>
  <c r="AA62" i="135"/>
  <c r="W63" i="135"/>
  <c r="X63" i="135"/>
  <c r="Y63" i="135"/>
  <c r="Z63" i="135"/>
  <c r="AA63" i="135"/>
  <c r="W64" i="135"/>
  <c r="X64" i="135"/>
  <c r="Y64" i="135"/>
  <c r="Z64" i="135"/>
  <c r="AA64" i="135"/>
  <c r="W65" i="135"/>
  <c r="X65" i="135"/>
  <c r="Y65" i="135"/>
  <c r="Z65" i="135"/>
  <c r="AA65" i="135"/>
  <c r="W66" i="135"/>
  <c r="X66" i="135"/>
  <c r="Y66" i="135"/>
  <c r="Z66" i="135"/>
  <c r="AA66" i="135"/>
  <c r="W67" i="135"/>
  <c r="X67" i="135"/>
  <c r="Y67" i="135"/>
  <c r="Z67" i="135"/>
  <c r="AA67" i="135"/>
  <c r="W68" i="135"/>
  <c r="X68" i="135"/>
  <c r="Y68" i="135"/>
  <c r="Z68" i="135"/>
  <c r="AA68" i="135"/>
  <c r="W69" i="135"/>
  <c r="X69" i="135"/>
  <c r="Y69" i="135"/>
  <c r="Z69" i="135"/>
  <c r="AA69" i="135"/>
  <c r="W70" i="135"/>
  <c r="X70" i="135"/>
  <c r="Y70" i="135"/>
  <c r="Z70" i="135"/>
  <c r="AA70" i="135"/>
  <c r="W71" i="135"/>
  <c r="X71" i="135"/>
  <c r="Y71" i="135"/>
  <c r="Z71" i="135"/>
  <c r="AA71" i="135"/>
  <c r="W72" i="135"/>
  <c r="X72" i="135"/>
  <c r="Y72" i="135"/>
  <c r="Z72" i="135"/>
  <c r="AA72" i="135"/>
  <c r="W73" i="135"/>
  <c r="X73" i="135"/>
  <c r="Y73" i="135"/>
  <c r="Z73" i="135"/>
  <c r="AA73" i="135"/>
  <c r="W74" i="135"/>
  <c r="X74" i="135"/>
  <c r="Y74" i="135"/>
  <c r="Z74" i="135"/>
  <c r="AA74" i="135"/>
  <c r="W75" i="135"/>
  <c r="X75" i="135"/>
  <c r="Y75" i="135"/>
  <c r="Z75" i="135"/>
  <c r="AA75" i="135"/>
  <c r="W76" i="135"/>
  <c r="X76" i="135"/>
  <c r="Y76" i="135"/>
  <c r="Z76" i="135"/>
  <c r="AA76" i="135"/>
  <c r="W77" i="135"/>
  <c r="X77" i="135"/>
  <c r="Y77" i="135"/>
  <c r="Z77" i="135"/>
  <c r="AA77" i="135"/>
  <c r="W78" i="135"/>
  <c r="X78" i="135"/>
  <c r="Y78" i="135"/>
  <c r="Z78" i="135"/>
  <c r="AA78" i="135"/>
  <c r="W79" i="135"/>
  <c r="X79" i="135"/>
  <c r="Y79" i="135"/>
  <c r="Z79" i="135"/>
  <c r="AA79" i="135"/>
  <c r="W80" i="135"/>
  <c r="X80" i="135"/>
  <c r="Y80" i="135"/>
  <c r="Z80" i="135"/>
  <c r="AA80" i="135"/>
  <c r="W81" i="135"/>
  <c r="X81" i="135"/>
  <c r="Y81" i="135"/>
  <c r="Z81" i="135"/>
  <c r="AA81" i="135"/>
  <c r="W82" i="135"/>
  <c r="X82" i="135"/>
  <c r="Y82" i="135"/>
  <c r="Z82" i="135"/>
  <c r="AA82" i="135"/>
  <c r="W83" i="135"/>
  <c r="X83" i="135"/>
  <c r="Y83" i="135"/>
  <c r="Z83" i="135"/>
  <c r="AA83" i="135"/>
  <c r="W84" i="135"/>
  <c r="X84" i="135"/>
  <c r="Y84" i="135"/>
  <c r="Z84" i="135"/>
  <c r="AA84" i="135"/>
  <c r="W85" i="135"/>
  <c r="X85" i="135"/>
  <c r="Y85" i="135"/>
  <c r="Z85" i="135"/>
  <c r="AA85" i="135"/>
  <c r="W86" i="135"/>
  <c r="X86" i="135"/>
  <c r="Y86" i="135"/>
  <c r="Z86" i="135"/>
  <c r="AA86" i="135"/>
  <c r="W87" i="135"/>
  <c r="X87" i="135"/>
  <c r="Y87" i="135"/>
  <c r="Z87" i="135"/>
  <c r="AA87" i="135"/>
  <c r="W88" i="135"/>
  <c r="X88" i="135"/>
  <c r="Y88" i="135"/>
  <c r="Z88" i="135"/>
  <c r="AA88" i="135"/>
  <c r="W89" i="135"/>
  <c r="X89" i="135"/>
  <c r="Y89" i="135"/>
  <c r="Z89" i="135"/>
  <c r="AA89" i="135"/>
  <c r="W90" i="135"/>
  <c r="X90" i="135"/>
  <c r="Y90" i="135"/>
  <c r="Z90" i="135"/>
  <c r="AA90" i="135"/>
  <c r="W91" i="135"/>
  <c r="X91" i="135"/>
  <c r="Y91" i="135"/>
  <c r="Z91" i="135"/>
  <c r="AA91" i="135"/>
  <c r="W92" i="135"/>
  <c r="X92" i="135"/>
  <c r="Y92" i="135"/>
  <c r="Z92" i="135"/>
  <c r="AA92" i="135"/>
  <c r="W93" i="135"/>
  <c r="X93" i="135"/>
  <c r="Y93" i="135"/>
  <c r="Z93" i="135"/>
  <c r="AA93" i="135"/>
  <c r="W94" i="135"/>
  <c r="X94" i="135"/>
  <c r="Y94" i="135"/>
  <c r="Z94" i="135"/>
  <c r="AA94" i="135"/>
  <c r="W95" i="135"/>
  <c r="X95" i="135"/>
  <c r="Y95" i="135"/>
  <c r="Z95" i="135"/>
  <c r="AA95" i="135"/>
  <c r="W96" i="135"/>
  <c r="X96" i="135"/>
  <c r="Y96" i="135"/>
  <c r="Z96" i="135"/>
  <c r="AA96" i="135"/>
  <c r="W97" i="135"/>
  <c r="X97" i="135"/>
  <c r="Y97" i="135"/>
  <c r="Z97" i="135"/>
  <c r="AA97" i="135"/>
  <c r="W98" i="135"/>
  <c r="X98" i="135"/>
  <c r="Y98" i="135"/>
  <c r="Z98" i="135"/>
  <c r="AA98" i="135"/>
  <c r="W99" i="135"/>
  <c r="X99" i="135"/>
  <c r="Y99" i="135"/>
  <c r="Z99" i="135"/>
  <c r="AA99" i="135"/>
  <c r="W100" i="135"/>
  <c r="X100" i="135"/>
  <c r="Y100" i="135"/>
  <c r="Z100" i="135"/>
  <c r="AA100" i="135"/>
  <c r="W101" i="135"/>
  <c r="X101" i="135"/>
  <c r="Y101" i="135"/>
  <c r="Z101" i="135"/>
  <c r="AA101" i="135"/>
  <c r="W102" i="135"/>
  <c r="X102" i="135"/>
  <c r="Y102" i="135"/>
  <c r="Z102" i="135"/>
  <c r="AA102" i="135"/>
  <c r="W103" i="135"/>
  <c r="X103" i="135"/>
  <c r="Y103" i="135"/>
  <c r="Z103" i="135"/>
  <c r="AA103" i="135"/>
  <c r="W104" i="135"/>
  <c r="X104" i="135"/>
  <c r="Y104" i="135"/>
  <c r="Z104" i="135"/>
  <c r="AA104" i="135"/>
  <c r="W105" i="135"/>
  <c r="X105" i="135"/>
  <c r="Y105" i="135"/>
  <c r="Z105" i="135"/>
  <c r="AA105" i="135"/>
  <c r="W106" i="135"/>
  <c r="X106" i="135"/>
  <c r="Y106" i="135"/>
  <c r="Z106" i="135"/>
  <c r="AA106" i="135"/>
  <c r="W107" i="135"/>
  <c r="X107" i="135"/>
  <c r="Y107" i="135"/>
  <c r="Z107" i="135"/>
  <c r="AA107" i="135"/>
  <c r="W108" i="135"/>
  <c r="X108" i="135"/>
  <c r="Y108" i="135"/>
  <c r="Z108" i="135"/>
  <c r="AA108" i="135"/>
  <c r="W109" i="135"/>
  <c r="X109" i="135"/>
  <c r="Y109" i="135"/>
  <c r="Z109" i="135"/>
  <c r="AA109" i="135"/>
  <c r="W110" i="135"/>
  <c r="X110" i="135"/>
  <c r="Y110" i="135"/>
  <c r="Z110" i="135"/>
  <c r="AA110" i="135"/>
  <c r="W111" i="135"/>
  <c r="X111" i="135"/>
  <c r="Y111" i="135"/>
  <c r="Z111" i="135"/>
  <c r="AA111" i="135"/>
  <c r="W112" i="135"/>
  <c r="X112" i="135"/>
  <c r="Y112" i="135"/>
  <c r="Z112" i="135"/>
  <c r="AA112" i="135"/>
  <c r="W113" i="135"/>
  <c r="X113" i="135"/>
  <c r="Y113" i="135"/>
  <c r="Z113" i="135"/>
  <c r="AA113" i="135"/>
  <c r="W114" i="135"/>
  <c r="X114" i="135"/>
  <c r="Y114" i="135"/>
  <c r="Z114" i="135"/>
  <c r="AA114" i="135"/>
  <c r="W115" i="135"/>
  <c r="X115" i="135"/>
  <c r="Y115" i="135"/>
  <c r="Z115" i="135"/>
  <c r="AA115" i="135"/>
  <c r="W116" i="135"/>
  <c r="X116" i="135"/>
  <c r="Y116" i="135"/>
  <c r="Z116" i="135"/>
  <c r="AA116" i="135"/>
  <c r="W117" i="135"/>
  <c r="X117" i="135"/>
  <c r="Y117" i="135"/>
  <c r="Z117" i="135"/>
  <c r="AA117" i="135"/>
  <c r="W118" i="135"/>
  <c r="X118" i="135"/>
  <c r="Y118" i="135"/>
  <c r="Z118" i="135"/>
  <c r="AA118" i="135"/>
  <c r="W119" i="135"/>
  <c r="X119" i="135"/>
  <c r="Y119" i="135"/>
  <c r="Z119" i="135"/>
  <c r="AA119" i="135"/>
  <c r="W120" i="135"/>
  <c r="X120" i="135"/>
  <c r="Y120" i="135"/>
  <c r="Z120" i="135"/>
  <c r="AA120" i="135"/>
  <c r="W121" i="135"/>
  <c r="X121" i="135"/>
  <c r="Y121" i="135"/>
  <c r="Z121" i="135"/>
  <c r="AA121" i="135"/>
  <c r="W122" i="135"/>
  <c r="X122" i="135"/>
  <c r="Y122" i="135"/>
  <c r="Z122" i="135"/>
  <c r="AA122" i="135"/>
  <c r="W123" i="135"/>
  <c r="X123" i="135"/>
  <c r="Y123" i="135"/>
  <c r="Z123" i="135"/>
  <c r="AA123" i="135"/>
  <c r="W124" i="135"/>
  <c r="X124" i="135"/>
  <c r="Y124" i="135"/>
  <c r="Z124" i="135"/>
  <c r="AA124" i="135"/>
  <c r="W125" i="135"/>
  <c r="X125" i="135"/>
  <c r="Y125" i="135"/>
  <c r="Z125" i="135"/>
  <c r="AA125" i="135"/>
  <c r="G126" i="135"/>
  <c r="M126" i="135" s="1"/>
  <c r="H126" i="135"/>
  <c r="F126" i="135"/>
  <c r="I8" i="135"/>
  <c r="J8" i="135"/>
  <c r="K8" i="135"/>
  <c r="L8" i="135"/>
  <c r="M8" i="135"/>
  <c r="I9" i="135"/>
  <c r="J9" i="135"/>
  <c r="K9" i="135"/>
  <c r="L9" i="135"/>
  <c r="M9" i="135"/>
  <c r="I10" i="135"/>
  <c r="J10" i="135"/>
  <c r="K10" i="135"/>
  <c r="L10" i="135"/>
  <c r="M10" i="135"/>
  <c r="I11" i="135"/>
  <c r="J11" i="135"/>
  <c r="K11" i="135"/>
  <c r="L11" i="135"/>
  <c r="M11" i="135"/>
  <c r="I12" i="135"/>
  <c r="J12" i="135"/>
  <c r="K12" i="135"/>
  <c r="L12" i="135"/>
  <c r="M12" i="135"/>
  <c r="I13" i="135"/>
  <c r="J13" i="135"/>
  <c r="K13" i="135"/>
  <c r="L13" i="135"/>
  <c r="M13" i="135"/>
  <c r="I14" i="135"/>
  <c r="J14" i="135"/>
  <c r="K14" i="135"/>
  <c r="L14" i="135"/>
  <c r="M14" i="135"/>
  <c r="I15" i="135"/>
  <c r="J15" i="135"/>
  <c r="K15" i="135"/>
  <c r="L15" i="135"/>
  <c r="M15" i="135"/>
  <c r="I16" i="135"/>
  <c r="J16" i="135"/>
  <c r="K16" i="135"/>
  <c r="L16" i="135"/>
  <c r="M16" i="135"/>
  <c r="I17" i="135"/>
  <c r="J17" i="135"/>
  <c r="K17" i="135"/>
  <c r="L17" i="135"/>
  <c r="M17" i="135"/>
  <c r="I18" i="135"/>
  <c r="J18" i="135"/>
  <c r="K18" i="135"/>
  <c r="L18" i="135"/>
  <c r="M18" i="135"/>
  <c r="I19" i="135"/>
  <c r="J19" i="135"/>
  <c r="K19" i="135"/>
  <c r="L19" i="135"/>
  <c r="M19" i="135"/>
  <c r="I20" i="135"/>
  <c r="J20" i="135"/>
  <c r="K20" i="135"/>
  <c r="L20" i="135"/>
  <c r="M20" i="135"/>
  <c r="I21" i="135"/>
  <c r="J21" i="135"/>
  <c r="K21" i="135"/>
  <c r="L21" i="135"/>
  <c r="M21" i="135"/>
  <c r="I22" i="135"/>
  <c r="J22" i="135"/>
  <c r="K22" i="135"/>
  <c r="L22" i="135"/>
  <c r="M22" i="135"/>
  <c r="I23" i="135"/>
  <c r="J23" i="135"/>
  <c r="K23" i="135"/>
  <c r="L23" i="135"/>
  <c r="M23" i="135"/>
  <c r="I24" i="135"/>
  <c r="J24" i="135"/>
  <c r="K24" i="135"/>
  <c r="L24" i="135"/>
  <c r="M24" i="135"/>
  <c r="I25" i="135"/>
  <c r="J25" i="135"/>
  <c r="K25" i="135"/>
  <c r="L25" i="135"/>
  <c r="M25" i="135"/>
  <c r="I26" i="135"/>
  <c r="J26" i="135"/>
  <c r="K26" i="135"/>
  <c r="L26" i="135"/>
  <c r="M26" i="135"/>
  <c r="I27" i="135"/>
  <c r="J27" i="135"/>
  <c r="K27" i="135"/>
  <c r="L27" i="135"/>
  <c r="M27" i="135"/>
  <c r="I28" i="135"/>
  <c r="J28" i="135"/>
  <c r="K28" i="135"/>
  <c r="L28" i="135"/>
  <c r="M28" i="135"/>
  <c r="I29" i="135"/>
  <c r="J29" i="135"/>
  <c r="K29" i="135"/>
  <c r="L29" i="135"/>
  <c r="M29" i="135"/>
  <c r="I30" i="135"/>
  <c r="J30" i="135"/>
  <c r="K30" i="135"/>
  <c r="L30" i="135"/>
  <c r="M30" i="135"/>
  <c r="I31" i="135"/>
  <c r="J31" i="135"/>
  <c r="K31" i="135"/>
  <c r="L31" i="135"/>
  <c r="M31" i="135"/>
  <c r="I32" i="135"/>
  <c r="J32" i="135"/>
  <c r="K32" i="135"/>
  <c r="L32" i="135"/>
  <c r="M32" i="135"/>
  <c r="I33" i="135"/>
  <c r="J33" i="135"/>
  <c r="K33" i="135"/>
  <c r="L33" i="135"/>
  <c r="M33" i="135"/>
  <c r="I34" i="135"/>
  <c r="J34" i="135"/>
  <c r="K34" i="135"/>
  <c r="L34" i="135"/>
  <c r="M34" i="135"/>
  <c r="I35" i="135"/>
  <c r="J35" i="135"/>
  <c r="K35" i="135"/>
  <c r="L35" i="135"/>
  <c r="M35" i="135"/>
  <c r="I36" i="135"/>
  <c r="J36" i="135"/>
  <c r="K36" i="135"/>
  <c r="L36" i="135"/>
  <c r="M36" i="135"/>
  <c r="I37" i="135"/>
  <c r="J37" i="135"/>
  <c r="K37" i="135"/>
  <c r="L37" i="135"/>
  <c r="M37" i="135"/>
  <c r="I38" i="135"/>
  <c r="J38" i="135"/>
  <c r="K38" i="135"/>
  <c r="L38" i="135"/>
  <c r="M38" i="135"/>
  <c r="I39" i="135"/>
  <c r="J39" i="135"/>
  <c r="K39" i="135"/>
  <c r="L39" i="135"/>
  <c r="M39" i="135"/>
  <c r="I40" i="135"/>
  <c r="J40" i="135"/>
  <c r="K40" i="135"/>
  <c r="L40" i="135"/>
  <c r="M40" i="135"/>
  <c r="I41" i="135"/>
  <c r="J41" i="135"/>
  <c r="K41" i="135"/>
  <c r="L41" i="135"/>
  <c r="M41" i="135"/>
  <c r="I42" i="135"/>
  <c r="J42" i="135"/>
  <c r="K42" i="135"/>
  <c r="L42" i="135"/>
  <c r="M42" i="135"/>
  <c r="I43" i="135"/>
  <c r="J43" i="135"/>
  <c r="K43" i="135"/>
  <c r="L43" i="135"/>
  <c r="M43" i="135"/>
  <c r="I44" i="135"/>
  <c r="J44" i="135"/>
  <c r="K44" i="135"/>
  <c r="L44" i="135"/>
  <c r="M44" i="135"/>
  <c r="I45" i="135"/>
  <c r="J45" i="135"/>
  <c r="K45" i="135"/>
  <c r="L45" i="135"/>
  <c r="M45" i="135"/>
  <c r="I46" i="135"/>
  <c r="J46" i="135"/>
  <c r="K46" i="135"/>
  <c r="L46" i="135"/>
  <c r="M46" i="135"/>
  <c r="I47" i="135"/>
  <c r="J47" i="135"/>
  <c r="K47" i="135"/>
  <c r="L47" i="135"/>
  <c r="M47" i="135"/>
  <c r="I48" i="135"/>
  <c r="J48" i="135"/>
  <c r="K48" i="135"/>
  <c r="L48" i="135"/>
  <c r="M48" i="135"/>
  <c r="I49" i="135"/>
  <c r="J49" i="135"/>
  <c r="K49" i="135"/>
  <c r="L49" i="135"/>
  <c r="M49" i="135"/>
  <c r="I50" i="135"/>
  <c r="J50" i="135"/>
  <c r="K50" i="135"/>
  <c r="L50" i="135"/>
  <c r="M50" i="135"/>
  <c r="I51" i="135"/>
  <c r="J51" i="135"/>
  <c r="K51" i="135"/>
  <c r="L51" i="135"/>
  <c r="M51" i="135"/>
  <c r="I52" i="135"/>
  <c r="J52" i="135"/>
  <c r="K52" i="135"/>
  <c r="L52" i="135"/>
  <c r="M52" i="135"/>
  <c r="I53" i="135"/>
  <c r="J53" i="135"/>
  <c r="K53" i="135"/>
  <c r="L53" i="135"/>
  <c r="M53" i="135"/>
  <c r="I54" i="135"/>
  <c r="J54" i="135"/>
  <c r="K54" i="135"/>
  <c r="L54" i="135"/>
  <c r="M54" i="135"/>
  <c r="I55" i="135"/>
  <c r="J55" i="135"/>
  <c r="K55" i="135"/>
  <c r="L55" i="135"/>
  <c r="M55" i="135"/>
  <c r="I56" i="135"/>
  <c r="J56" i="135"/>
  <c r="K56" i="135"/>
  <c r="L56" i="135"/>
  <c r="M56" i="135"/>
  <c r="I57" i="135"/>
  <c r="J57" i="135"/>
  <c r="K57" i="135"/>
  <c r="L57" i="135"/>
  <c r="M57" i="135"/>
  <c r="I58" i="135"/>
  <c r="J58" i="135"/>
  <c r="K58" i="135"/>
  <c r="L58" i="135"/>
  <c r="M58" i="135"/>
  <c r="I59" i="135"/>
  <c r="J59" i="135"/>
  <c r="K59" i="135"/>
  <c r="L59" i="135"/>
  <c r="M59" i="135"/>
  <c r="I60" i="135"/>
  <c r="J60" i="135"/>
  <c r="K60" i="135"/>
  <c r="L60" i="135"/>
  <c r="M60" i="135"/>
  <c r="I61" i="135"/>
  <c r="J61" i="135"/>
  <c r="K61" i="135"/>
  <c r="L61" i="135"/>
  <c r="M61" i="135"/>
  <c r="I62" i="135"/>
  <c r="J62" i="135"/>
  <c r="K62" i="135"/>
  <c r="L62" i="135"/>
  <c r="M62" i="135"/>
  <c r="I63" i="135"/>
  <c r="J63" i="135"/>
  <c r="K63" i="135"/>
  <c r="L63" i="135"/>
  <c r="M63" i="135"/>
  <c r="I64" i="135"/>
  <c r="J64" i="135"/>
  <c r="K64" i="135"/>
  <c r="L64" i="135"/>
  <c r="M64" i="135"/>
  <c r="I65" i="135"/>
  <c r="J65" i="135"/>
  <c r="K65" i="135"/>
  <c r="L65" i="135"/>
  <c r="M65" i="135"/>
  <c r="I66" i="135"/>
  <c r="J66" i="135"/>
  <c r="K66" i="135"/>
  <c r="L66" i="135"/>
  <c r="M66" i="135"/>
  <c r="I67" i="135"/>
  <c r="J67" i="135"/>
  <c r="K67" i="135"/>
  <c r="L67" i="135"/>
  <c r="M67" i="135"/>
  <c r="I68" i="135"/>
  <c r="J68" i="135"/>
  <c r="K68" i="135"/>
  <c r="L68" i="135"/>
  <c r="M68" i="135"/>
  <c r="I69" i="135"/>
  <c r="J69" i="135"/>
  <c r="K69" i="135"/>
  <c r="L69" i="135"/>
  <c r="M69" i="135"/>
  <c r="I70" i="135"/>
  <c r="J70" i="135"/>
  <c r="K70" i="135"/>
  <c r="L70" i="135"/>
  <c r="M70" i="135"/>
  <c r="I71" i="135"/>
  <c r="J71" i="135"/>
  <c r="K71" i="135"/>
  <c r="L71" i="135"/>
  <c r="M71" i="135"/>
  <c r="I72" i="135"/>
  <c r="J72" i="135"/>
  <c r="K72" i="135"/>
  <c r="L72" i="135"/>
  <c r="M72" i="135"/>
  <c r="I73" i="135"/>
  <c r="J73" i="135"/>
  <c r="K73" i="135"/>
  <c r="L73" i="135"/>
  <c r="M73" i="135"/>
  <c r="I74" i="135"/>
  <c r="J74" i="135"/>
  <c r="K74" i="135"/>
  <c r="L74" i="135"/>
  <c r="M74" i="135"/>
  <c r="I75" i="135"/>
  <c r="J75" i="135"/>
  <c r="K75" i="135"/>
  <c r="L75" i="135"/>
  <c r="M75" i="135"/>
  <c r="I76" i="135"/>
  <c r="J76" i="135"/>
  <c r="K76" i="135"/>
  <c r="L76" i="135"/>
  <c r="M76" i="135"/>
  <c r="I77" i="135"/>
  <c r="J77" i="135"/>
  <c r="K77" i="135"/>
  <c r="L77" i="135"/>
  <c r="M77" i="135"/>
  <c r="I78" i="135"/>
  <c r="J78" i="135"/>
  <c r="K78" i="135"/>
  <c r="L78" i="135"/>
  <c r="M78" i="135"/>
  <c r="I79" i="135"/>
  <c r="J79" i="135"/>
  <c r="K79" i="135"/>
  <c r="L79" i="135"/>
  <c r="M79" i="135"/>
  <c r="I80" i="135"/>
  <c r="J80" i="135"/>
  <c r="K80" i="135"/>
  <c r="L80" i="135"/>
  <c r="M80" i="135"/>
  <c r="I81" i="135"/>
  <c r="J81" i="135"/>
  <c r="K81" i="135"/>
  <c r="L81" i="135"/>
  <c r="M81" i="135"/>
  <c r="I82" i="135"/>
  <c r="J82" i="135"/>
  <c r="K82" i="135"/>
  <c r="L82" i="135"/>
  <c r="M82" i="135"/>
  <c r="I83" i="135"/>
  <c r="J83" i="135"/>
  <c r="K83" i="135"/>
  <c r="L83" i="135"/>
  <c r="M83" i="135"/>
  <c r="I84" i="135"/>
  <c r="J84" i="135"/>
  <c r="K84" i="135"/>
  <c r="L84" i="135"/>
  <c r="M84" i="135"/>
  <c r="I85" i="135"/>
  <c r="J85" i="135"/>
  <c r="K85" i="135"/>
  <c r="L85" i="135"/>
  <c r="M85" i="135"/>
  <c r="I86" i="135"/>
  <c r="J86" i="135"/>
  <c r="K86" i="135"/>
  <c r="L86" i="135"/>
  <c r="M86" i="135"/>
  <c r="I87" i="135"/>
  <c r="J87" i="135"/>
  <c r="K87" i="135"/>
  <c r="L87" i="135"/>
  <c r="M87" i="135"/>
  <c r="I88" i="135"/>
  <c r="J88" i="135"/>
  <c r="K88" i="135"/>
  <c r="L88" i="135"/>
  <c r="M88" i="135"/>
  <c r="I89" i="135"/>
  <c r="J89" i="135"/>
  <c r="K89" i="135"/>
  <c r="L89" i="135"/>
  <c r="M89" i="135"/>
  <c r="I90" i="135"/>
  <c r="J90" i="135"/>
  <c r="K90" i="135"/>
  <c r="L90" i="135"/>
  <c r="M90" i="135"/>
  <c r="I91" i="135"/>
  <c r="J91" i="135"/>
  <c r="K91" i="135"/>
  <c r="L91" i="135"/>
  <c r="M91" i="135"/>
  <c r="I92" i="135"/>
  <c r="J92" i="135"/>
  <c r="K92" i="135"/>
  <c r="L92" i="135"/>
  <c r="M92" i="135"/>
  <c r="I93" i="135"/>
  <c r="J93" i="135"/>
  <c r="K93" i="135"/>
  <c r="L93" i="135"/>
  <c r="M93" i="135"/>
  <c r="I94" i="135"/>
  <c r="J94" i="135"/>
  <c r="K94" i="135"/>
  <c r="L94" i="135"/>
  <c r="M94" i="135"/>
  <c r="I95" i="135"/>
  <c r="J95" i="135"/>
  <c r="K95" i="135"/>
  <c r="L95" i="135"/>
  <c r="M95" i="135"/>
  <c r="I96" i="135"/>
  <c r="J96" i="135"/>
  <c r="K96" i="135"/>
  <c r="L96" i="135"/>
  <c r="M96" i="135"/>
  <c r="I97" i="135"/>
  <c r="J97" i="135"/>
  <c r="K97" i="135"/>
  <c r="L97" i="135"/>
  <c r="M97" i="135"/>
  <c r="I98" i="135"/>
  <c r="J98" i="135"/>
  <c r="K98" i="135"/>
  <c r="L98" i="135"/>
  <c r="M98" i="135"/>
  <c r="I99" i="135"/>
  <c r="J99" i="135"/>
  <c r="K99" i="135"/>
  <c r="L99" i="135"/>
  <c r="M99" i="135"/>
  <c r="I100" i="135"/>
  <c r="J100" i="135"/>
  <c r="K100" i="135"/>
  <c r="L100" i="135"/>
  <c r="M100" i="135"/>
  <c r="I101" i="135"/>
  <c r="J101" i="135"/>
  <c r="K101" i="135"/>
  <c r="L101" i="135"/>
  <c r="M101" i="135"/>
  <c r="I102" i="135"/>
  <c r="J102" i="135"/>
  <c r="K102" i="135"/>
  <c r="L102" i="135"/>
  <c r="M102" i="135"/>
  <c r="I103" i="135"/>
  <c r="J103" i="135"/>
  <c r="K103" i="135"/>
  <c r="L103" i="135"/>
  <c r="M103" i="135"/>
  <c r="I104" i="135"/>
  <c r="J104" i="135"/>
  <c r="K104" i="135"/>
  <c r="L104" i="135"/>
  <c r="M104" i="135"/>
  <c r="I105" i="135"/>
  <c r="J105" i="135"/>
  <c r="K105" i="135"/>
  <c r="L105" i="135"/>
  <c r="M105" i="135"/>
  <c r="I106" i="135"/>
  <c r="J106" i="135"/>
  <c r="K106" i="135"/>
  <c r="L106" i="135"/>
  <c r="M106" i="135"/>
  <c r="I107" i="135"/>
  <c r="J107" i="135"/>
  <c r="K107" i="135"/>
  <c r="L107" i="135"/>
  <c r="M107" i="135"/>
  <c r="I108" i="135"/>
  <c r="J108" i="135"/>
  <c r="K108" i="135"/>
  <c r="L108" i="135"/>
  <c r="M108" i="135"/>
  <c r="I109" i="135"/>
  <c r="J109" i="135"/>
  <c r="K109" i="135"/>
  <c r="L109" i="135"/>
  <c r="M109" i="135"/>
  <c r="I110" i="135"/>
  <c r="J110" i="135"/>
  <c r="K110" i="135"/>
  <c r="L110" i="135"/>
  <c r="M110" i="135"/>
  <c r="I111" i="135"/>
  <c r="J111" i="135"/>
  <c r="K111" i="135"/>
  <c r="L111" i="135"/>
  <c r="M111" i="135"/>
  <c r="I112" i="135"/>
  <c r="J112" i="135"/>
  <c r="K112" i="135"/>
  <c r="L112" i="135"/>
  <c r="M112" i="135"/>
  <c r="I113" i="135"/>
  <c r="J113" i="135"/>
  <c r="K113" i="135"/>
  <c r="L113" i="135"/>
  <c r="M113" i="135"/>
  <c r="I114" i="135"/>
  <c r="J114" i="135"/>
  <c r="K114" i="135"/>
  <c r="L114" i="135"/>
  <c r="M114" i="135"/>
  <c r="I115" i="135"/>
  <c r="J115" i="135"/>
  <c r="K115" i="135"/>
  <c r="L115" i="135"/>
  <c r="M115" i="135"/>
  <c r="I116" i="135"/>
  <c r="J116" i="135"/>
  <c r="K116" i="135"/>
  <c r="L116" i="135"/>
  <c r="M116" i="135"/>
  <c r="I117" i="135"/>
  <c r="J117" i="135"/>
  <c r="K117" i="135"/>
  <c r="L117" i="135"/>
  <c r="M117" i="135"/>
  <c r="I118" i="135"/>
  <c r="J118" i="135"/>
  <c r="K118" i="135"/>
  <c r="L118" i="135"/>
  <c r="M118" i="135"/>
  <c r="I119" i="135"/>
  <c r="J119" i="135"/>
  <c r="K119" i="135"/>
  <c r="L119" i="135"/>
  <c r="M119" i="135"/>
  <c r="I120" i="135"/>
  <c r="J120" i="135"/>
  <c r="K120" i="135"/>
  <c r="L120" i="135"/>
  <c r="M120" i="135"/>
  <c r="I121" i="135"/>
  <c r="J121" i="135"/>
  <c r="K121" i="135"/>
  <c r="L121" i="135"/>
  <c r="M121" i="135"/>
  <c r="I122" i="135"/>
  <c r="J122" i="135"/>
  <c r="K122" i="135"/>
  <c r="L122" i="135"/>
  <c r="M122" i="135"/>
  <c r="I123" i="135"/>
  <c r="J123" i="135"/>
  <c r="K123" i="135"/>
  <c r="L123" i="135"/>
  <c r="M123" i="135"/>
  <c r="I124" i="135"/>
  <c r="J124" i="135"/>
  <c r="K124" i="135"/>
  <c r="L124" i="135"/>
  <c r="M124" i="135"/>
  <c r="I125" i="135"/>
  <c r="J125" i="135"/>
  <c r="K125" i="135"/>
  <c r="L125" i="135"/>
  <c r="M125" i="135"/>
  <c r="L126" i="135"/>
  <c r="I7" i="135"/>
  <c r="M7" i="135"/>
  <c r="L7" i="135"/>
  <c r="K7" i="135"/>
  <c r="J7" i="135"/>
  <c r="M6" i="135"/>
  <c r="L6" i="135"/>
  <c r="K6" i="135"/>
  <c r="J6" i="135"/>
  <c r="I6" i="135"/>
  <c r="M7" i="134"/>
  <c r="L7" i="134"/>
  <c r="K7" i="134"/>
  <c r="J7" i="134"/>
  <c r="I7" i="134"/>
  <c r="M6" i="134"/>
  <c r="L6" i="134"/>
  <c r="K6" i="134"/>
  <c r="J6" i="134"/>
  <c r="I6" i="134"/>
  <c r="AA7" i="135"/>
  <c r="Z7" i="135"/>
  <c r="Y7" i="135"/>
  <c r="X7" i="135"/>
  <c r="W7" i="135"/>
  <c r="AA6" i="135"/>
  <c r="Z6" i="135"/>
  <c r="Y6" i="135"/>
  <c r="X6" i="135"/>
  <c r="W6" i="135"/>
  <c r="AA7" i="134"/>
  <c r="Z7" i="134"/>
  <c r="Y7" i="134"/>
  <c r="X7" i="134"/>
  <c r="W7" i="134"/>
  <c r="AA6" i="134"/>
  <c r="Z6" i="134"/>
  <c r="Y6" i="134"/>
  <c r="X6" i="134"/>
  <c r="W6" i="134"/>
  <c r="A15" i="138"/>
  <c r="A1" i="138"/>
  <c r="W26" i="138"/>
  <c r="U26" i="138"/>
  <c r="S26" i="138"/>
  <c r="R26" i="138"/>
  <c r="AB26" i="138" s="1"/>
  <c r="P26" i="138"/>
  <c r="N26" i="138"/>
  <c r="L26" i="138"/>
  <c r="K26" i="138"/>
  <c r="J26" i="138"/>
  <c r="I26" i="138"/>
  <c r="F26" i="138"/>
  <c r="D26" i="138"/>
  <c r="C26" i="138"/>
  <c r="B26" i="138"/>
  <c r="T25" i="138"/>
  <c r="AC25" i="138" s="1"/>
  <c r="M25" i="138"/>
  <c r="O25" i="138"/>
  <c r="Q25" i="138" s="1"/>
  <c r="H25" i="138"/>
  <c r="T24" i="138"/>
  <c r="AC24" i="138" s="1"/>
  <c r="M24" i="138"/>
  <c r="O24" i="138"/>
  <c r="Q24" i="138" s="1"/>
  <c r="H24" i="138"/>
  <c r="T23" i="138"/>
  <c r="AC23" i="138" s="1"/>
  <c r="V23" i="138"/>
  <c r="M23" i="138"/>
  <c r="O23" i="138" s="1"/>
  <c r="Q23" i="138" s="1"/>
  <c r="H23" i="138"/>
  <c r="T22" i="138"/>
  <c r="AC22" i="138" s="1"/>
  <c r="M22" i="138"/>
  <c r="H22" i="138"/>
  <c r="T21" i="138"/>
  <c r="AC21" i="138" s="1"/>
  <c r="M21" i="138"/>
  <c r="O21" i="138"/>
  <c r="Q21" i="138" s="1"/>
  <c r="H21" i="138"/>
  <c r="T20" i="138"/>
  <c r="AC20" i="138" s="1"/>
  <c r="M20" i="138"/>
  <c r="O20" i="138"/>
  <c r="Q20" i="138" s="1"/>
  <c r="H20" i="138"/>
  <c r="T19" i="138"/>
  <c r="AC19" i="138" s="1"/>
  <c r="M19" i="138"/>
  <c r="O19" i="138" s="1"/>
  <c r="Q19" i="138" s="1"/>
  <c r="Q26" i="138" s="1"/>
  <c r="H19" i="138"/>
  <c r="W12" i="138"/>
  <c r="U12" i="138"/>
  <c r="S12" i="138"/>
  <c r="R12" i="138"/>
  <c r="AB12" i="138" s="1"/>
  <c r="P12" i="138"/>
  <c r="N12" i="138"/>
  <c r="L12" i="138"/>
  <c r="K12" i="138"/>
  <c r="J12" i="138"/>
  <c r="I12" i="138"/>
  <c r="F12" i="138"/>
  <c r="D12" i="138"/>
  <c r="C12" i="138"/>
  <c r="B12" i="138"/>
  <c r="T11" i="138"/>
  <c r="AC11" i="138" s="1"/>
  <c r="M11" i="138"/>
  <c r="O11" i="138" s="1"/>
  <c r="Q11" i="138" s="1"/>
  <c r="H11" i="138"/>
  <c r="T10" i="138"/>
  <c r="AC10" i="138" s="1"/>
  <c r="O10" i="138"/>
  <c r="Q10" i="138" s="1"/>
  <c r="M10" i="138"/>
  <c r="H10" i="138"/>
  <c r="T9" i="138"/>
  <c r="M9" i="138"/>
  <c r="O9" i="138" s="1"/>
  <c r="Q9" i="138" s="1"/>
  <c r="H9" i="138"/>
  <c r="T8" i="138"/>
  <c r="M8" i="138"/>
  <c r="O8" i="138"/>
  <c r="Q8" i="138" s="1"/>
  <c r="H8" i="138"/>
  <c r="T7" i="138"/>
  <c r="AC7" i="138" s="1"/>
  <c r="M7" i="138"/>
  <c r="O7" i="138" s="1"/>
  <c r="Q7" i="138" s="1"/>
  <c r="H7" i="138"/>
  <c r="T6" i="138"/>
  <c r="AC6" i="138" s="1"/>
  <c r="M6" i="138"/>
  <c r="O6" i="138" s="1"/>
  <c r="Q6" i="138" s="1"/>
  <c r="H6" i="138"/>
  <c r="T5" i="138"/>
  <c r="AC5" i="138" s="1"/>
  <c r="M5" i="138"/>
  <c r="H5" i="138"/>
  <c r="A1" i="146"/>
  <c r="J85" i="146"/>
  <c r="G85" i="146"/>
  <c r="F85" i="146"/>
  <c r="E85" i="146"/>
  <c r="C85" i="146"/>
  <c r="B85" i="146"/>
  <c r="L84" i="146"/>
  <c r="K84" i="146"/>
  <c r="J84" i="146"/>
  <c r="I84" i="146"/>
  <c r="H84" i="146"/>
  <c r="L83" i="146"/>
  <c r="K83" i="146"/>
  <c r="J83" i="146"/>
  <c r="I83" i="146"/>
  <c r="H83" i="146"/>
  <c r="L82" i="146"/>
  <c r="K82" i="146"/>
  <c r="J82" i="146"/>
  <c r="I82" i="146"/>
  <c r="H82" i="146"/>
  <c r="L81" i="146"/>
  <c r="K81" i="146"/>
  <c r="J81" i="146"/>
  <c r="I81" i="146"/>
  <c r="H81" i="146"/>
  <c r="L80" i="146"/>
  <c r="K80" i="146"/>
  <c r="J80" i="146"/>
  <c r="I80" i="146"/>
  <c r="H80" i="146"/>
  <c r="L79" i="146"/>
  <c r="K79" i="146"/>
  <c r="J79" i="146"/>
  <c r="I79" i="146"/>
  <c r="H79" i="146"/>
  <c r="L78" i="146"/>
  <c r="K78" i="146"/>
  <c r="J78" i="146"/>
  <c r="I78" i="146"/>
  <c r="H78" i="146"/>
  <c r="L77" i="146"/>
  <c r="K77" i="146"/>
  <c r="J77" i="146"/>
  <c r="I77" i="146"/>
  <c r="H77" i="146"/>
  <c r="G73" i="146"/>
  <c r="J73" i="146" s="1"/>
  <c r="F73" i="146"/>
  <c r="E73" i="146"/>
  <c r="C73" i="146"/>
  <c r="B73" i="146"/>
  <c r="L72" i="146"/>
  <c r="K72" i="146"/>
  <c r="J72" i="146"/>
  <c r="I72" i="146"/>
  <c r="H72" i="146"/>
  <c r="L71" i="146"/>
  <c r="K71" i="146"/>
  <c r="J71" i="146"/>
  <c r="I71" i="146"/>
  <c r="H71" i="146"/>
  <c r="L70" i="146"/>
  <c r="K70" i="146"/>
  <c r="J70" i="146"/>
  <c r="I70" i="146"/>
  <c r="H70" i="146"/>
  <c r="L69" i="146"/>
  <c r="K69" i="146"/>
  <c r="J69" i="146"/>
  <c r="I69" i="146"/>
  <c r="H69" i="146"/>
  <c r="L68" i="146"/>
  <c r="K68" i="146"/>
  <c r="J68" i="146"/>
  <c r="I68" i="146"/>
  <c r="H68" i="146"/>
  <c r="L67" i="146"/>
  <c r="K67" i="146"/>
  <c r="J67" i="146"/>
  <c r="I67" i="146"/>
  <c r="H67" i="146"/>
  <c r="L66" i="146"/>
  <c r="K66" i="146"/>
  <c r="J66" i="146"/>
  <c r="I66" i="146"/>
  <c r="H66" i="146"/>
  <c r="L65" i="146"/>
  <c r="K65" i="146"/>
  <c r="J65" i="146"/>
  <c r="I65" i="146"/>
  <c r="H65" i="146"/>
  <c r="G61" i="146"/>
  <c r="I61" i="146" s="1"/>
  <c r="F61" i="146"/>
  <c r="E61" i="146"/>
  <c r="C61" i="146"/>
  <c r="B61" i="146"/>
  <c r="L60" i="146"/>
  <c r="K60" i="146"/>
  <c r="J60" i="146"/>
  <c r="I60" i="146"/>
  <c r="H60" i="146"/>
  <c r="L59" i="146"/>
  <c r="K59" i="146"/>
  <c r="J59" i="146"/>
  <c r="I59" i="146"/>
  <c r="H59" i="146"/>
  <c r="L58" i="146"/>
  <c r="K58" i="146"/>
  <c r="J58" i="146"/>
  <c r="I58" i="146"/>
  <c r="H58" i="146"/>
  <c r="L57" i="146"/>
  <c r="K57" i="146"/>
  <c r="J57" i="146"/>
  <c r="I57" i="146"/>
  <c r="H57" i="146"/>
  <c r="L56" i="146"/>
  <c r="K56" i="146"/>
  <c r="J56" i="146"/>
  <c r="I56" i="146"/>
  <c r="H56" i="146"/>
  <c r="L55" i="146"/>
  <c r="K55" i="146"/>
  <c r="J55" i="146"/>
  <c r="I55" i="146"/>
  <c r="H55" i="146"/>
  <c r="L54" i="146"/>
  <c r="K54" i="146"/>
  <c r="J54" i="146"/>
  <c r="I54" i="146"/>
  <c r="H54" i="146"/>
  <c r="L53" i="146"/>
  <c r="K53" i="146"/>
  <c r="J53" i="146"/>
  <c r="I53" i="146"/>
  <c r="H53" i="146"/>
  <c r="G49" i="146"/>
  <c r="J49" i="146" s="1"/>
  <c r="F49" i="146"/>
  <c r="E49" i="146"/>
  <c r="C49" i="146"/>
  <c r="B49" i="146"/>
  <c r="L48" i="146"/>
  <c r="K48" i="146"/>
  <c r="J48" i="146"/>
  <c r="I48" i="146"/>
  <c r="H48" i="146"/>
  <c r="L47" i="146"/>
  <c r="K47" i="146"/>
  <c r="J47" i="146"/>
  <c r="I47" i="146"/>
  <c r="H47" i="146"/>
  <c r="L46" i="146"/>
  <c r="K46" i="146"/>
  <c r="J46" i="146"/>
  <c r="I46" i="146"/>
  <c r="H46" i="146"/>
  <c r="L45" i="146"/>
  <c r="K45" i="146"/>
  <c r="J45" i="146"/>
  <c r="I45" i="146"/>
  <c r="H45" i="146"/>
  <c r="L44" i="146"/>
  <c r="K44" i="146"/>
  <c r="J44" i="146"/>
  <c r="I44" i="146"/>
  <c r="H44" i="146"/>
  <c r="L43" i="146"/>
  <c r="K43" i="146"/>
  <c r="J43" i="146"/>
  <c r="I43" i="146"/>
  <c r="H43" i="146"/>
  <c r="L42" i="146"/>
  <c r="K42" i="146"/>
  <c r="J42" i="146"/>
  <c r="I42" i="146"/>
  <c r="H42" i="146"/>
  <c r="L41" i="146"/>
  <c r="K41" i="146"/>
  <c r="J41" i="146"/>
  <c r="I41" i="146"/>
  <c r="H41" i="146"/>
  <c r="G37" i="146"/>
  <c r="F37" i="146"/>
  <c r="E37" i="146"/>
  <c r="C37" i="146"/>
  <c r="B37" i="146"/>
  <c r="L36" i="146"/>
  <c r="K36" i="146"/>
  <c r="J36" i="146"/>
  <c r="I36" i="146"/>
  <c r="H36" i="146"/>
  <c r="L35" i="146"/>
  <c r="K35" i="146"/>
  <c r="J35" i="146"/>
  <c r="I35" i="146"/>
  <c r="H35" i="146"/>
  <c r="L34" i="146"/>
  <c r="K34" i="146"/>
  <c r="J34" i="146"/>
  <c r="I34" i="146"/>
  <c r="H34" i="146"/>
  <c r="L33" i="146"/>
  <c r="K33" i="146"/>
  <c r="J33" i="146"/>
  <c r="I33" i="146"/>
  <c r="H33" i="146"/>
  <c r="L32" i="146"/>
  <c r="K32" i="146"/>
  <c r="J32" i="146"/>
  <c r="I32" i="146"/>
  <c r="H32" i="146"/>
  <c r="L31" i="146"/>
  <c r="K31" i="146"/>
  <c r="J31" i="146"/>
  <c r="I31" i="146"/>
  <c r="H31" i="146"/>
  <c r="L30" i="146"/>
  <c r="K30" i="146"/>
  <c r="J30" i="146"/>
  <c r="I30" i="146"/>
  <c r="H30" i="146"/>
  <c r="L29" i="146"/>
  <c r="K29" i="146"/>
  <c r="J29" i="146"/>
  <c r="I29" i="146"/>
  <c r="H29" i="146"/>
  <c r="G25" i="146"/>
  <c r="J25" i="146" s="1"/>
  <c r="F25" i="146"/>
  <c r="E25" i="146"/>
  <c r="C25" i="146"/>
  <c r="B25" i="146"/>
  <c r="L24" i="146"/>
  <c r="K24" i="146"/>
  <c r="J24" i="146"/>
  <c r="I24" i="146"/>
  <c r="H24" i="146"/>
  <c r="L23" i="146"/>
  <c r="K23" i="146"/>
  <c r="J23" i="146"/>
  <c r="I23" i="146"/>
  <c r="H23" i="146"/>
  <c r="L22" i="146"/>
  <c r="K22" i="146"/>
  <c r="J22" i="146"/>
  <c r="I22" i="146"/>
  <c r="H22" i="146"/>
  <c r="L21" i="146"/>
  <c r="K21" i="146"/>
  <c r="J21" i="146"/>
  <c r="I21" i="146"/>
  <c r="H21" i="146"/>
  <c r="L20" i="146"/>
  <c r="K20" i="146"/>
  <c r="J20" i="146"/>
  <c r="I20" i="146"/>
  <c r="H20" i="146"/>
  <c r="L19" i="146"/>
  <c r="K19" i="146"/>
  <c r="J19" i="146"/>
  <c r="I19" i="146"/>
  <c r="H19" i="146"/>
  <c r="L18" i="146"/>
  <c r="K18" i="146"/>
  <c r="J18" i="146"/>
  <c r="I18" i="146"/>
  <c r="H18" i="146"/>
  <c r="L17" i="146"/>
  <c r="K17" i="146"/>
  <c r="J17" i="146"/>
  <c r="I17" i="146"/>
  <c r="H17" i="146"/>
  <c r="G13" i="146"/>
  <c r="F13" i="146"/>
  <c r="E13" i="146"/>
  <c r="D13" i="146"/>
  <c r="C13" i="146"/>
  <c r="B13" i="146"/>
  <c r="L12" i="146"/>
  <c r="K12" i="146"/>
  <c r="J12" i="146"/>
  <c r="I12" i="146"/>
  <c r="H12" i="146"/>
  <c r="L11" i="146"/>
  <c r="K11" i="146"/>
  <c r="J11" i="146"/>
  <c r="I11" i="146"/>
  <c r="H11" i="146"/>
  <c r="L10" i="146"/>
  <c r="K10" i="146"/>
  <c r="J10" i="146"/>
  <c r="I10" i="146"/>
  <c r="H10" i="146"/>
  <c r="L9" i="146"/>
  <c r="K9" i="146"/>
  <c r="J9" i="146"/>
  <c r="I9" i="146"/>
  <c r="H9" i="146"/>
  <c r="L8" i="146"/>
  <c r="K8" i="146"/>
  <c r="J8" i="146"/>
  <c r="I8" i="146"/>
  <c r="H8" i="146"/>
  <c r="L7" i="146"/>
  <c r="K7" i="146"/>
  <c r="J7" i="146"/>
  <c r="I7" i="146"/>
  <c r="H7" i="146"/>
  <c r="L6" i="146"/>
  <c r="K6" i="146"/>
  <c r="J6" i="146"/>
  <c r="I6" i="146"/>
  <c r="H6" i="146"/>
  <c r="L5" i="146"/>
  <c r="K5" i="146"/>
  <c r="J5" i="146"/>
  <c r="I5" i="146"/>
  <c r="H5" i="146"/>
  <c r="A1" i="145"/>
  <c r="L85" i="145"/>
  <c r="I85" i="145"/>
  <c r="G85" i="145"/>
  <c r="F85" i="145"/>
  <c r="E85" i="145"/>
  <c r="K85" i="145" s="1"/>
  <c r="C85" i="145"/>
  <c r="B85" i="145"/>
  <c r="H85" i="145" s="1"/>
  <c r="L84" i="145"/>
  <c r="K84" i="145"/>
  <c r="J84" i="145"/>
  <c r="I84" i="145"/>
  <c r="H84" i="145"/>
  <c r="L83" i="145"/>
  <c r="K83" i="145"/>
  <c r="J83" i="145"/>
  <c r="I83" i="145"/>
  <c r="H83" i="145"/>
  <c r="L82" i="145"/>
  <c r="K82" i="145"/>
  <c r="J82" i="145"/>
  <c r="I82" i="145"/>
  <c r="H82" i="145"/>
  <c r="L81" i="145"/>
  <c r="K81" i="145"/>
  <c r="J81" i="145"/>
  <c r="I81" i="145"/>
  <c r="H81" i="145"/>
  <c r="L80" i="145"/>
  <c r="K80" i="145"/>
  <c r="J80" i="145"/>
  <c r="I80" i="145"/>
  <c r="H80" i="145"/>
  <c r="L79" i="145"/>
  <c r="K79" i="145"/>
  <c r="J79" i="145"/>
  <c r="I79" i="145"/>
  <c r="H79" i="145"/>
  <c r="L78" i="145"/>
  <c r="K78" i="145"/>
  <c r="J78" i="145"/>
  <c r="I78" i="145"/>
  <c r="H78" i="145"/>
  <c r="L77" i="145"/>
  <c r="K77" i="145"/>
  <c r="J77" i="145"/>
  <c r="I77" i="145"/>
  <c r="H77" i="145"/>
  <c r="G73" i="145"/>
  <c r="J73" i="145" s="1"/>
  <c r="F73" i="145"/>
  <c r="E73" i="145"/>
  <c r="C73" i="145"/>
  <c r="B73" i="145"/>
  <c r="L72" i="145"/>
  <c r="K72" i="145"/>
  <c r="J72" i="145"/>
  <c r="I72" i="145"/>
  <c r="H72" i="145"/>
  <c r="L71" i="145"/>
  <c r="K71" i="145"/>
  <c r="J71" i="145"/>
  <c r="I71" i="145"/>
  <c r="H71" i="145"/>
  <c r="L70" i="145"/>
  <c r="K70" i="145"/>
  <c r="J70" i="145"/>
  <c r="I70" i="145"/>
  <c r="H70" i="145"/>
  <c r="L69" i="145"/>
  <c r="K69" i="145"/>
  <c r="J69" i="145"/>
  <c r="I69" i="145"/>
  <c r="H69" i="145"/>
  <c r="L68" i="145"/>
  <c r="K68" i="145"/>
  <c r="J68" i="145"/>
  <c r="I68" i="145"/>
  <c r="H68" i="145"/>
  <c r="L67" i="145"/>
  <c r="K67" i="145"/>
  <c r="J67" i="145"/>
  <c r="I67" i="145"/>
  <c r="H67" i="145"/>
  <c r="L66" i="145"/>
  <c r="K66" i="145"/>
  <c r="J66" i="145"/>
  <c r="I66" i="145"/>
  <c r="H66" i="145"/>
  <c r="L65" i="145"/>
  <c r="K65" i="145"/>
  <c r="J65" i="145"/>
  <c r="I65" i="145"/>
  <c r="H65" i="145"/>
  <c r="G61" i="145"/>
  <c r="F61" i="145"/>
  <c r="E61" i="145"/>
  <c r="C61" i="145"/>
  <c r="B61" i="145"/>
  <c r="L60" i="145"/>
  <c r="K60" i="145"/>
  <c r="J60" i="145"/>
  <c r="I60" i="145"/>
  <c r="H60" i="145"/>
  <c r="L59" i="145"/>
  <c r="K59" i="145"/>
  <c r="J59" i="145"/>
  <c r="I59" i="145"/>
  <c r="H59" i="145"/>
  <c r="L58" i="145"/>
  <c r="K58" i="145"/>
  <c r="J58" i="145"/>
  <c r="I58" i="145"/>
  <c r="H58" i="145"/>
  <c r="L57" i="145"/>
  <c r="K57" i="145"/>
  <c r="J57" i="145"/>
  <c r="I57" i="145"/>
  <c r="H57" i="145"/>
  <c r="L56" i="145"/>
  <c r="K56" i="145"/>
  <c r="J56" i="145"/>
  <c r="I56" i="145"/>
  <c r="H56" i="145"/>
  <c r="L55" i="145"/>
  <c r="K55" i="145"/>
  <c r="J55" i="145"/>
  <c r="I55" i="145"/>
  <c r="H55" i="145"/>
  <c r="L54" i="145"/>
  <c r="K54" i="145"/>
  <c r="J54" i="145"/>
  <c r="I54" i="145"/>
  <c r="H54" i="145"/>
  <c r="L53" i="145"/>
  <c r="K53" i="145"/>
  <c r="J53" i="145"/>
  <c r="I53" i="145"/>
  <c r="H53" i="145"/>
  <c r="G49" i="145"/>
  <c r="J49" i="145" s="1"/>
  <c r="F49" i="145"/>
  <c r="E49" i="145"/>
  <c r="C49" i="145"/>
  <c r="B49" i="145"/>
  <c r="L48" i="145"/>
  <c r="K48" i="145"/>
  <c r="J48" i="145"/>
  <c r="I48" i="145"/>
  <c r="H48" i="145"/>
  <c r="L47" i="145"/>
  <c r="K47" i="145"/>
  <c r="J47" i="145"/>
  <c r="I47" i="145"/>
  <c r="H47" i="145"/>
  <c r="L46" i="145"/>
  <c r="K46" i="145"/>
  <c r="J46" i="145"/>
  <c r="I46" i="145"/>
  <c r="H46" i="145"/>
  <c r="L45" i="145"/>
  <c r="K45" i="145"/>
  <c r="J45" i="145"/>
  <c r="I45" i="145"/>
  <c r="H45" i="145"/>
  <c r="L44" i="145"/>
  <c r="K44" i="145"/>
  <c r="J44" i="145"/>
  <c r="I44" i="145"/>
  <c r="H44" i="145"/>
  <c r="L43" i="145"/>
  <c r="K43" i="145"/>
  <c r="J43" i="145"/>
  <c r="I43" i="145"/>
  <c r="H43" i="145"/>
  <c r="L42" i="145"/>
  <c r="K42" i="145"/>
  <c r="J42" i="145"/>
  <c r="I42" i="145"/>
  <c r="H42" i="145"/>
  <c r="L41" i="145"/>
  <c r="K41" i="145"/>
  <c r="J41" i="145"/>
  <c r="I41" i="145"/>
  <c r="H41" i="145"/>
  <c r="G37" i="145"/>
  <c r="I37" i="145" s="1"/>
  <c r="F37" i="145"/>
  <c r="L37" i="145" s="1"/>
  <c r="E37" i="145"/>
  <c r="K37" i="145" s="1"/>
  <c r="C37" i="145"/>
  <c r="B37" i="145"/>
  <c r="L36" i="145"/>
  <c r="K36" i="145"/>
  <c r="J36" i="145"/>
  <c r="I36" i="145"/>
  <c r="H36" i="145"/>
  <c r="L35" i="145"/>
  <c r="K35" i="145"/>
  <c r="J35" i="145"/>
  <c r="I35" i="145"/>
  <c r="H35" i="145"/>
  <c r="L34" i="145"/>
  <c r="K34" i="145"/>
  <c r="J34" i="145"/>
  <c r="I34" i="145"/>
  <c r="H34" i="145"/>
  <c r="L33" i="145"/>
  <c r="K33" i="145"/>
  <c r="J33" i="145"/>
  <c r="I33" i="145"/>
  <c r="H33" i="145"/>
  <c r="L32" i="145"/>
  <c r="K32" i="145"/>
  <c r="J32" i="145"/>
  <c r="I32" i="145"/>
  <c r="H32" i="145"/>
  <c r="L31" i="145"/>
  <c r="K31" i="145"/>
  <c r="J31" i="145"/>
  <c r="I31" i="145"/>
  <c r="H31" i="145"/>
  <c r="L30" i="145"/>
  <c r="K30" i="145"/>
  <c r="J30" i="145"/>
  <c r="I30" i="145"/>
  <c r="H30" i="145"/>
  <c r="L29" i="145"/>
  <c r="K29" i="145"/>
  <c r="J29" i="145"/>
  <c r="I29" i="145"/>
  <c r="H29" i="145"/>
  <c r="G25" i="145"/>
  <c r="J25" i="145" s="1"/>
  <c r="F25" i="145"/>
  <c r="E25" i="145"/>
  <c r="C25" i="145"/>
  <c r="B25" i="145"/>
  <c r="L24" i="145"/>
  <c r="K24" i="145"/>
  <c r="J24" i="145"/>
  <c r="I24" i="145"/>
  <c r="H24" i="145"/>
  <c r="L23" i="145"/>
  <c r="K23" i="145"/>
  <c r="J23" i="145"/>
  <c r="I23" i="145"/>
  <c r="H23" i="145"/>
  <c r="L22" i="145"/>
  <c r="K22" i="145"/>
  <c r="J22" i="145"/>
  <c r="I22" i="145"/>
  <c r="H22" i="145"/>
  <c r="L21" i="145"/>
  <c r="K21" i="145"/>
  <c r="J21" i="145"/>
  <c r="I21" i="145"/>
  <c r="H21" i="145"/>
  <c r="L20" i="145"/>
  <c r="K20" i="145"/>
  <c r="J20" i="145"/>
  <c r="I20" i="145"/>
  <c r="H20" i="145"/>
  <c r="L19" i="145"/>
  <c r="K19" i="145"/>
  <c r="J19" i="145"/>
  <c r="I19" i="145"/>
  <c r="H19" i="145"/>
  <c r="L18" i="145"/>
  <c r="K18" i="145"/>
  <c r="J18" i="145"/>
  <c r="I18" i="145"/>
  <c r="H18" i="145"/>
  <c r="L17" i="145"/>
  <c r="K17" i="145"/>
  <c r="J17" i="145"/>
  <c r="I17" i="145"/>
  <c r="H17" i="145"/>
  <c r="G13" i="145"/>
  <c r="F13" i="145"/>
  <c r="E13" i="145"/>
  <c r="D13" i="145"/>
  <c r="C13" i="145"/>
  <c r="B13" i="145"/>
  <c r="L12" i="145"/>
  <c r="K12" i="145"/>
  <c r="J12" i="145"/>
  <c r="I12" i="145"/>
  <c r="H12" i="145"/>
  <c r="L11" i="145"/>
  <c r="K11" i="145"/>
  <c r="J11" i="145"/>
  <c r="I11" i="145"/>
  <c r="H11" i="145"/>
  <c r="L10" i="145"/>
  <c r="K10" i="145"/>
  <c r="J10" i="145"/>
  <c r="I10" i="145"/>
  <c r="H10" i="145"/>
  <c r="L9" i="145"/>
  <c r="K9" i="145"/>
  <c r="J9" i="145"/>
  <c r="I9" i="145"/>
  <c r="H9" i="145"/>
  <c r="L8" i="145"/>
  <c r="K8" i="145"/>
  <c r="J8" i="145"/>
  <c r="I8" i="145"/>
  <c r="H8" i="145"/>
  <c r="L7" i="145"/>
  <c r="K7" i="145"/>
  <c r="J7" i="145"/>
  <c r="I7" i="145"/>
  <c r="H7" i="145"/>
  <c r="L6" i="145"/>
  <c r="K6" i="145"/>
  <c r="J6" i="145"/>
  <c r="I6" i="145"/>
  <c r="H6" i="145"/>
  <c r="L5" i="145"/>
  <c r="K5" i="145"/>
  <c r="J5" i="145"/>
  <c r="I5" i="145"/>
  <c r="H5" i="145"/>
  <c r="A1" i="147"/>
  <c r="K114" i="147"/>
  <c r="J114" i="147"/>
  <c r="I114" i="147"/>
  <c r="H114" i="147"/>
  <c r="G113" i="147"/>
  <c r="F113" i="147"/>
  <c r="E113" i="147"/>
  <c r="D113" i="147"/>
  <c r="J113" i="147" s="1"/>
  <c r="C113" i="147"/>
  <c r="B113" i="147"/>
  <c r="L112" i="147"/>
  <c r="K112" i="147"/>
  <c r="J112" i="147"/>
  <c r="I112" i="147"/>
  <c r="H112" i="147"/>
  <c r="L111" i="147"/>
  <c r="K111" i="147"/>
  <c r="J111" i="147"/>
  <c r="I111" i="147"/>
  <c r="H111" i="147"/>
  <c r="L110" i="147"/>
  <c r="K110" i="147"/>
  <c r="J110" i="147"/>
  <c r="I110" i="147"/>
  <c r="H110" i="147"/>
  <c r="L109" i="147"/>
  <c r="K109" i="147"/>
  <c r="J109" i="147"/>
  <c r="I109" i="147"/>
  <c r="H109" i="147"/>
  <c r="L108" i="147"/>
  <c r="K108" i="147"/>
  <c r="J108" i="147"/>
  <c r="I108" i="147"/>
  <c r="H108" i="147"/>
  <c r="L107" i="147"/>
  <c r="K107" i="147"/>
  <c r="J107" i="147"/>
  <c r="I107" i="147"/>
  <c r="H107" i="147"/>
  <c r="L106" i="147"/>
  <c r="K106" i="147"/>
  <c r="J106" i="147"/>
  <c r="I106" i="147"/>
  <c r="H106" i="147"/>
  <c r="L105" i="147"/>
  <c r="K105" i="147"/>
  <c r="J105" i="147"/>
  <c r="I105" i="147"/>
  <c r="H105" i="147"/>
  <c r="L104" i="147"/>
  <c r="K104" i="147"/>
  <c r="J104" i="147"/>
  <c r="I104" i="147"/>
  <c r="H104" i="147"/>
  <c r="L103" i="147"/>
  <c r="K103" i="147"/>
  <c r="J103" i="147"/>
  <c r="I103" i="147"/>
  <c r="H103" i="147"/>
  <c r="L102" i="147"/>
  <c r="K102" i="147"/>
  <c r="J102" i="147"/>
  <c r="I102" i="147"/>
  <c r="H102" i="147"/>
  <c r="L101" i="147"/>
  <c r="K101" i="147"/>
  <c r="J101" i="147"/>
  <c r="I101" i="147"/>
  <c r="H101" i="147"/>
  <c r="G97" i="147"/>
  <c r="H97" i="147" s="1"/>
  <c r="F97" i="147"/>
  <c r="E97" i="147"/>
  <c r="D97" i="147"/>
  <c r="C97" i="147"/>
  <c r="B97" i="147"/>
  <c r="L96" i="147"/>
  <c r="K96" i="147"/>
  <c r="J96" i="147"/>
  <c r="I96" i="147"/>
  <c r="H96" i="147"/>
  <c r="L95" i="147"/>
  <c r="K95" i="147"/>
  <c r="J95" i="147"/>
  <c r="I95" i="147"/>
  <c r="H95" i="147"/>
  <c r="L94" i="147"/>
  <c r="K94" i="147"/>
  <c r="J94" i="147"/>
  <c r="I94" i="147"/>
  <c r="H94" i="147"/>
  <c r="L93" i="147"/>
  <c r="K93" i="147"/>
  <c r="J93" i="147"/>
  <c r="I93" i="147"/>
  <c r="H93" i="147"/>
  <c r="L92" i="147"/>
  <c r="K92" i="147"/>
  <c r="J92" i="147"/>
  <c r="I92" i="147"/>
  <c r="H92" i="147"/>
  <c r="L91" i="147"/>
  <c r="K91" i="147"/>
  <c r="J91" i="147"/>
  <c r="I91" i="147"/>
  <c r="H91" i="147"/>
  <c r="L90" i="147"/>
  <c r="K90" i="147"/>
  <c r="J90" i="147"/>
  <c r="I90" i="147"/>
  <c r="H90" i="147"/>
  <c r="L89" i="147"/>
  <c r="K89" i="147"/>
  <c r="J89" i="147"/>
  <c r="I89" i="147"/>
  <c r="H89" i="147"/>
  <c r="L88" i="147"/>
  <c r="K88" i="147"/>
  <c r="J88" i="147"/>
  <c r="I88" i="147"/>
  <c r="H88" i="147"/>
  <c r="L87" i="147"/>
  <c r="K87" i="147"/>
  <c r="J87" i="147"/>
  <c r="I87" i="147"/>
  <c r="H87" i="147"/>
  <c r="L86" i="147"/>
  <c r="K86" i="147"/>
  <c r="J86" i="147"/>
  <c r="I86" i="147"/>
  <c r="H86" i="147"/>
  <c r="L85" i="147"/>
  <c r="K85" i="147"/>
  <c r="J85" i="147"/>
  <c r="I85" i="147"/>
  <c r="H85" i="147"/>
  <c r="G81" i="147"/>
  <c r="F81" i="147"/>
  <c r="E81" i="147"/>
  <c r="D81" i="147"/>
  <c r="C81" i="147"/>
  <c r="B81" i="147"/>
  <c r="L80" i="147"/>
  <c r="K80" i="147"/>
  <c r="J80" i="147"/>
  <c r="I80" i="147"/>
  <c r="H80" i="147"/>
  <c r="L79" i="147"/>
  <c r="K79" i="147"/>
  <c r="J79" i="147"/>
  <c r="I79" i="147"/>
  <c r="H79" i="147"/>
  <c r="L78" i="147"/>
  <c r="K78" i="147"/>
  <c r="J78" i="147"/>
  <c r="I78" i="147"/>
  <c r="H78" i="147"/>
  <c r="L77" i="147"/>
  <c r="K77" i="147"/>
  <c r="J77" i="147"/>
  <c r="I77" i="147"/>
  <c r="H77" i="147"/>
  <c r="L76" i="147"/>
  <c r="K76" i="147"/>
  <c r="J76" i="147"/>
  <c r="I76" i="147"/>
  <c r="H76" i="147"/>
  <c r="L75" i="147"/>
  <c r="K75" i="147"/>
  <c r="J75" i="147"/>
  <c r="I75" i="147"/>
  <c r="H75" i="147"/>
  <c r="L74" i="147"/>
  <c r="K74" i="147"/>
  <c r="J74" i="147"/>
  <c r="I74" i="147"/>
  <c r="H74" i="147"/>
  <c r="L73" i="147"/>
  <c r="K73" i="147"/>
  <c r="J73" i="147"/>
  <c r="I73" i="147"/>
  <c r="H73" i="147"/>
  <c r="L72" i="147"/>
  <c r="K72" i="147"/>
  <c r="J72" i="147"/>
  <c r="I72" i="147"/>
  <c r="H72" i="147"/>
  <c r="L71" i="147"/>
  <c r="K71" i="147"/>
  <c r="J71" i="147"/>
  <c r="I71" i="147"/>
  <c r="H71" i="147"/>
  <c r="L70" i="147"/>
  <c r="K70" i="147"/>
  <c r="J70" i="147"/>
  <c r="I70" i="147"/>
  <c r="H70" i="147"/>
  <c r="L69" i="147"/>
  <c r="K69" i="147"/>
  <c r="J69" i="147"/>
  <c r="I69" i="147"/>
  <c r="H69" i="147"/>
  <c r="G65" i="147"/>
  <c r="J65" i="147" s="1"/>
  <c r="F65" i="147"/>
  <c r="E65" i="147"/>
  <c r="D65" i="147"/>
  <c r="C65" i="147"/>
  <c r="B65" i="147"/>
  <c r="L64" i="147"/>
  <c r="K64" i="147"/>
  <c r="J64" i="147"/>
  <c r="I64" i="147"/>
  <c r="H64" i="147"/>
  <c r="L63" i="147"/>
  <c r="K63" i="147"/>
  <c r="J63" i="147"/>
  <c r="I63" i="147"/>
  <c r="H63" i="147"/>
  <c r="L62" i="147"/>
  <c r="K62" i="147"/>
  <c r="J62" i="147"/>
  <c r="I62" i="147"/>
  <c r="H62" i="147"/>
  <c r="L61" i="147"/>
  <c r="K61" i="147"/>
  <c r="J61" i="147"/>
  <c r="I61" i="147"/>
  <c r="H61" i="147"/>
  <c r="L60" i="147"/>
  <c r="K60" i="147"/>
  <c r="J60" i="147"/>
  <c r="I60" i="147"/>
  <c r="H60" i="147"/>
  <c r="L59" i="147"/>
  <c r="K59" i="147"/>
  <c r="J59" i="147"/>
  <c r="I59" i="147"/>
  <c r="H59" i="147"/>
  <c r="L58" i="147"/>
  <c r="K58" i="147"/>
  <c r="J58" i="147"/>
  <c r="I58" i="147"/>
  <c r="H58" i="147"/>
  <c r="L57" i="147"/>
  <c r="K57" i="147"/>
  <c r="J57" i="147"/>
  <c r="I57" i="147"/>
  <c r="H57" i="147"/>
  <c r="L56" i="147"/>
  <c r="K56" i="147"/>
  <c r="J56" i="147"/>
  <c r="I56" i="147"/>
  <c r="H56" i="147"/>
  <c r="L55" i="147"/>
  <c r="K55" i="147"/>
  <c r="J55" i="147"/>
  <c r="I55" i="147"/>
  <c r="H55" i="147"/>
  <c r="L54" i="147"/>
  <c r="K54" i="147"/>
  <c r="J54" i="147"/>
  <c r="I54" i="147"/>
  <c r="H54" i="147"/>
  <c r="L53" i="147"/>
  <c r="K53" i="147"/>
  <c r="J53" i="147"/>
  <c r="I53" i="147"/>
  <c r="H53" i="147"/>
  <c r="G49" i="147"/>
  <c r="K49" i="147"/>
  <c r="F49" i="147"/>
  <c r="E49" i="147"/>
  <c r="D49" i="147"/>
  <c r="C49" i="147"/>
  <c r="B49" i="147"/>
  <c r="L48" i="147"/>
  <c r="K48" i="147"/>
  <c r="J48" i="147"/>
  <c r="I48" i="147"/>
  <c r="H48" i="147"/>
  <c r="L47" i="147"/>
  <c r="K47" i="147"/>
  <c r="J47" i="147"/>
  <c r="I47" i="147"/>
  <c r="H47" i="147"/>
  <c r="L46" i="147"/>
  <c r="K46" i="147"/>
  <c r="J46" i="147"/>
  <c r="I46" i="147"/>
  <c r="H46" i="147"/>
  <c r="L45" i="147"/>
  <c r="K45" i="147"/>
  <c r="J45" i="147"/>
  <c r="I45" i="147"/>
  <c r="H45" i="147"/>
  <c r="L44" i="147"/>
  <c r="K44" i="147"/>
  <c r="J44" i="147"/>
  <c r="I44" i="147"/>
  <c r="H44" i="147"/>
  <c r="L43" i="147"/>
  <c r="K43" i="147"/>
  <c r="J43" i="147"/>
  <c r="I43" i="147"/>
  <c r="H43" i="147"/>
  <c r="L42" i="147"/>
  <c r="K42" i="147"/>
  <c r="J42" i="147"/>
  <c r="I42" i="147"/>
  <c r="H42" i="147"/>
  <c r="L41" i="147"/>
  <c r="K41" i="147"/>
  <c r="J41" i="147"/>
  <c r="I41" i="147"/>
  <c r="H41" i="147"/>
  <c r="L40" i="147"/>
  <c r="K40" i="147"/>
  <c r="J40" i="147"/>
  <c r="I40" i="147"/>
  <c r="H40" i="147"/>
  <c r="L39" i="147"/>
  <c r="K39" i="147"/>
  <c r="J39" i="147"/>
  <c r="I39" i="147"/>
  <c r="H39" i="147"/>
  <c r="L38" i="147"/>
  <c r="K38" i="147"/>
  <c r="J38" i="147"/>
  <c r="I38" i="147"/>
  <c r="H38" i="147"/>
  <c r="L37" i="147"/>
  <c r="K37" i="147"/>
  <c r="J37" i="147"/>
  <c r="I37" i="147"/>
  <c r="H37" i="147"/>
  <c r="L33" i="147"/>
  <c r="H33" i="147"/>
  <c r="G33" i="147"/>
  <c r="F33" i="147"/>
  <c r="E33" i="147"/>
  <c r="K33" i="147" s="1"/>
  <c r="D33" i="147"/>
  <c r="C33" i="147"/>
  <c r="B33" i="147"/>
  <c r="L32" i="147"/>
  <c r="K32" i="147"/>
  <c r="J32" i="147"/>
  <c r="I32" i="147"/>
  <c r="H32" i="147"/>
  <c r="L31" i="147"/>
  <c r="K31" i="147"/>
  <c r="J31" i="147"/>
  <c r="I31" i="147"/>
  <c r="H31" i="147"/>
  <c r="L30" i="147"/>
  <c r="K30" i="147"/>
  <c r="J30" i="147"/>
  <c r="I30" i="147"/>
  <c r="H30" i="147"/>
  <c r="L29" i="147"/>
  <c r="K29" i="147"/>
  <c r="J29" i="147"/>
  <c r="I29" i="147"/>
  <c r="H29" i="147"/>
  <c r="L28" i="147"/>
  <c r="K28" i="147"/>
  <c r="J28" i="147"/>
  <c r="I28" i="147"/>
  <c r="H28" i="147"/>
  <c r="L27" i="147"/>
  <c r="K27" i="147"/>
  <c r="J27" i="147"/>
  <c r="I27" i="147"/>
  <c r="H27" i="147"/>
  <c r="L26" i="147"/>
  <c r="K26" i="147"/>
  <c r="J26" i="147"/>
  <c r="I26" i="147"/>
  <c r="H26" i="147"/>
  <c r="L25" i="147"/>
  <c r="K25" i="147"/>
  <c r="J25" i="147"/>
  <c r="I25" i="147"/>
  <c r="H25" i="147"/>
  <c r="L24" i="147"/>
  <c r="K24" i="147"/>
  <c r="J24" i="147"/>
  <c r="I24" i="147"/>
  <c r="H24" i="147"/>
  <c r="L23" i="147"/>
  <c r="K23" i="147"/>
  <c r="J23" i="147"/>
  <c r="I23" i="147"/>
  <c r="H23" i="147"/>
  <c r="L22" i="147"/>
  <c r="K22" i="147"/>
  <c r="J22" i="147"/>
  <c r="I22" i="147"/>
  <c r="H22" i="147"/>
  <c r="L21" i="147"/>
  <c r="K21" i="147"/>
  <c r="J21" i="147"/>
  <c r="I21" i="147"/>
  <c r="H21" i="147"/>
  <c r="G17" i="147"/>
  <c r="J17" i="147" s="1"/>
  <c r="F17" i="147"/>
  <c r="E17" i="147"/>
  <c r="D17" i="147"/>
  <c r="C17" i="147"/>
  <c r="B17" i="147"/>
  <c r="L16" i="147"/>
  <c r="K16" i="147"/>
  <c r="J16" i="147"/>
  <c r="I16" i="147"/>
  <c r="H16" i="147"/>
  <c r="L15" i="147"/>
  <c r="K15" i="147"/>
  <c r="J15" i="147"/>
  <c r="I15" i="147"/>
  <c r="H15" i="147"/>
  <c r="L14" i="147"/>
  <c r="K14" i="147"/>
  <c r="J14" i="147"/>
  <c r="I14" i="147"/>
  <c r="H14" i="147"/>
  <c r="L13" i="147"/>
  <c r="K13" i="147"/>
  <c r="J13" i="147"/>
  <c r="I13" i="147"/>
  <c r="H13" i="147"/>
  <c r="L12" i="147"/>
  <c r="K12" i="147"/>
  <c r="J12" i="147"/>
  <c r="I12" i="147"/>
  <c r="H12" i="147"/>
  <c r="L11" i="147"/>
  <c r="K11" i="147"/>
  <c r="J11" i="147"/>
  <c r="I11" i="147"/>
  <c r="H11" i="147"/>
  <c r="L10" i="147"/>
  <c r="K10" i="147"/>
  <c r="J10" i="147"/>
  <c r="I10" i="147"/>
  <c r="H10" i="147"/>
  <c r="L9" i="147"/>
  <c r="K9" i="147"/>
  <c r="J9" i="147"/>
  <c r="I9" i="147"/>
  <c r="H9" i="147"/>
  <c r="L8" i="147"/>
  <c r="K8" i="147"/>
  <c r="J8" i="147"/>
  <c r="I8" i="147"/>
  <c r="H8" i="147"/>
  <c r="L7" i="147"/>
  <c r="K7" i="147"/>
  <c r="J7" i="147"/>
  <c r="I7" i="147"/>
  <c r="H7" i="147"/>
  <c r="L6" i="147"/>
  <c r="K6" i="147"/>
  <c r="J6" i="147"/>
  <c r="I6" i="147"/>
  <c r="H6" i="147"/>
  <c r="L5" i="147"/>
  <c r="K5" i="147"/>
  <c r="J5" i="147"/>
  <c r="I5" i="147"/>
  <c r="H5" i="147"/>
  <c r="A1" i="132"/>
  <c r="G114" i="132"/>
  <c r="L114" i="132"/>
  <c r="F114" i="132"/>
  <c r="E114" i="132"/>
  <c r="D114" i="132"/>
  <c r="C114" i="132"/>
  <c r="B114" i="132"/>
  <c r="L113" i="132"/>
  <c r="K113" i="132"/>
  <c r="J113" i="132"/>
  <c r="I113" i="132"/>
  <c r="H113" i="132"/>
  <c r="L112" i="132"/>
  <c r="K112" i="132"/>
  <c r="J112" i="132"/>
  <c r="I112" i="132"/>
  <c r="H112" i="132"/>
  <c r="L111" i="132"/>
  <c r="K111" i="132"/>
  <c r="J111" i="132"/>
  <c r="I111" i="132"/>
  <c r="H111" i="132"/>
  <c r="L110" i="132"/>
  <c r="K110" i="132"/>
  <c r="J110" i="132"/>
  <c r="I110" i="132"/>
  <c r="H110" i="132"/>
  <c r="L109" i="132"/>
  <c r="K109" i="132"/>
  <c r="J109" i="132"/>
  <c r="I109" i="132"/>
  <c r="H109" i="132"/>
  <c r="L108" i="132"/>
  <c r="K108" i="132"/>
  <c r="J108" i="132"/>
  <c r="I108" i="132"/>
  <c r="H108" i="132"/>
  <c r="L107" i="132"/>
  <c r="K107" i="132"/>
  <c r="J107" i="132"/>
  <c r="I107" i="132"/>
  <c r="H107" i="132"/>
  <c r="L106" i="132"/>
  <c r="K106" i="132"/>
  <c r="J106" i="132"/>
  <c r="I106" i="132"/>
  <c r="H106" i="132"/>
  <c r="L105" i="132"/>
  <c r="K105" i="132"/>
  <c r="J105" i="132"/>
  <c r="I105" i="132"/>
  <c r="H105" i="132"/>
  <c r="L104" i="132"/>
  <c r="K104" i="132"/>
  <c r="J104" i="132"/>
  <c r="I104" i="132"/>
  <c r="H104" i="132"/>
  <c r="L103" i="132"/>
  <c r="K103" i="132"/>
  <c r="J103" i="132"/>
  <c r="I103" i="132"/>
  <c r="H103" i="132"/>
  <c r="L102" i="132"/>
  <c r="K102" i="132"/>
  <c r="J102" i="132"/>
  <c r="I102" i="132"/>
  <c r="H102" i="132"/>
  <c r="G98" i="132"/>
  <c r="K98" i="132"/>
  <c r="F98" i="132"/>
  <c r="L98" i="132" s="1"/>
  <c r="E98" i="132"/>
  <c r="D98" i="132"/>
  <c r="J98" i="132"/>
  <c r="C98" i="132"/>
  <c r="B98" i="132"/>
  <c r="L97" i="132"/>
  <c r="K97" i="132"/>
  <c r="J97" i="132"/>
  <c r="I97" i="132"/>
  <c r="H97" i="132"/>
  <c r="L96" i="132"/>
  <c r="K96" i="132"/>
  <c r="J96" i="132"/>
  <c r="I96" i="132"/>
  <c r="H96" i="132"/>
  <c r="L95" i="132"/>
  <c r="K95" i="132"/>
  <c r="J95" i="132"/>
  <c r="I95" i="132"/>
  <c r="H95" i="132"/>
  <c r="L94" i="132"/>
  <c r="K94" i="132"/>
  <c r="J94" i="132"/>
  <c r="I94" i="132"/>
  <c r="H94" i="132"/>
  <c r="L93" i="132"/>
  <c r="K93" i="132"/>
  <c r="J93" i="132"/>
  <c r="I93" i="132"/>
  <c r="H93" i="132"/>
  <c r="L92" i="132"/>
  <c r="K92" i="132"/>
  <c r="J92" i="132"/>
  <c r="I92" i="132"/>
  <c r="H92" i="132"/>
  <c r="L91" i="132"/>
  <c r="K91" i="132"/>
  <c r="J91" i="132"/>
  <c r="I91" i="132"/>
  <c r="H91" i="132"/>
  <c r="L90" i="132"/>
  <c r="K90" i="132"/>
  <c r="J90" i="132"/>
  <c r="I90" i="132"/>
  <c r="H90" i="132"/>
  <c r="L89" i="132"/>
  <c r="K89" i="132"/>
  <c r="J89" i="132"/>
  <c r="I89" i="132"/>
  <c r="H89" i="132"/>
  <c r="L88" i="132"/>
  <c r="K88" i="132"/>
  <c r="J88" i="132"/>
  <c r="I88" i="132"/>
  <c r="H88" i="132"/>
  <c r="L87" i="132"/>
  <c r="K87" i="132"/>
  <c r="J87" i="132"/>
  <c r="I87" i="132"/>
  <c r="H87" i="132"/>
  <c r="L86" i="132"/>
  <c r="K86" i="132"/>
  <c r="J86" i="132"/>
  <c r="I86" i="132"/>
  <c r="H86" i="132"/>
  <c r="G82" i="132"/>
  <c r="F82" i="132"/>
  <c r="E82" i="132"/>
  <c r="D82" i="132"/>
  <c r="J82" i="132" s="1"/>
  <c r="C82" i="132"/>
  <c r="B82" i="132"/>
  <c r="L81" i="132"/>
  <c r="K81" i="132"/>
  <c r="J81" i="132"/>
  <c r="I81" i="132"/>
  <c r="H81" i="132"/>
  <c r="L80" i="132"/>
  <c r="K80" i="132"/>
  <c r="J80" i="132"/>
  <c r="I80" i="132"/>
  <c r="H80" i="132"/>
  <c r="L79" i="132"/>
  <c r="K79" i="132"/>
  <c r="J79" i="132"/>
  <c r="I79" i="132"/>
  <c r="H79" i="132"/>
  <c r="L78" i="132"/>
  <c r="K78" i="132"/>
  <c r="J78" i="132"/>
  <c r="I78" i="132"/>
  <c r="H78" i="132"/>
  <c r="L77" i="132"/>
  <c r="K77" i="132"/>
  <c r="J77" i="132"/>
  <c r="I77" i="132"/>
  <c r="H77" i="132"/>
  <c r="L76" i="132"/>
  <c r="K76" i="132"/>
  <c r="J76" i="132"/>
  <c r="I76" i="132"/>
  <c r="H76" i="132"/>
  <c r="L75" i="132"/>
  <c r="K75" i="132"/>
  <c r="J75" i="132"/>
  <c r="I75" i="132"/>
  <c r="H75" i="132"/>
  <c r="L74" i="132"/>
  <c r="K74" i="132"/>
  <c r="J74" i="132"/>
  <c r="I74" i="132"/>
  <c r="H74" i="132"/>
  <c r="L73" i="132"/>
  <c r="K73" i="132"/>
  <c r="J73" i="132"/>
  <c r="I73" i="132"/>
  <c r="H73" i="132"/>
  <c r="L72" i="132"/>
  <c r="K72" i="132"/>
  <c r="J72" i="132"/>
  <c r="I72" i="132"/>
  <c r="H72" i="132"/>
  <c r="L71" i="132"/>
  <c r="K71" i="132"/>
  <c r="J71" i="132"/>
  <c r="I71" i="132"/>
  <c r="H71" i="132"/>
  <c r="L70" i="132"/>
  <c r="K70" i="132"/>
  <c r="J70" i="132"/>
  <c r="I70" i="132"/>
  <c r="H70" i="132"/>
  <c r="G66" i="132"/>
  <c r="F66" i="132"/>
  <c r="E66" i="132"/>
  <c r="D66" i="132"/>
  <c r="C66" i="132"/>
  <c r="I66" i="132" s="1"/>
  <c r="B66" i="132"/>
  <c r="L65" i="132"/>
  <c r="K65" i="132"/>
  <c r="J65" i="132"/>
  <c r="I65" i="132"/>
  <c r="H65" i="132"/>
  <c r="L64" i="132"/>
  <c r="K64" i="132"/>
  <c r="J64" i="132"/>
  <c r="I64" i="132"/>
  <c r="H64" i="132"/>
  <c r="L63" i="132"/>
  <c r="K63" i="132"/>
  <c r="J63" i="132"/>
  <c r="I63" i="132"/>
  <c r="H63" i="132"/>
  <c r="L62" i="132"/>
  <c r="K62" i="132"/>
  <c r="J62" i="132"/>
  <c r="I62" i="132"/>
  <c r="H62" i="132"/>
  <c r="L61" i="132"/>
  <c r="K61" i="132"/>
  <c r="J61" i="132"/>
  <c r="I61" i="132"/>
  <c r="H61" i="132"/>
  <c r="L60" i="132"/>
  <c r="K60" i="132"/>
  <c r="J60" i="132"/>
  <c r="I60" i="132"/>
  <c r="H60" i="132"/>
  <c r="L59" i="132"/>
  <c r="K59" i="132"/>
  <c r="J59" i="132"/>
  <c r="I59" i="132"/>
  <c r="H59" i="132"/>
  <c r="L58" i="132"/>
  <c r="K58" i="132"/>
  <c r="J58" i="132"/>
  <c r="I58" i="132"/>
  <c r="H58" i="132"/>
  <c r="L57" i="132"/>
  <c r="K57" i="132"/>
  <c r="J57" i="132"/>
  <c r="I57" i="132"/>
  <c r="H57" i="132"/>
  <c r="L56" i="132"/>
  <c r="K56" i="132"/>
  <c r="J56" i="132"/>
  <c r="I56" i="132"/>
  <c r="H56" i="132"/>
  <c r="L55" i="132"/>
  <c r="K55" i="132"/>
  <c r="J55" i="132"/>
  <c r="I55" i="132"/>
  <c r="H55" i="132"/>
  <c r="L54" i="132"/>
  <c r="K54" i="132"/>
  <c r="J54" i="132"/>
  <c r="I54" i="132"/>
  <c r="H54" i="132"/>
  <c r="G50" i="132"/>
  <c r="F50" i="132"/>
  <c r="E50" i="132"/>
  <c r="D50" i="132"/>
  <c r="C50" i="132"/>
  <c r="B50" i="132"/>
  <c r="L49" i="132"/>
  <c r="K49" i="132"/>
  <c r="J49" i="132"/>
  <c r="I49" i="132"/>
  <c r="H49" i="132"/>
  <c r="L48" i="132"/>
  <c r="K48" i="132"/>
  <c r="J48" i="132"/>
  <c r="I48" i="132"/>
  <c r="H48" i="132"/>
  <c r="L47" i="132"/>
  <c r="K47" i="132"/>
  <c r="J47" i="132"/>
  <c r="I47" i="132"/>
  <c r="H47" i="132"/>
  <c r="L46" i="132"/>
  <c r="K46" i="132"/>
  <c r="J46" i="132"/>
  <c r="I46" i="132"/>
  <c r="H46" i="132"/>
  <c r="L45" i="132"/>
  <c r="K45" i="132"/>
  <c r="J45" i="132"/>
  <c r="I45" i="132"/>
  <c r="H45" i="132"/>
  <c r="L44" i="132"/>
  <c r="K44" i="132"/>
  <c r="J44" i="132"/>
  <c r="I44" i="132"/>
  <c r="H44" i="132"/>
  <c r="L43" i="132"/>
  <c r="K43" i="132"/>
  <c r="J43" i="132"/>
  <c r="I43" i="132"/>
  <c r="H43" i="132"/>
  <c r="L42" i="132"/>
  <c r="K42" i="132"/>
  <c r="J42" i="132"/>
  <c r="I42" i="132"/>
  <c r="H42" i="132"/>
  <c r="L41" i="132"/>
  <c r="K41" i="132"/>
  <c r="J41" i="132"/>
  <c r="I41" i="132"/>
  <c r="H41" i="132"/>
  <c r="L40" i="132"/>
  <c r="K40" i="132"/>
  <c r="J40" i="132"/>
  <c r="I40" i="132"/>
  <c r="H40" i="132"/>
  <c r="L39" i="132"/>
  <c r="K39" i="132"/>
  <c r="J39" i="132"/>
  <c r="I39" i="132"/>
  <c r="H39" i="132"/>
  <c r="L38" i="132"/>
  <c r="K38" i="132"/>
  <c r="J38" i="132"/>
  <c r="I38" i="132"/>
  <c r="H38" i="132"/>
  <c r="K35" i="132"/>
  <c r="J35" i="132"/>
  <c r="I35" i="132"/>
  <c r="H35" i="132"/>
  <c r="G34" i="132"/>
  <c r="F34" i="132"/>
  <c r="E34" i="132"/>
  <c r="D34" i="132"/>
  <c r="C34" i="132"/>
  <c r="B34" i="132"/>
  <c r="H34" i="132" s="1"/>
  <c r="L33" i="132"/>
  <c r="K33" i="132"/>
  <c r="J33" i="132"/>
  <c r="I33" i="132"/>
  <c r="H33" i="132"/>
  <c r="L32" i="132"/>
  <c r="K32" i="132"/>
  <c r="J32" i="132"/>
  <c r="I32" i="132"/>
  <c r="H32" i="132"/>
  <c r="L31" i="132"/>
  <c r="K31" i="132"/>
  <c r="J31" i="132"/>
  <c r="I31" i="132"/>
  <c r="H31" i="132"/>
  <c r="L30" i="132"/>
  <c r="K30" i="132"/>
  <c r="J30" i="132"/>
  <c r="I30" i="132"/>
  <c r="H30" i="132"/>
  <c r="L29" i="132"/>
  <c r="K29" i="132"/>
  <c r="J29" i="132"/>
  <c r="I29" i="132"/>
  <c r="H29" i="132"/>
  <c r="L28" i="132"/>
  <c r="K28" i="132"/>
  <c r="J28" i="132"/>
  <c r="I28" i="132"/>
  <c r="H28" i="132"/>
  <c r="L27" i="132"/>
  <c r="K27" i="132"/>
  <c r="J27" i="132"/>
  <c r="I27" i="132"/>
  <c r="H27" i="132"/>
  <c r="L26" i="132"/>
  <c r="K26" i="132"/>
  <c r="J26" i="132"/>
  <c r="I26" i="132"/>
  <c r="H26" i="132"/>
  <c r="L25" i="132"/>
  <c r="K25" i="132"/>
  <c r="J25" i="132"/>
  <c r="I25" i="132"/>
  <c r="H25" i="132"/>
  <c r="L24" i="132"/>
  <c r="K24" i="132"/>
  <c r="J24" i="132"/>
  <c r="I24" i="132"/>
  <c r="H24" i="132"/>
  <c r="L23" i="132"/>
  <c r="K23" i="132"/>
  <c r="J23" i="132"/>
  <c r="I23" i="132"/>
  <c r="H23" i="132"/>
  <c r="L22" i="132"/>
  <c r="K22" i="132"/>
  <c r="J22" i="132"/>
  <c r="I22" i="132"/>
  <c r="H22" i="132"/>
  <c r="G17" i="132"/>
  <c r="F17" i="132"/>
  <c r="E17" i="132"/>
  <c r="D17" i="132"/>
  <c r="C17" i="132"/>
  <c r="B17" i="132"/>
  <c r="L16" i="132"/>
  <c r="K16" i="132"/>
  <c r="J16" i="132"/>
  <c r="I16" i="132"/>
  <c r="H16" i="132"/>
  <c r="L15" i="132"/>
  <c r="K15" i="132"/>
  <c r="J15" i="132"/>
  <c r="I15" i="132"/>
  <c r="H15" i="132"/>
  <c r="L14" i="132"/>
  <c r="K14" i="132"/>
  <c r="J14" i="132"/>
  <c r="I14" i="132"/>
  <c r="H14" i="132"/>
  <c r="L13" i="132"/>
  <c r="K13" i="132"/>
  <c r="J13" i="132"/>
  <c r="I13" i="132"/>
  <c r="H13" i="132"/>
  <c r="L12" i="132"/>
  <c r="K12" i="132"/>
  <c r="J12" i="132"/>
  <c r="I12" i="132"/>
  <c r="H12" i="132"/>
  <c r="L11" i="132"/>
  <c r="K11" i="132"/>
  <c r="J11" i="132"/>
  <c r="I11" i="132"/>
  <c r="H11" i="132"/>
  <c r="L10" i="132"/>
  <c r="K10" i="132"/>
  <c r="J10" i="132"/>
  <c r="I10" i="132"/>
  <c r="H10" i="132"/>
  <c r="L9" i="132"/>
  <c r="K9" i="132"/>
  <c r="J9" i="132"/>
  <c r="I9" i="132"/>
  <c r="H9" i="132"/>
  <c r="L8" i="132"/>
  <c r="K8" i="132"/>
  <c r="J8" i="132"/>
  <c r="I8" i="132"/>
  <c r="H8" i="132"/>
  <c r="L7" i="132"/>
  <c r="K7" i="132"/>
  <c r="J7" i="132"/>
  <c r="I7" i="132"/>
  <c r="H7" i="132"/>
  <c r="L6" i="132"/>
  <c r="K6" i="132"/>
  <c r="J6" i="132"/>
  <c r="I6" i="132"/>
  <c r="H6" i="132"/>
  <c r="L5" i="132"/>
  <c r="K5" i="132"/>
  <c r="J5" i="132"/>
  <c r="I5" i="132"/>
  <c r="H5" i="132"/>
  <c r="A1" i="131"/>
  <c r="G225" i="131"/>
  <c r="F225" i="131"/>
  <c r="E225" i="131"/>
  <c r="D225" i="131"/>
  <c r="C225" i="131"/>
  <c r="I225" i="131" s="1"/>
  <c r="B225" i="131"/>
  <c r="L224" i="131"/>
  <c r="K224" i="131"/>
  <c r="J224" i="131"/>
  <c r="I224" i="131"/>
  <c r="H224" i="131"/>
  <c r="L223" i="131"/>
  <c r="K223" i="131"/>
  <c r="J223" i="131"/>
  <c r="I223" i="131"/>
  <c r="H223" i="131"/>
  <c r="L222" i="131"/>
  <c r="K222" i="131"/>
  <c r="J222" i="131"/>
  <c r="I222" i="131"/>
  <c r="H222" i="131"/>
  <c r="L221" i="131"/>
  <c r="K221" i="131"/>
  <c r="J221" i="131"/>
  <c r="I221" i="131"/>
  <c r="H221" i="131"/>
  <c r="L220" i="131"/>
  <c r="K220" i="131"/>
  <c r="J220" i="131"/>
  <c r="I220" i="131"/>
  <c r="H220" i="131"/>
  <c r="L219" i="131"/>
  <c r="K219" i="131"/>
  <c r="J219" i="131"/>
  <c r="I219" i="131"/>
  <c r="H219" i="131"/>
  <c r="L218" i="131"/>
  <c r="K218" i="131"/>
  <c r="J218" i="131"/>
  <c r="I218" i="131"/>
  <c r="H218" i="131"/>
  <c r="L217" i="131"/>
  <c r="K217" i="131"/>
  <c r="J217" i="131"/>
  <c r="I217" i="131"/>
  <c r="H217" i="131"/>
  <c r="L216" i="131"/>
  <c r="K216" i="131"/>
  <c r="J216" i="131"/>
  <c r="I216" i="131"/>
  <c r="H216" i="131"/>
  <c r="L215" i="131"/>
  <c r="K215" i="131"/>
  <c r="J215" i="131"/>
  <c r="I215" i="131"/>
  <c r="H215" i="131"/>
  <c r="L214" i="131"/>
  <c r="K214" i="131"/>
  <c r="J214" i="131"/>
  <c r="I214" i="131"/>
  <c r="H214" i="131"/>
  <c r="L213" i="131"/>
  <c r="K213" i="131"/>
  <c r="J213" i="131"/>
  <c r="I213" i="131"/>
  <c r="H213" i="131"/>
  <c r="L212" i="131"/>
  <c r="K212" i="131"/>
  <c r="J212" i="131"/>
  <c r="I212" i="131"/>
  <c r="H212" i="131"/>
  <c r="L211" i="131"/>
  <c r="K211" i="131"/>
  <c r="J211" i="131"/>
  <c r="I211" i="131"/>
  <c r="H211" i="131"/>
  <c r="L210" i="131"/>
  <c r="K210" i="131"/>
  <c r="J210" i="131"/>
  <c r="I210" i="131"/>
  <c r="H210" i="131"/>
  <c r="L209" i="131"/>
  <c r="K209" i="131"/>
  <c r="J209" i="131"/>
  <c r="I209" i="131"/>
  <c r="H209" i="131"/>
  <c r="L208" i="131"/>
  <c r="K208" i="131"/>
  <c r="J208" i="131"/>
  <c r="I208" i="131"/>
  <c r="H208" i="131"/>
  <c r="L207" i="131"/>
  <c r="K207" i="131"/>
  <c r="J207" i="131"/>
  <c r="I207" i="131"/>
  <c r="H207" i="131"/>
  <c r="L206" i="131"/>
  <c r="K206" i="131"/>
  <c r="J206" i="131"/>
  <c r="I206" i="131"/>
  <c r="H206" i="131"/>
  <c r="L205" i="131"/>
  <c r="K205" i="131"/>
  <c r="J205" i="131"/>
  <c r="I205" i="131"/>
  <c r="H205" i="131"/>
  <c r="L204" i="131"/>
  <c r="K204" i="131"/>
  <c r="J204" i="131"/>
  <c r="I204" i="131"/>
  <c r="H204" i="131"/>
  <c r="L203" i="131"/>
  <c r="K203" i="131"/>
  <c r="J203" i="131"/>
  <c r="I203" i="131"/>
  <c r="H203" i="131"/>
  <c r="L202" i="131"/>
  <c r="K202" i="131"/>
  <c r="J202" i="131"/>
  <c r="I202" i="131"/>
  <c r="H202" i="131"/>
  <c r="L201" i="131"/>
  <c r="K201" i="131"/>
  <c r="J201" i="131"/>
  <c r="I201" i="131"/>
  <c r="H201" i="131"/>
  <c r="L200" i="131"/>
  <c r="K200" i="131"/>
  <c r="J200" i="131"/>
  <c r="I200" i="131"/>
  <c r="H200" i="131"/>
  <c r="L199" i="131"/>
  <c r="K199" i="131"/>
  <c r="J199" i="131"/>
  <c r="I199" i="131"/>
  <c r="H199" i="131"/>
  <c r="L198" i="131"/>
  <c r="K198" i="131"/>
  <c r="J198" i="131"/>
  <c r="I198" i="131"/>
  <c r="H198" i="131"/>
  <c r="L197" i="131"/>
  <c r="K197" i="131"/>
  <c r="J197" i="131"/>
  <c r="I197" i="131"/>
  <c r="H197" i="131"/>
  <c r="G193" i="131"/>
  <c r="K193" i="131" s="1"/>
  <c r="F193" i="131"/>
  <c r="E193" i="131"/>
  <c r="D193" i="131"/>
  <c r="C193" i="131"/>
  <c r="B193" i="131"/>
  <c r="L192" i="131"/>
  <c r="K192" i="131"/>
  <c r="J192" i="131"/>
  <c r="I192" i="131"/>
  <c r="H192" i="131"/>
  <c r="L191" i="131"/>
  <c r="K191" i="131"/>
  <c r="J191" i="131"/>
  <c r="I191" i="131"/>
  <c r="H191" i="131"/>
  <c r="L190" i="131"/>
  <c r="K190" i="131"/>
  <c r="J190" i="131"/>
  <c r="I190" i="131"/>
  <c r="H190" i="131"/>
  <c r="L189" i="131"/>
  <c r="K189" i="131"/>
  <c r="J189" i="131"/>
  <c r="I189" i="131"/>
  <c r="H189" i="131"/>
  <c r="L188" i="131"/>
  <c r="K188" i="131"/>
  <c r="J188" i="131"/>
  <c r="I188" i="131"/>
  <c r="H188" i="131"/>
  <c r="L187" i="131"/>
  <c r="K187" i="131"/>
  <c r="J187" i="131"/>
  <c r="I187" i="131"/>
  <c r="H187" i="131"/>
  <c r="L186" i="131"/>
  <c r="K186" i="131"/>
  <c r="J186" i="131"/>
  <c r="I186" i="131"/>
  <c r="H186" i="131"/>
  <c r="L185" i="131"/>
  <c r="K185" i="131"/>
  <c r="J185" i="131"/>
  <c r="I185" i="131"/>
  <c r="H185" i="131"/>
  <c r="L184" i="131"/>
  <c r="K184" i="131"/>
  <c r="J184" i="131"/>
  <c r="I184" i="131"/>
  <c r="H184" i="131"/>
  <c r="L183" i="131"/>
  <c r="K183" i="131"/>
  <c r="J183" i="131"/>
  <c r="I183" i="131"/>
  <c r="H183" i="131"/>
  <c r="L182" i="131"/>
  <c r="K182" i="131"/>
  <c r="J182" i="131"/>
  <c r="I182" i="131"/>
  <c r="H182" i="131"/>
  <c r="L181" i="131"/>
  <c r="K181" i="131"/>
  <c r="J181" i="131"/>
  <c r="I181" i="131"/>
  <c r="H181" i="131"/>
  <c r="L180" i="131"/>
  <c r="K180" i="131"/>
  <c r="J180" i="131"/>
  <c r="I180" i="131"/>
  <c r="H180" i="131"/>
  <c r="L179" i="131"/>
  <c r="K179" i="131"/>
  <c r="J179" i="131"/>
  <c r="I179" i="131"/>
  <c r="H179" i="131"/>
  <c r="L178" i="131"/>
  <c r="K178" i="131"/>
  <c r="J178" i="131"/>
  <c r="I178" i="131"/>
  <c r="H178" i="131"/>
  <c r="L177" i="131"/>
  <c r="K177" i="131"/>
  <c r="J177" i="131"/>
  <c r="I177" i="131"/>
  <c r="H177" i="131"/>
  <c r="L176" i="131"/>
  <c r="K176" i="131"/>
  <c r="J176" i="131"/>
  <c r="I176" i="131"/>
  <c r="H176" i="131"/>
  <c r="L175" i="131"/>
  <c r="K175" i="131"/>
  <c r="J175" i="131"/>
  <c r="I175" i="131"/>
  <c r="H175" i="131"/>
  <c r="L174" i="131"/>
  <c r="K174" i="131"/>
  <c r="J174" i="131"/>
  <c r="I174" i="131"/>
  <c r="H174" i="131"/>
  <c r="L173" i="131"/>
  <c r="K173" i="131"/>
  <c r="J173" i="131"/>
  <c r="I173" i="131"/>
  <c r="H173" i="131"/>
  <c r="L172" i="131"/>
  <c r="K172" i="131"/>
  <c r="J172" i="131"/>
  <c r="I172" i="131"/>
  <c r="H172" i="131"/>
  <c r="L171" i="131"/>
  <c r="K171" i="131"/>
  <c r="J171" i="131"/>
  <c r="I171" i="131"/>
  <c r="H171" i="131"/>
  <c r="L170" i="131"/>
  <c r="K170" i="131"/>
  <c r="J170" i="131"/>
  <c r="I170" i="131"/>
  <c r="H170" i="131"/>
  <c r="L169" i="131"/>
  <c r="K169" i="131"/>
  <c r="J169" i="131"/>
  <c r="I169" i="131"/>
  <c r="H169" i="131"/>
  <c r="L168" i="131"/>
  <c r="K168" i="131"/>
  <c r="J168" i="131"/>
  <c r="I168" i="131"/>
  <c r="H168" i="131"/>
  <c r="L167" i="131"/>
  <c r="K167" i="131"/>
  <c r="J167" i="131"/>
  <c r="I167" i="131"/>
  <c r="H167" i="131"/>
  <c r="L166" i="131"/>
  <c r="K166" i="131"/>
  <c r="J166" i="131"/>
  <c r="I166" i="131"/>
  <c r="H166" i="131"/>
  <c r="L165" i="131"/>
  <c r="K165" i="131"/>
  <c r="J165" i="131"/>
  <c r="I165" i="131"/>
  <c r="H165" i="131"/>
  <c r="G161" i="131"/>
  <c r="J161" i="131" s="1"/>
  <c r="F161" i="131"/>
  <c r="E161" i="131"/>
  <c r="D161" i="131"/>
  <c r="C161" i="131"/>
  <c r="B161" i="131"/>
  <c r="L160" i="131"/>
  <c r="K160" i="131"/>
  <c r="J160" i="131"/>
  <c r="I160" i="131"/>
  <c r="H160" i="131"/>
  <c r="L159" i="131"/>
  <c r="K159" i="131"/>
  <c r="J159" i="131"/>
  <c r="I159" i="131"/>
  <c r="H159" i="131"/>
  <c r="L158" i="131"/>
  <c r="K158" i="131"/>
  <c r="J158" i="131"/>
  <c r="I158" i="131"/>
  <c r="H158" i="131"/>
  <c r="L157" i="131"/>
  <c r="K157" i="131"/>
  <c r="J157" i="131"/>
  <c r="I157" i="131"/>
  <c r="H157" i="131"/>
  <c r="L156" i="131"/>
  <c r="K156" i="131"/>
  <c r="J156" i="131"/>
  <c r="I156" i="131"/>
  <c r="H156" i="131"/>
  <c r="L155" i="131"/>
  <c r="K155" i="131"/>
  <c r="J155" i="131"/>
  <c r="I155" i="131"/>
  <c r="H155" i="131"/>
  <c r="L154" i="131"/>
  <c r="K154" i="131"/>
  <c r="J154" i="131"/>
  <c r="I154" i="131"/>
  <c r="H154" i="131"/>
  <c r="L153" i="131"/>
  <c r="K153" i="131"/>
  <c r="J153" i="131"/>
  <c r="I153" i="131"/>
  <c r="H153" i="131"/>
  <c r="L152" i="131"/>
  <c r="K152" i="131"/>
  <c r="J152" i="131"/>
  <c r="I152" i="131"/>
  <c r="H152" i="131"/>
  <c r="L151" i="131"/>
  <c r="K151" i="131"/>
  <c r="J151" i="131"/>
  <c r="I151" i="131"/>
  <c r="H151" i="131"/>
  <c r="L150" i="131"/>
  <c r="K150" i="131"/>
  <c r="J150" i="131"/>
  <c r="I150" i="131"/>
  <c r="H150" i="131"/>
  <c r="L149" i="131"/>
  <c r="K149" i="131"/>
  <c r="J149" i="131"/>
  <c r="I149" i="131"/>
  <c r="H149" i="131"/>
  <c r="L148" i="131"/>
  <c r="K148" i="131"/>
  <c r="J148" i="131"/>
  <c r="I148" i="131"/>
  <c r="H148" i="131"/>
  <c r="L147" i="131"/>
  <c r="K147" i="131"/>
  <c r="J147" i="131"/>
  <c r="I147" i="131"/>
  <c r="H147" i="131"/>
  <c r="L146" i="131"/>
  <c r="K146" i="131"/>
  <c r="J146" i="131"/>
  <c r="I146" i="131"/>
  <c r="H146" i="131"/>
  <c r="L145" i="131"/>
  <c r="K145" i="131"/>
  <c r="J145" i="131"/>
  <c r="I145" i="131"/>
  <c r="H145" i="131"/>
  <c r="L144" i="131"/>
  <c r="K144" i="131"/>
  <c r="J144" i="131"/>
  <c r="I144" i="131"/>
  <c r="H144" i="131"/>
  <c r="L143" i="131"/>
  <c r="K143" i="131"/>
  <c r="J143" i="131"/>
  <c r="I143" i="131"/>
  <c r="H143" i="131"/>
  <c r="L142" i="131"/>
  <c r="K142" i="131"/>
  <c r="J142" i="131"/>
  <c r="I142" i="131"/>
  <c r="H142" i="131"/>
  <c r="L141" i="131"/>
  <c r="K141" i="131"/>
  <c r="J141" i="131"/>
  <c r="I141" i="131"/>
  <c r="H141" i="131"/>
  <c r="L140" i="131"/>
  <c r="K140" i="131"/>
  <c r="J140" i="131"/>
  <c r="I140" i="131"/>
  <c r="H140" i="131"/>
  <c r="L139" i="131"/>
  <c r="K139" i="131"/>
  <c r="J139" i="131"/>
  <c r="I139" i="131"/>
  <c r="H139" i="131"/>
  <c r="L138" i="131"/>
  <c r="K138" i="131"/>
  <c r="J138" i="131"/>
  <c r="I138" i="131"/>
  <c r="H138" i="131"/>
  <c r="L137" i="131"/>
  <c r="K137" i="131"/>
  <c r="J137" i="131"/>
  <c r="I137" i="131"/>
  <c r="H137" i="131"/>
  <c r="L136" i="131"/>
  <c r="K136" i="131"/>
  <c r="J136" i="131"/>
  <c r="I136" i="131"/>
  <c r="H136" i="131"/>
  <c r="L135" i="131"/>
  <c r="K135" i="131"/>
  <c r="J135" i="131"/>
  <c r="I135" i="131"/>
  <c r="H135" i="131"/>
  <c r="L134" i="131"/>
  <c r="K134" i="131"/>
  <c r="J134" i="131"/>
  <c r="I134" i="131"/>
  <c r="H134" i="131"/>
  <c r="L133" i="131"/>
  <c r="K133" i="131"/>
  <c r="J133" i="131"/>
  <c r="I133" i="131"/>
  <c r="H133" i="131"/>
  <c r="G129" i="131"/>
  <c r="F129" i="131"/>
  <c r="E129" i="131"/>
  <c r="D129" i="131"/>
  <c r="C129" i="131"/>
  <c r="I129" i="131" s="1"/>
  <c r="B129" i="131"/>
  <c r="H129" i="131"/>
  <c r="L128" i="131"/>
  <c r="K128" i="131"/>
  <c r="J128" i="131"/>
  <c r="I128" i="131"/>
  <c r="H128" i="131"/>
  <c r="L127" i="131"/>
  <c r="K127" i="131"/>
  <c r="J127" i="131"/>
  <c r="I127" i="131"/>
  <c r="H127" i="131"/>
  <c r="L126" i="131"/>
  <c r="K126" i="131"/>
  <c r="J126" i="131"/>
  <c r="I126" i="131"/>
  <c r="H126" i="131"/>
  <c r="L125" i="131"/>
  <c r="K125" i="131"/>
  <c r="J125" i="131"/>
  <c r="I125" i="131"/>
  <c r="H125" i="131"/>
  <c r="L124" i="131"/>
  <c r="K124" i="131"/>
  <c r="J124" i="131"/>
  <c r="I124" i="131"/>
  <c r="H124" i="131"/>
  <c r="L123" i="131"/>
  <c r="K123" i="131"/>
  <c r="J123" i="131"/>
  <c r="I123" i="131"/>
  <c r="H123" i="131"/>
  <c r="L122" i="131"/>
  <c r="K122" i="131"/>
  <c r="J122" i="131"/>
  <c r="I122" i="131"/>
  <c r="H122" i="131"/>
  <c r="L121" i="131"/>
  <c r="K121" i="131"/>
  <c r="J121" i="131"/>
  <c r="I121" i="131"/>
  <c r="H121" i="131"/>
  <c r="L120" i="131"/>
  <c r="K120" i="131"/>
  <c r="J120" i="131"/>
  <c r="I120" i="131"/>
  <c r="H120" i="131"/>
  <c r="L119" i="131"/>
  <c r="K119" i="131"/>
  <c r="J119" i="131"/>
  <c r="I119" i="131"/>
  <c r="H119" i="131"/>
  <c r="L118" i="131"/>
  <c r="K118" i="131"/>
  <c r="J118" i="131"/>
  <c r="I118" i="131"/>
  <c r="H118" i="131"/>
  <c r="L117" i="131"/>
  <c r="K117" i="131"/>
  <c r="J117" i="131"/>
  <c r="I117" i="131"/>
  <c r="H117" i="131"/>
  <c r="L116" i="131"/>
  <c r="K116" i="131"/>
  <c r="J116" i="131"/>
  <c r="I116" i="131"/>
  <c r="H116" i="131"/>
  <c r="L115" i="131"/>
  <c r="K115" i="131"/>
  <c r="J115" i="131"/>
  <c r="I115" i="131"/>
  <c r="H115" i="131"/>
  <c r="L114" i="131"/>
  <c r="K114" i="131"/>
  <c r="J114" i="131"/>
  <c r="I114" i="131"/>
  <c r="H114" i="131"/>
  <c r="L113" i="131"/>
  <c r="K113" i="131"/>
  <c r="J113" i="131"/>
  <c r="I113" i="131"/>
  <c r="H113" i="131"/>
  <c r="L112" i="131"/>
  <c r="K112" i="131"/>
  <c r="J112" i="131"/>
  <c r="I112" i="131"/>
  <c r="H112" i="131"/>
  <c r="L111" i="131"/>
  <c r="K111" i="131"/>
  <c r="J111" i="131"/>
  <c r="I111" i="131"/>
  <c r="H111" i="131"/>
  <c r="L110" i="131"/>
  <c r="K110" i="131"/>
  <c r="J110" i="131"/>
  <c r="I110" i="131"/>
  <c r="H110" i="131"/>
  <c r="L109" i="131"/>
  <c r="K109" i="131"/>
  <c r="J109" i="131"/>
  <c r="I109" i="131"/>
  <c r="H109" i="131"/>
  <c r="L108" i="131"/>
  <c r="K108" i="131"/>
  <c r="J108" i="131"/>
  <c r="I108" i="131"/>
  <c r="H108" i="131"/>
  <c r="L107" i="131"/>
  <c r="K107" i="131"/>
  <c r="J107" i="131"/>
  <c r="I107" i="131"/>
  <c r="H107" i="131"/>
  <c r="L106" i="131"/>
  <c r="K106" i="131"/>
  <c r="J106" i="131"/>
  <c r="I106" i="131"/>
  <c r="H106" i="131"/>
  <c r="L105" i="131"/>
  <c r="K105" i="131"/>
  <c r="J105" i="131"/>
  <c r="I105" i="131"/>
  <c r="H105" i="131"/>
  <c r="L104" i="131"/>
  <c r="K104" i="131"/>
  <c r="J104" i="131"/>
  <c r="I104" i="131"/>
  <c r="H104" i="131"/>
  <c r="L103" i="131"/>
  <c r="K103" i="131"/>
  <c r="J103" i="131"/>
  <c r="I103" i="131"/>
  <c r="H103" i="131"/>
  <c r="L102" i="131"/>
  <c r="K102" i="131"/>
  <c r="J102" i="131"/>
  <c r="I102" i="131"/>
  <c r="H102" i="131"/>
  <c r="L101" i="131"/>
  <c r="K101" i="131"/>
  <c r="J101" i="131"/>
  <c r="I101" i="131"/>
  <c r="H101" i="131"/>
  <c r="G97" i="131"/>
  <c r="F97" i="131"/>
  <c r="E97" i="131"/>
  <c r="D97" i="131"/>
  <c r="C97" i="131"/>
  <c r="B97" i="131"/>
  <c r="L96" i="131"/>
  <c r="K96" i="131"/>
  <c r="J96" i="131"/>
  <c r="I96" i="131"/>
  <c r="H96" i="131"/>
  <c r="L95" i="131"/>
  <c r="K95" i="131"/>
  <c r="J95" i="131"/>
  <c r="I95" i="131"/>
  <c r="H95" i="131"/>
  <c r="L94" i="131"/>
  <c r="K94" i="131"/>
  <c r="J94" i="131"/>
  <c r="I94" i="131"/>
  <c r="H94" i="131"/>
  <c r="L93" i="131"/>
  <c r="K93" i="131"/>
  <c r="J93" i="131"/>
  <c r="I93" i="131"/>
  <c r="H93" i="131"/>
  <c r="L92" i="131"/>
  <c r="K92" i="131"/>
  <c r="J92" i="131"/>
  <c r="I92" i="131"/>
  <c r="H92" i="131"/>
  <c r="L91" i="131"/>
  <c r="K91" i="131"/>
  <c r="J91" i="131"/>
  <c r="I91" i="131"/>
  <c r="H91" i="131"/>
  <c r="L90" i="131"/>
  <c r="K90" i="131"/>
  <c r="J90" i="131"/>
  <c r="I90" i="131"/>
  <c r="H90" i="131"/>
  <c r="L89" i="131"/>
  <c r="K89" i="131"/>
  <c r="J89" i="131"/>
  <c r="I89" i="131"/>
  <c r="H89" i="131"/>
  <c r="L88" i="131"/>
  <c r="K88" i="131"/>
  <c r="J88" i="131"/>
  <c r="I88" i="131"/>
  <c r="H88" i="131"/>
  <c r="L87" i="131"/>
  <c r="K87" i="131"/>
  <c r="J87" i="131"/>
  <c r="I87" i="131"/>
  <c r="H87" i="131"/>
  <c r="L86" i="131"/>
  <c r="K86" i="131"/>
  <c r="J86" i="131"/>
  <c r="I86" i="131"/>
  <c r="H86" i="131"/>
  <c r="L85" i="131"/>
  <c r="K85" i="131"/>
  <c r="J85" i="131"/>
  <c r="I85" i="131"/>
  <c r="H85" i="131"/>
  <c r="L84" i="131"/>
  <c r="K84" i="131"/>
  <c r="J84" i="131"/>
  <c r="I84" i="131"/>
  <c r="H84" i="131"/>
  <c r="L83" i="131"/>
  <c r="K83" i="131"/>
  <c r="J83" i="131"/>
  <c r="I83" i="131"/>
  <c r="H83" i="131"/>
  <c r="L82" i="131"/>
  <c r="K82" i="131"/>
  <c r="J82" i="131"/>
  <c r="I82" i="131"/>
  <c r="H82" i="131"/>
  <c r="L81" i="131"/>
  <c r="K81" i="131"/>
  <c r="J81" i="131"/>
  <c r="I81" i="131"/>
  <c r="H81" i="131"/>
  <c r="L80" i="131"/>
  <c r="K80" i="131"/>
  <c r="J80" i="131"/>
  <c r="I80" i="131"/>
  <c r="H80" i="131"/>
  <c r="L79" i="131"/>
  <c r="K79" i="131"/>
  <c r="J79" i="131"/>
  <c r="I79" i="131"/>
  <c r="H79" i="131"/>
  <c r="L78" i="131"/>
  <c r="K78" i="131"/>
  <c r="J78" i="131"/>
  <c r="I78" i="131"/>
  <c r="H78" i="131"/>
  <c r="L77" i="131"/>
  <c r="K77" i="131"/>
  <c r="J77" i="131"/>
  <c r="I77" i="131"/>
  <c r="H77" i="131"/>
  <c r="L76" i="131"/>
  <c r="K76" i="131"/>
  <c r="J76" i="131"/>
  <c r="I76" i="131"/>
  <c r="H76" i="131"/>
  <c r="L75" i="131"/>
  <c r="K75" i="131"/>
  <c r="J75" i="131"/>
  <c r="I75" i="131"/>
  <c r="H75" i="131"/>
  <c r="L74" i="131"/>
  <c r="K74" i="131"/>
  <c r="J74" i="131"/>
  <c r="I74" i="131"/>
  <c r="H74" i="131"/>
  <c r="L73" i="131"/>
  <c r="K73" i="131"/>
  <c r="J73" i="131"/>
  <c r="I73" i="131"/>
  <c r="H73" i="131"/>
  <c r="L72" i="131"/>
  <c r="K72" i="131"/>
  <c r="J72" i="131"/>
  <c r="I72" i="131"/>
  <c r="H72" i="131"/>
  <c r="L71" i="131"/>
  <c r="K71" i="131"/>
  <c r="J71" i="131"/>
  <c r="I71" i="131"/>
  <c r="H71" i="131"/>
  <c r="L70" i="131"/>
  <c r="K70" i="131"/>
  <c r="J70" i="131"/>
  <c r="I70" i="131"/>
  <c r="H70" i="131"/>
  <c r="L69" i="131"/>
  <c r="K69" i="131"/>
  <c r="J69" i="131"/>
  <c r="I69" i="131"/>
  <c r="H69" i="131"/>
  <c r="G65" i="131"/>
  <c r="F65" i="131"/>
  <c r="L65" i="131" s="1"/>
  <c r="E65" i="131"/>
  <c r="D65" i="131"/>
  <c r="C65" i="131"/>
  <c r="B65" i="131"/>
  <c r="H65" i="131" s="1"/>
  <c r="L64" i="131"/>
  <c r="K64" i="131"/>
  <c r="J64" i="131"/>
  <c r="I64" i="131"/>
  <c r="H64" i="131"/>
  <c r="L63" i="131"/>
  <c r="K63" i="131"/>
  <c r="J63" i="131"/>
  <c r="I63" i="131"/>
  <c r="H63" i="131"/>
  <c r="L62" i="131"/>
  <c r="K62" i="131"/>
  <c r="J62" i="131"/>
  <c r="I62" i="131"/>
  <c r="H62" i="131"/>
  <c r="L61" i="131"/>
  <c r="K61" i="131"/>
  <c r="J61" i="131"/>
  <c r="I61" i="131"/>
  <c r="H61" i="131"/>
  <c r="L60" i="131"/>
  <c r="K60" i="131"/>
  <c r="J60" i="131"/>
  <c r="I60" i="131"/>
  <c r="H60" i="131"/>
  <c r="L59" i="131"/>
  <c r="K59" i="131"/>
  <c r="J59" i="131"/>
  <c r="I59" i="131"/>
  <c r="H59" i="131"/>
  <c r="L58" i="131"/>
  <c r="K58" i="131"/>
  <c r="J58" i="131"/>
  <c r="I58" i="131"/>
  <c r="H58" i="131"/>
  <c r="L57" i="131"/>
  <c r="K57" i="131"/>
  <c r="J57" i="131"/>
  <c r="I57" i="131"/>
  <c r="H57" i="131"/>
  <c r="L56" i="131"/>
  <c r="K56" i="131"/>
  <c r="J56" i="131"/>
  <c r="I56" i="131"/>
  <c r="H56" i="131"/>
  <c r="L55" i="131"/>
  <c r="K55" i="131"/>
  <c r="J55" i="131"/>
  <c r="I55" i="131"/>
  <c r="H55" i="131"/>
  <c r="L54" i="131"/>
  <c r="K54" i="131"/>
  <c r="J54" i="131"/>
  <c r="I54" i="131"/>
  <c r="H54" i="131"/>
  <c r="L53" i="131"/>
  <c r="K53" i="131"/>
  <c r="J53" i="131"/>
  <c r="I53" i="131"/>
  <c r="H53" i="131"/>
  <c r="L52" i="131"/>
  <c r="K52" i="131"/>
  <c r="J52" i="131"/>
  <c r="I52" i="131"/>
  <c r="H52" i="131"/>
  <c r="L51" i="131"/>
  <c r="K51" i="131"/>
  <c r="J51" i="131"/>
  <c r="I51" i="131"/>
  <c r="H51" i="131"/>
  <c r="L50" i="131"/>
  <c r="K50" i="131"/>
  <c r="J50" i="131"/>
  <c r="I50" i="131"/>
  <c r="H50" i="131"/>
  <c r="L49" i="131"/>
  <c r="K49" i="131"/>
  <c r="J49" i="131"/>
  <c r="I49" i="131"/>
  <c r="H49" i="131"/>
  <c r="L48" i="131"/>
  <c r="K48" i="131"/>
  <c r="J48" i="131"/>
  <c r="I48" i="131"/>
  <c r="H48" i="131"/>
  <c r="L47" i="131"/>
  <c r="K47" i="131"/>
  <c r="J47" i="131"/>
  <c r="I47" i="131"/>
  <c r="H47" i="131"/>
  <c r="L46" i="131"/>
  <c r="K46" i="131"/>
  <c r="J46" i="131"/>
  <c r="I46" i="131"/>
  <c r="H46" i="131"/>
  <c r="L45" i="131"/>
  <c r="K45" i="131"/>
  <c r="J45" i="131"/>
  <c r="I45" i="131"/>
  <c r="H45" i="131"/>
  <c r="L44" i="131"/>
  <c r="K44" i="131"/>
  <c r="J44" i="131"/>
  <c r="I44" i="131"/>
  <c r="H44" i="131"/>
  <c r="L43" i="131"/>
  <c r="K43" i="131"/>
  <c r="J43" i="131"/>
  <c r="I43" i="131"/>
  <c r="H43" i="131"/>
  <c r="L42" i="131"/>
  <c r="K42" i="131"/>
  <c r="J42" i="131"/>
  <c r="I42" i="131"/>
  <c r="H42" i="131"/>
  <c r="L41" i="131"/>
  <c r="K41" i="131"/>
  <c r="J41" i="131"/>
  <c r="I41" i="131"/>
  <c r="H41" i="131"/>
  <c r="L40" i="131"/>
  <c r="K40" i="131"/>
  <c r="J40" i="131"/>
  <c r="I40" i="131"/>
  <c r="H40" i="131"/>
  <c r="L39" i="131"/>
  <c r="K39" i="131"/>
  <c r="J39" i="131"/>
  <c r="I39" i="131"/>
  <c r="H39" i="131"/>
  <c r="L38" i="131"/>
  <c r="K38" i="131"/>
  <c r="J38" i="131"/>
  <c r="I38" i="131"/>
  <c r="H38" i="131"/>
  <c r="L37" i="131"/>
  <c r="K37" i="131"/>
  <c r="J37" i="131"/>
  <c r="I37" i="131"/>
  <c r="H37" i="131"/>
  <c r="L33" i="131"/>
  <c r="E33" i="131"/>
  <c r="K33" i="131"/>
  <c r="D33" i="131"/>
  <c r="J33" i="131" s="1"/>
  <c r="C33" i="131"/>
  <c r="I33" i="131" s="1"/>
  <c r="B33" i="131"/>
  <c r="H33" i="131" s="1"/>
  <c r="L32" i="131"/>
  <c r="K32" i="131"/>
  <c r="J32" i="131"/>
  <c r="I32" i="131"/>
  <c r="H32" i="131"/>
  <c r="L31" i="131"/>
  <c r="K31" i="131"/>
  <c r="J31" i="131"/>
  <c r="I31" i="131"/>
  <c r="H31" i="131"/>
  <c r="L30" i="131"/>
  <c r="K30" i="131"/>
  <c r="J30" i="131"/>
  <c r="I30" i="131"/>
  <c r="H30" i="131"/>
  <c r="L29" i="131"/>
  <c r="K29" i="131"/>
  <c r="J29" i="131"/>
  <c r="I29" i="131"/>
  <c r="H29" i="131"/>
  <c r="L28" i="131"/>
  <c r="K28" i="131"/>
  <c r="J28" i="131"/>
  <c r="I28" i="131"/>
  <c r="H28" i="131"/>
  <c r="L27" i="131"/>
  <c r="K27" i="131"/>
  <c r="J27" i="131"/>
  <c r="I27" i="131"/>
  <c r="H27" i="131"/>
  <c r="L26" i="131"/>
  <c r="K26" i="131"/>
  <c r="J26" i="131"/>
  <c r="I26" i="131"/>
  <c r="H26" i="131"/>
  <c r="L25" i="131"/>
  <c r="K25" i="131"/>
  <c r="J25" i="131"/>
  <c r="I25" i="131"/>
  <c r="H25" i="131"/>
  <c r="L24" i="131"/>
  <c r="K24" i="131"/>
  <c r="J24" i="131"/>
  <c r="I24" i="131"/>
  <c r="H24" i="131"/>
  <c r="L23" i="131"/>
  <c r="K23" i="131"/>
  <c r="J23" i="131"/>
  <c r="I23" i="131"/>
  <c r="H23" i="131"/>
  <c r="L22" i="131"/>
  <c r="K22" i="131"/>
  <c r="J22" i="131"/>
  <c r="I22" i="131"/>
  <c r="H22" i="131"/>
  <c r="L21" i="131"/>
  <c r="K21" i="131"/>
  <c r="J21" i="131"/>
  <c r="I21" i="131"/>
  <c r="H21" i="131"/>
  <c r="L20" i="131"/>
  <c r="K20" i="131"/>
  <c r="J20" i="131"/>
  <c r="I20" i="131"/>
  <c r="H20" i="131"/>
  <c r="L19" i="131"/>
  <c r="K19" i="131"/>
  <c r="J19" i="131"/>
  <c r="I19" i="131"/>
  <c r="H19" i="131"/>
  <c r="L18" i="131"/>
  <c r="K18" i="131"/>
  <c r="J18" i="131"/>
  <c r="I18" i="131"/>
  <c r="H18" i="131"/>
  <c r="L17" i="131"/>
  <c r="K17" i="131"/>
  <c r="J17" i="131"/>
  <c r="I17" i="131"/>
  <c r="H17" i="131"/>
  <c r="L16" i="131"/>
  <c r="K16" i="131"/>
  <c r="J16" i="131"/>
  <c r="I16" i="131"/>
  <c r="H16" i="131"/>
  <c r="L15" i="131"/>
  <c r="K15" i="131"/>
  <c r="J15" i="131"/>
  <c r="I15" i="131"/>
  <c r="H15" i="131"/>
  <c r="L14" i="131"/>
  <c r="K14" i="131"/>
  <c r="J14" i="131"/>
  <c r="I14" i="131"/>
  <c r="H14" i="131"/>
  <c r="L13" i="131"/>
  <c r="K13" i="131"/>
  <c r="J13" i="131"/>
  <c r="I13" i="131"/>
  <c r="H13" i="131"/>
  <c r="L12" i="131"/>
  <c r="K12" i="131"/>
  <c r="J12" i="131"/>
  <c r="I12" i="131"/>
  <c r="H12" i="131"/>
  <c r="L11" i="131"/>
  <c r="K11" i="131"/>
  <c r="J11" i="131"/>
  <c r="I11" i="131"/>
  <c r="H11" i="131"/>
  <c r="L10" i="131"/>
  <c r="K10" i="131"/>
  <c r="J10" i="131"/>
  <c r="I10" i="131"/>
  <c r="H10" i="131"/>
  <c r="L9" i="131"/>
  <c r="K9" i="131"/>
  <c r="J9" i="131"/>
  <c r="I9" i="131"/>
  <c r="H9" i="131"/>
  <c r="L8" i="131"/>
  <c r="K8" i="131"/>
  <c r="J8" i="131"/>
  <c r="I8" i="131"/>
  <c r="H8" i="131"/>
  <c r="L7" i="131"/>
  <c r="K7" i="131"/>
  <c r="J7" i="131"/>
  <c r="I7" i="131"/>
  <c r="H7" i="131"/>
  <c r="L6" i="131"/>
  <c r="K6" i="131"/>
  <c r="J6" i="131"/>
  <c r="I6" i="131"/>
  <c r="H6" i="131"/>
  <c r="L5" i="131"/>
  <c r="K5" i="131"/>
  <c r="J5" i="131"/>
  <c r="I5" i="131"/>
  <c r="H5" i="131"/>
  <c r="A1" i="3"/>
  <c r="G225" i="3"/>
  <c r="F225" i="3"/>
  <c r="L225" i="3" s="1"/>
  <c r="E225" i="3"/>
  <c r="D225" i="3"/>
  <c r="J225" i="3" s="1"/>
  <c r="C225" i="3"/>
  <c r="I225" i="3" s="1"/>
  <c r="B225" i="3"/>
  <c r="L224" i="3"/>
  <c r="K224" i="3"/>
  <c r="J224" i="3"/>
  <c r="I224" i="3"/>
  <c r="H224" i="3"/>
  <c r="L223" i="3"/>
  <c r="K223" i="3"/>
  <c r="J223" i="3"/>
  <c r="I223" i="3"/>
  <c r="H223" i="3"/>
  <c r="L222" i="3"/>
  <c r="K222" i="3"/>
  <c r="J222" i="3"/>
  <c r="I222" i="3"/>
  <c r="H222" i="3"/>
  <c r="L221" i="3"/>
  <c r="K221" i="3"/>
  <c r="J221" i="3"/>
  <c r="I221" i="3"/>
  <c r="H221" i="3"/>
  <c r="L220" i="3"/>
  <c r="K220" i="3"/>
  <c r="J220" i="3"/>
  <c r="I220" i="3"/>
  <c r="H220" i="3"/>
  <c r="L219" i="3"/>
  <c r="K219" i="3"/>
  <c r="J219" i="3"/>
  <c r="I219" i="3"/>
  <c r="H219" i="3"/>
  <c r="L218" i="3"/>
  <c r="K218" i="3"/>
  <c r="J218" i="3"/>
  <c r="I218" i="3"/>
  <c r="H218" i="3"/>
  <c r="L217" i="3"/>
  <c r="K217" i="3"/>
  <c r="J217" i="3"/>
  <c r="I217" i="3"/>
  <c r="H217" i="3"/>
  <c r="L216" i="3"/>
  <c r="K216" i="3"/>
  <c r="J216" i="3"/>
  <c r="I216" i="3"/>
  <c r="H216" i="3"/>
  <c r="L215" i="3"/>
  <c r="K215" i="3"/>
  <c r="J215" i="3"/>
  <c r="I215" i="3"/>
  <c r="H215" i="3"/>
  <c r="L214" i="3"/>
  <c r="K214" i="3"/>
  <c r="J214" i="3"/>
  <c r="I214" i="3"/>
  <c r="H214" i="3"/>
  <c r="L213" i="3"/>
  <c r="K213" i="3"/>
  <c r="J213" i="3"/>
  <c r="I213" i="3"/>
  <c r="H213" i="3"/>
  <c r="L212" i="3"/>
  <c r="K212" i="3"/>
  <c r="J212" i="3"/>
  <c r="I212" i="3"/>
  <c r="H212" i="3"/>
  <c r="L211" i="3"/>
  <c r="K211" i="3"/>
  <c r="J211" i="3"/>
  <c r="I211" i="3"/>
  <c r="H211" i="3"/>
  <c r="L210" i="3"/>
  <c r="K210" i="3"/>
  <c r="J210" i="3"/>
  <c r="I210" i="3"/>
  <c r="H210" i="3"/>
  <c r="L209" i="3"/>
  <c r="K209" i="3"/>
  <c r="J209" i="3"/>
  <c r="I209" i="3"/>
  <c r="H209" i="3"/>
  <c r="L208" i="3"/>
  <c r="K208" i="3"/>
  <c r="J208" i="3"/>
  <c r="I208" i="3"/>
  <c r="H208" i="3"/>
  <c r="L207" i="3"/>
  <c r="K207" i="3"/>
  <c r="J207" i="3"/>
  <c r="I207" i="3"/>
  <c r="H207" i="3"/>
  <c r="L206" i="3"/>
  <c r="K206" i="3"/>
  <c r="J206" i="3"/>
  <c r="I206" i="3"/>
  <c r="H206" i="3"/>
  <c r="L205" i="3"/>
  <c r="K205" i="3"/>
  <c r="J205" i="3"/>
  <c r="I205" i="3"/>
  <c r="H205" i="3"/>
  <c r="L204" i="3"/>
  <c r="K204" i="3"/>
  <c r="J204" i="3"/>
  <c r="I204" i="3"/>
  <c r="H204" i="3"/>
  <c r="L203" i="3"/>
  <c r="K203" i="3"/>
  <c r="J203" i="3"/>
  <c r="I203" i="3"/>
  <c r="H203" i="3"/>
  <c r="L202" i="3"/>
  <c r="K202" i="3"/>
  <c r="J202" i="3"/>
  <c r="I202" i="3"/>
  <c r="H202" i="3"/>
  <c r="L201" i="3"/>
  <c r="K201" i="3"/>
  <c r="J201" i="3"/>
  <c r="I201" i="3"/>
  <c r="H201" i="3"/>
  <c r="L200" i="3"/>
  <c r="K200" i="3"/>
  <c r="J200" i="3"/>
  <c r="I200" i="3"/>
  <c r="H200" i="3"/>
  <c r="L199" i="3"/>
  <c r="K199" i="3"/>
  <c r="J199" i="3"/>
  <c r="I199" i="3"/>
  <c r="H199" i="3"/>
  <c r="L198" i="3"/>
  <c r="K198" i="3"/>
  <c r="J198" i="3"/>
  <c r="I198" i="3"/>
  <c r="H198" i="3"/>
  <c r="L197" i="3"/>
  <c r="K197" i="3"/>
  <c r="J197" i="3"/>
  <c r="I197" i="3"/>
  <c r="H197" i="3"/>
  <c r="G193" i="3"/>
  <c r="F193" i="3"/>
  <c r="E193" i="3"/>
  <c r="D193" i="3"/>
  <c r="C193" i="3"/>
  <c r="B193" i="3"/>
  <c r="L192" i="3"/>
  <c r="K192" i="3"/>
  <c r="J192" i="3"/>
  <c r="I192" i="3"/>
  <c r="H192" i="3"/>
  <c r="L191" i="3"/>
  <c r="K191" i="3"/>
  <c r="J191" i="3"/>
  <c r="I191" i="3"/>
  <c r="H191" i="3"/>
  <c r="L190" i="3"/>
  <c r="K190" i="3"/>
  <c r="J190" i="3"/>
  <c r="I190" i="3"/>
  <c r="H190" i="3"/>
  <c r="L189" i="3"/>
  <c r="K189" i="3"/>
  <c r="J189" i="3"/>
  <c r="I189" i="3"/>
  <c r="H189" i="3"/>
  <c r="L188" i="3"/>
  <c r="K188" i="3"/>
  <c r="J188" i="3"/>
  <c r="I188" i="3"/>
  <c r="H188" i="3"/>
  <c r="L187" i="3"/>
  <c r="K187" i="3"/>
  <c r="J187" i="3"/>
  <c r="I187" i="3"/>
  <c r="H187" i="3"/>
  <c r="L186" i="3"/>
  <c r="K186" i="3"/>
  <c r="J186" i="3"/>
  <c r="I186" i="3"/>
  <c r="H186" i="3"/>
  <c r="L185" i="3"/>
  <c r="K185" i="3"/>
  <c r="J185" i="3"/>
  <c r="I185" i="3"/>
  <c r="H185" i="3"/>
  <c r="L184" i="3"/>
  <c r="K184" i="3"/>
  <c r="J184" i="3"/>
  <c r="I184" i="3"/>
  <c r="H184" i="3"/>
  <c r="L183" i="3"/>
  <c r="K183" i="3"/>
  <c r="J183" i="3"/>
  <c r="I183" i="3"/>
  <c r="H183" i="3"/>
  <c r="L182" i="3"/>
  <c r="K182" i="3"/>
  <c r="J182" i="3"/>
  <c r="I182" i="3"/>
  <c r="H182" i="3"/>
  <c r="L181" i="3"/>
  <c r="K181" i="3"/>
  <c r="J181" i="3"/>
  <c r="I181" i="3"/>
  <c r="H181" i="3"/>
  <c r="L180" i="3"/>
  <c r="K180" i="3"/>
  <c r="J180" i="3"/>
  <c r="I180" i="3"/>
  <c r="H180" i="3"/>
  <c r="L179" i="3"/>
  <c r="K179" i="3"/>
  <c r="J179" i="3"/>
  <c r="I179" i="3"/>
  <c r="H179" i="3"/>
  <c r="L178" i="3"/>
  <c r="K178" i="3"/>
  <c r="J178" i="3"/>
  <c r="I178" i="3"/>
  <c r="H178" i="3"/>
  <c r="L177" i="3"/>
  <c r="K177" i="3"/>
  <c r="J177" i="3"/>
  <c r="I177" i="3"/>
  <c r="H177" i="3"/>
  <c r="L176" i="3"/>
  <c r="K176" i="3"/>
  <c r="J176" i="3"/>
  <c r="I176" i="3"/>
  <c r="H176" i="3"/>
  <c r="L175" i="3"/>
  <c r="K175" i="3"/>
  <c r="J175" i="3"/>
  <c r="I175" i="3"/>
  <c r="H175" i="3"/>
  <c r="L174" i="3"/>
  <c r="K174" i="3"/>
  <c r="J174" i="3"/>
  <c r="I174" i="3"/>
  <c r="H174" i="3"/>
  <c r="L173" i="3"/>
  <c r="K173" i="3"/>
  <c r="J173" i="3"/>
  <c r="I173" i="3"/>
  <c r="H173" i="3"/>
  <c r="L172" i="3"/>
  <c r="K172" i="3"/>
  <c r="J172" i="3"/>
  <c r="I172" i="3"/>
  <c r="H172" i="3"/>
  <c r="L171" i="3"/>
  <c r="K171" i="3"/>
  <c r="J171" i="3"/>
  <c r="I171" i="3"/>
  <c r="H171" i="3"/>
  <c r="L170" i="3"/>
  <c r="K170" i="3"/>
  <c r="J170" i="3"/>
  <c r="I170" i="3"/>
  <c r="H170" i="3"/>
  <c r="L169" i="3"/>
  <c r="K169" i="3"/>
  <c r="J169" i="3"/>
  <c r="I169" i="3"/>
  <c r="H169" i="3"/>
  <c r="L168" i="3"/>
  <c r="K168" i="3"/>
  <c r="J168" i="3"/>
  <c r="I168" i="3"/>
  <c r="H168" i="3"/>
  <c r="L167" i="3"/>
  <c r="K167" i="3"/>
  <c r="J167" i="3"/>
  <c r="I167" i="3"/>
  <c r="H167" i="3"/>
  <c r="L166" i="3"/>
  <c r="K166" i="3"/>
  <c r="J166" i="3"/>
  <c r="I166" i="3"/>
  <c r="H166" i="3"/>
  <c r="L165" i="3"/>
  <c r="K165" i="3"/>
  <c r="J165" i="3"/>
  <c r="I165" i="3"/>
  <c r="H165" i="3"/>
  <c r="G161" i="3"/>
  <c r="F161" i="3"/>
  <c r="E161" i="3"/>
  <c r="D161" i="3"/>
  <c r="C161" i="3"/>
  <c r="B161" i="3"/>
  <c r="L160" i="3"/>
  <c r="K160" i="3"/>
  <c r="J160" i="3"/>
  <c r="I160" i="3"/>
  <c r="H160" i="3"/>
  <c r="L159" i="3"/>
  <c r="K159" i="3"/>
  <c r="J159" i="3"/>
  <c r="I159" i="3"/>
  <c r="H159" i="3"/>
  <c r="L158" i="3"/>
  <c r="K158" i="3"/>
  <c r="J158" i="3"/>
  <c r="I158" i="3"/>
  <c r="H158" i="3"/>
  <c r="L157" i="3"/>
  <c r="K157" i="3"/>
  <c r="J157" i="3"/>
  <c r="I157" i="3"/>
  <c r="H157" i="3"/>
  <c r="L156" i="3"/>
  <c r="K156" i="3"/>
  <c r="J156" i="3"/>
  <c r="I156" i="3"/>
  <c r="H156" i="3"/>
  <c r="L155" i="3"/>
  <c r="K155" i="3"/>
  <c r="J155" i="3"/>
  <c r="I155" i="3"/>
  <c r="H155" i="3"/>
  <c r="L154" i="3"/>
  <c r="K154" i="3"/>
  <c r="J154" i="3"/>
  <c r="I154" i="3"/>
  <c r="H154" i="3"/>
  <c r="L153" i="3"/>
  <c r="K153" i="3"/>
  <c r="J153" i="3"/>
  <c r="I153" i="3"/>
  <c r="H153" i="3"/>
  <c r="L152" i="3"/>
  <c r="K152" i="3"/>
  <c r="J152" i="3"/>
  <c r="I152" i="3"/>
  <c r="H152" i="3"/>
  <c r="L151" i="3"/>
  <c r="K151" i="3"/>
  <c r="J151" i="3"/>
  <c r="I151" i="3"/>
  <c r="H151" i="3"/>
  <c r="L150" i="3"/>
  <c r="K150" i="3"/>
  <c r="J150" i="3"/>
  <c r="I150" i="3"/>
  <c r="H150" i="3"/>
  <c r="L149" i="3"/>
  <c r="K149" i="3"/>
  <c r="J149" i="3"/>
  <c r="I149" i="3"/>
  <c r="H149" i="3"/>
  <c r="L148" i="3"/>
  <c r="K148" i="3"/>
  <c r="J148" i="3"/>
  <c r="I148" i="3"/>
  <c r="H148" i="3"/>
  <c r="L147" i="3"/>
  <c r="K147" i="3"/>
  <c r="J147" i="3"/>
  <c r="I147" i="3"/>
  <c r="H147" i="3"/>
  <c r="L146" i="3"/>
  <c r="K146" i="3"/>
  <c r="J146" i="3"/>
  <c r="I146" i="3"/>
  <c r="H146" i="3"/>
  <c r="L145" i="3"/>
  <c r="K145" i="3"/>
  <c r="J145" i="3"/>
  <c r="I145" i="3"/>
  <c r="H145" i="3"/>
  <c r="L144" i="3"/>
  <c r="K144" i="3"/>
  <c r="J144" i="3"/>
  <c r="I144" i="3"/>
  <c r="H144" i="3"/>
  <c r="L143" i="3"/>
  <c r="K143" i="3"/>
  <c r="J143" i="3"/>
  <c r="I143" i="3"/>
  <c r="H143" i="3"/>
  <c r="L142" i="3"/>
  <c r="K142" i="3"/>
  <c r="J142" i="3"/>
  <c r="I142" i="3"/>
  <c r="H142" i="3"/>
  <c r="L141" i="3"/>
  <c r="K141" i="3"/>
  <c r="J141" i="3"/>
  <c r="I141" i="3"/>
  <c r="H141" i="3"/>
  <c r="L140" i="3"/>
  <c r="K140" i="3"/>
  <c r="J140" i="3"/>
  <c r="I140" i="3"/>
  <c r="H140" i="3"/>
  <c r="L139" i="3"/>
  <c r="K139" i="3"/>
  <c r="J139" i="3"/>
  <c r="I139" i="3"/>
  <c r="H139" i="3"/>
  <c r="L138" i="3"/>
  <c r="K138" i="3"/>
  <c r="J138" i="3"/>
  <c r="I138" i="3"/>
  <c r="H138" i="3"/>
  <c r="L137" i="3"/>
  <c r="K137" i="3"/>
  <c r="J137" i="3"/>
  <c r="I137" i="3"/>
  <c r="H137" i="3"/>
  <c r="L136" i="3"/>
  <c r="K136" i="3"/>
  <c r="J136" i="3"/>
  <c r="I136" i="3"/>
  <c r="H136" i="3"/>
  <c r="L135" i="3"/>
  <c r="K135" i="3"/>
  <c r="J135" i="3"/>
  <c r="I135" i="3"/>
  <c r="H135" i="3"/>
  <c r="L134" i="3"/>
  <c r="K134" i="3"/>
  <c r="J134" i="3"/>
  <c r="I134" i="3"/>
  <c r="H134" i="3"/>
  <c r="L133" i="3"/>
  <c r="K133" i="3"/>
  <c r="J133" i="3"/>
  <c r="I133" i="3"/>
  <c r="H133" i="3"/>
  <c r="G129" i="3"/>
  <c r="F129" i="3"/>
  <c r="E129" i="3"/>
  <c r="D129" i="3"/>
  <c r="C129" i="3"/>
  <c r="B129" i="3"/>
  <c r="L128" i="3"/>
  <c r="K128" i="3"/>
  <c r="J128" i="3"/>
  <c r="I128" i="3"/>
  <c r="H128" i="3"/>
  <c r="L127" i="3"/>
  <c r="K127" i="3"/>
  <c r="J127" i="3"/>
  <c r="I127" i="3"/>
  <c r="H127" i="3"/>
  <c r="L126" i="3"/>
  <c r="K126" i="3"/>
  <c r="J126" i="3"/>
  <c r="I126" i="3"/>
  <c r="H126" i="3"/>
  <c r="L125" i="3"/>
  <c r="K125" i="3"/>
  <c r="J125" i="3"/>
  <c r="I125" i="3"/>
  <c r="H125" i="3"/>
  <c r="L124" i="3"/>
  <c r="K124" i="3"/>
  <c r="J124" i="3"/>
  <c r="I124" i="3"/>
  <c r="H124" i="3"/>
  <c r="L123" i="3"/>
  <c r="K123" i="3"/>
  <c r="J123" i="3"/>
  <c r="I123" i="3"/>
  <c r="H123" i="3"/>
  <c r="L122" i="3"/>
  <c r="K122" i="3"/>
  <c r="J122" i="3"/>
  <c r="I122" i="3"/>
  <c r="H122" i="3"/>
  <c r="L121" i="3"/>
  <c r="K121" i="3"/>
  <c r="J121" i="3"/>
  <c r="I121" i="3"/>
  <c r="H121" i="3"/>
  <c r="L120" i="3"/>
  <c r="K120" i="3"/>
  <c r="J120" i="3"/>
  <c r="I120" i="3"/>
  <c r="H120" i="3"/>
  <c r="L119" i="3"/>
  <c r="K119" i="3"/>
  <c r="J119" i="3"/>
  <c r="I119" i="3"/>
  <c r="H119" i="3"/>
  <c r="L118" i="3"/>
  <c r="K118" i="3"/>
  <c r="J118" i="3"/>
  <c r="I118" i="3"/>
  <c r="H118" i="3"/>
  <c r="L117" i="3"/>
  <c r="K117" i="3"/>
  <c r="J117" i="3"/>
  <c r="I117" i="3"/>
  <c r="H117" i="3"/>
  <c r="L116" i="3"/>
  <c r="K116" i="3"/>
  <c r="J116" i="3"/>
  <c r="I116" i="3"/>
  <c r="H116" i="3"/>
  <c r="L115" i="3"/>
  <c r="K115" i="3"/>
  <c r="J115" i="3"/>
  <c r="I115" i="3"/>
  <c r="H115" i="3"/>
  <c r="L114" i="3"/>
  <c r="K114" i="3"/>
  <c r="J114" i="3"/>
  <c r="I114" i="3"/>
  <c r="H114" i="3"/>
  <c r="L113" i="3"/>
  <c r="K113" i="3"/>
  <c r="J113" i="3"/>
  <c r="I113" i="3"/>
  <c r="H113" i="3"/>
  <c r="L112" i="3"/>
  <c r="K112" i="3"/>
  <c r="J112" i="3"/>
  <c r="I112" i="3"/>
  <c r="H112" i="3"/>
  <c r="L111" i="3"/>
  <c r="K111" i="3"/>
  <c r="J111" i="3"/>
  <c r="I111" i="3"/>
  <c r="H111" i="3"/>
  <c r="L110" i="3"/>
  <c r="K110" i="3"/>
  <c r="J110" i="3"/>
  <c r="I110" i="3"/>
  <c r="H110" i="3"/>
  <c r="L109" i="3"/>
  <c r="K109" i="3"/>
  <c r="J109" i="3"/>
  <c r="I109" i="3"/>
  <c r="H109" i="3"/>
  <c r="L108" i="3"/>
  <c r="K108" i="3"/>
  <c r="J108" i="3"/>
  <c r="I108" i="3"/>
  <c r="H108" i="3"/>
  <c r="L107" i="3"/>
  <c r="K107" i="3"/>
  <c r="J107" i="3"/>
  <c r="I107" i="3"/>
  <c r="H107" i="3"/>
  <c r="L106" i="3"/>
  <c r="K106" i="3"/>
  <c r="J106" i="3"/>
  <c r="I106" i="3"/>
  <c r="H106" i="3"/>
  <c r="L105" i="3"/>
  <c r="K105" i="3"/>
  <c r="J105" i="3"/>
  <c r="I105" i="3"/>
  <c r="H105" i="3"/>
  <c r="L104" i="3"/>
  <c r="K104" i="3"/>
  <c r="J104" i="3"/>
  <c r="I104" i="3"/>
  <c r="H104" i="3"/>
  <c r="L103" i="3"/>
  <c r="K103" i="3"/>
  <c r="J103" i="3"/>
  <c r="I103" i="3"/>
  <c r="H103" i="3"/>
  <c r="L102" i="3"/>
  <c r="K102" i="3"/>
  <c r="J102" i="3"/>
  <c r="I102" i="3"/>
  <c r="H102" i="3"/>
  <c r="L101" i="3"/>
  <c r="K101" i="3"/>
  <c r="J101" i="3"/>
  <c r="I101" i="3"/>
  <c r="H101" i="3"/>
  <c r="I97" i="3"/>
  <c r="G97" i="3"/>
  <c r="F97" i="3"/>
  <c r="E97" i="3"/>
  <c r="D97" i="3"/>
  <c r="C97" i="3"/>
  <c r="B97" i="3"/>
  <c r="L96" i="3"/>
  <c r="K96" i="3"/>
  <c r="J96" i="3"/>
  <c r="I96" i="3"/>
  <c r="H96" i="3"/>
  <c r="L95" i="3"/>
  <c r="K95" i="3"/>
  <c r="J95" i="3"/>
  <c r="I95" i="3"/>
  <c r="H95" i="3"/>
  <c r="L94" i="3"/>
  <c r="K94" i="3"/>
  <c r="J94" i="3"/>
  <c r="I94" i="3"/>
  <c r="H94" i="3"/>
  <c r="L93" i="3"/>
  <c r="K93" i="3"/>
  <c r="J93" i="3"/>
  <c r="I93" i="3"/>
  <c r="H93" i="3"/>
  <c r="L92" i="3"/>
  <c r="K92" i="3"/>
  <c r="J92" i="3"/>
  <c r="I92" i="3"/>
  <c r="H92" i="3"/>
  <c r="L91" i="3"/>
  <c r="K91" i="3"/>
  <c r="J91" i="3"/>
  <c r="I91" i="3"/>
  <c r="H91" i="3"/>
  <c r="L90" i="3"/>
  <c r="K90" i="3"/>
  <c r="J90" i="3"/>
  <c r="I90" i="3"/>
  <c r="H90" i="3"/>
  <c r="L89" i="3"/>
  <c r="K89" i="3"/>
  <c r="J89" i="3"/>
  <c r="I89" i="3"/>
  <c r="H89" i="3"/>
  <c r="L88" i="3"/>
  <c r="K88" i="3"/>
  <c r="J88" i="3"/>
  <c r="I88" i="3"/>
  <c r="H88" i="3"/>
  <c r="L87" i="3"/>
  <c r="K87" i="3"/>
  <c r="J87" i="3"/>
  <c r="I87" i="3"/>
  <c r="H87" i="3"/>
  <c r="L86" i="3"/>
  <c r="K86" i="3"/>
  <c r="J86" i="3"/>
  <c r="I86" i="3"/>
  <c r="H86" i="3"/>
  <c r="L85" i="3"/>
  <c r="K85" i="3"/>
  <c r="J85" i="3"/>
  <c r="I85" i="3"/>
  <c r="H85" i="3"/>
  <c r="L84" i="3"/>
  <c r="K84" i="3"/>
  <c r="J84" i="3"/>
  <c r="I84" i="3"/>
  <c r="H84" i="3"/>
  <c r="L83" i="3"/>
  <c r="K83" i="3"/>
  <c r="J83" i="3"/>
  <c r="I83" i="3"/>
  <c r="H83" i="3"/>
  <c r="L82" i="3"/>
  <c r="K82" i="3"/>
  <c r="J82" i="3"/>
  <c r="I82" i="3"/>
  <c r="H82" i="3"/>
  <c r="L81" i="3"/>
  <c r="K81" i="3"/>
  <c r="J81" i="3"/>
  <c r="I81" i="3"/>
  <c r="H81" i="3"/>
  <c r="L80" i="3"/>
  <c r="K80" i="3"/>
  <c r="J80" i="3"/>
  <c r="I80" i="3"/>
  <c r="H80" i="3"/>
  <c r="L79" i="3"/>
  <c r="K79" i="3"/>
  <c r="J79" i="3"/>
  <c r="I79" i="3"/>
  <c r="H79" i="3"/>
  <c r="L78" i="3"/>
  <c r="K78" i="3"/>
  <c r="J78" i="3"/>
  <c r="I78" i="3"/>
  <c r="H78" i="3"/>
  <c r="L77" i="3"/>
  <c r="K77" i="3"/>
  <c r="J77" i="3"/>
  <c r="I77" i="3"/>
  <c r="H77" i="3"/>
  <c r="L76" i="3"/>
  <c r="K76" i="3"/>
  <c r="J76" i="3"/>
  <c r="I76" i="3"/>
  <c r="H76" i="3"/>
  <c r="L75" i="3"/>
  <c r="K75" i="3"/>
  <c r="J75" i="3"/>
  <c r="I75" i="3"/>
  <c r="H75" i="3"/>
  <c r="L74" i="3"/>
  <c r="K74" i="3"/>
  <c r="J74" i="3"/>
  <c r="I74" i="3"/>
  <c r="H74" i="3"/>
  <c r="L73" i="3"/>
  <c r="K73" i="3"/>
  <c r="J73" i="3"/>
  <c r="I73" i="3"/>
  <c r="H73" i="3"/>
  <c r="L72" i="3"/>
  <c r="K72" i="3"/>
  <c r="J72" i="3"/>
  <c r="I72" i="3"/>
  <c r="H72" i="3"/>
  <c r="L71" i="3"/>
  <c r="K71" i="3"/>
  <c r="J71" i="3"/>
  <c r="I71" i="3"/>
  <c r="H71" i="3"/>
  <c r="L70" i="3"/>
  <c r="K70" i="3"/>
  <c r="J70" i="3"/>
  <c r="I70" i="3"/>
  <c r="H70" i="3"/>
  <c r="L69" i="3"/>
  <c r="K69" i="3"/>
  <c r="J69" i="3"/>
  <c r="I69" i="3"/>
  <c r="H69" i="3"/>
  <c r="L65" i="3"/>
  <c r="E65" i="3"/>
  <c r="K65" i="3" s="1"/>
  <c r="D65" i="3"/>
  <c r="J65" i="3" s="1"/>
  <c r="C65" i="3"/>
  <c r="I65" i="3" s="1"/>
  <c r="B65" i="3"/>
  <c r="H65" i="3" s="1"/>
  <c r="L64" i="3"/>
  <c r="K64" i="3"/>
  <c r="J64" i="3"/>
  <c r="I64" i="3"/>
  <c r="H64" i="3"/>
  <c r="L63" i="3"/>
  <c r="K63" i="3"/>
  <c r="J63" i="3"/>
  <c r="I63" i="3"/>
  <c r="H63" i="3"/>
  <c r="L62" i="3"/>
  <c r="K62" i="3"/>
  <c r="J62" i="3"/>
  <c r="I62" i="3"/>
  <c r="H62" i="3"/>
  <c r="L61" i="3"/>
  <c r="K61" i="3"/>
  <c r="J61" i="3"/>
  <c r="I61" i="3"/>
  <c r="H61" i="3"/>
  <c r="L60" i="3"/>
  <c r="K60" i="3"/>
  <c r="J60" i="3"/>
  <c r="I60" i="3"/>
  <c r="H60" i="3"/>
  <c r="L59" i="3"/>
  <c r="K59" i="3"/>
  <c r="J59" i="3"/>
  <c r="I59" i="3"/>
  <c r="H59" i="3"/>
  <c r="L58" i="3"/>
  <c r="K58" i="3"/>
  <c r="J58" i="3"/>
  <c r="I58" i="3"/>
  <c r="H58" i="3"/>
  <c r="L57" i="3"/>
  <c r="K57" i="3"/>
  <c r="J57" i="3"/>
  <c r="I57" i="3"/>
  <c r="H57" i="3"/>
  <c r="L56" i="3"/>
  <c r="K56" i="3"/>
  <c r="J56" i="3"/>
  <c r="I56" i="3"/>
  <c r="H56" i="3"/>
  <c r="L55" i="3"/>
  <c r="K55" i="3"/>
  <c r="J55" i="3"/>
  <c r="I55" i="3"/>
  <c r="H55" i="3"/>
  <c r="L54" i="3"/>
  <c r="K54" i="3"/>
  <c r="J54" i="3"/>
  <c r="I54" i="3"/>
  <c r="H54" i="3"/>
  <c r="L53" i="3"/>
  <c r="K53" i="3"/>
  <c r="J53" i="3"/>
  <c r="I53" i="3"/>
  <c r="H53" i="3"/>
  <c r="L52" i="3"/>
  <c r="K52" i="3"/>
  <c r="J52" i="3"/>
  <c r="I52" i="3"/>
  <c r="H52" i="3"/>
  <c r="L51" i="3"/>
  <c r="K51" i="3"/>
  <c r="J51" i="3"/>
  <c r="I51" i="3"/>
  <c r="H51" i="3"/>
  <c r="L50" i="3"/>
  <c r="K50" i="3"/>
  <c r="J50" i="3"/>
  <c r="I50" i="3"/>
  <c r="H50" i="3"/>
  <c r="L49" i="3"/>
  <c r="K49" i="3"/>
  <c r="J49" i="3"/>
  <c r="I49" i="3"/>
  <c r="H49" i="3"/>
  <c r="L48" i="3"/>
  <c r="K48" i="3"/>
  <c r="J48" i="3"/>
  <c r="I48" i="3"/>
  <c r="H48" i="3"/>
  <c r="L47" i="3"/>
  <c r="K47" i="3"/>
  <c r="J47" i="3"/>
  <c r="I47" i="3"/>
  <c r="H47" i="3"/>
  <c r="L46" i="3"/>
  <c r="K46" i="3"/>
  <c r="J46" i="3"/>
  <c r="I46" i="3"/>
  <c r="H46" i="3"/>
  <c r="L45" i="3"/>
  <c r="K45" i="3"/>
  <c r="J45" i="3"/>
  <c r="I45" i="3"/>
  <c r="H45" i="3"/>
  <c r="L44" i="3"/>
  <c r="K44" i="3"/>
  <c r="J44" i="3"/>
  <c r="I44" i="3"/>
  <c r="H44" i="3"/>
  <c r="L43" i="3"/>
  <c r="K43" i="3"/>
  <c r="J43" i="3"/>
  <c r="I43" i="3"/>
  <c r="H43" i="3"/>
  <c r="L42" i="3"/>
  <c r="K42" i="3"/>
  <c r="J42" i="3"/>
  <c r="I42" i="3"/>
  <c r="H42" i="3"/>
  <c r="L41" i="3"/>
  <c r="K41" i="3"/>
  <c r="J41" i="3"/>
  <c r="I41" i="3"/>
  <c r="H41" i="3"/>
  <c r="L40" i="3"/>
  <c r="K40" i="3"/>
  <c r="J40" i="3"/>
  <c r="I40" i="3"/>
  <c r="H40" i="3"/>
  <c r="L39" i="3"/>
  <c r="K39" i="3"/>
  <c r="J39" i="3"/>
  <c r="I39" i="3"/>
  <c r="H39" i="3"/>
  <c r="L38" i="3"/>
  <c r="K38" i="3"/>
  <c r="J38" i="3"/>
  <c r="I38" i="3"/>
  <c r="H38" i="3"/>
  <c r="L37" i="3"/>
  <c r="K37" i="3"/>
  <c r="J37" i="3"/>
  <c r="I37" i="3"/>
  <c r="H37" i="3"/>
  <c r="L33" i="3"/>
  <c r="E33" i="3"/>
  <c r="K33" i="3"/>
  <c r="D33" i="3"/>
  <c r="J33" i="3" s="1"/>
  <c r="C33" i="3"/>
  <c r="I33" i="3" s="1"/>
  <c r="B33" i="3"/>
  <c r="H33" i="3" s="1"/>
  <c r="L32" i="3"/>
  <c r="K32" i="3"/>
  <c r="J32" i="3"/>
  <c r="I32" i="3"/>
  <c r="H32" i="3"/>
  <c r="L31" i="3"/>
  <c r="K31" i="3"/>
  <c r="J31" i="3"/>
  <c r="I31" i="3"/>
  <c r="H31" i="3"/>
  <c r="L30" i="3"/>
  <c r="K30" i="3"/>
  <c r="J30" i="3"/>
  <c r="I30" i="3"/>
  <c r="H30" i="3"/>
  <c r="L29" i="3"/>
  <c r="K29" i="3"/>
  <c r="J29" i="3"/>
  <c r="I29" i="3"/>
  <c r="H29" i="3"/>
  <c r="L28" i="3"/>
  <c r="K28" i="3"/>
  <c r="J28" i="3"/>
  <c r="I28" i="3"/>
  <c r="H28" i="3"/>
  <c r="L27" i="3"/>
  <c r="K27" i="3"/>
  <c r="J27" i="3"/>
  <c r="I27" i="3"/>
  <c r="H27" i="3"/>
  <c r="L26" i="3"/>
  <c r="K26" i="3"/>
  <c r="J26" i="3"/>
  <c r="I26" i="3"/>
  <c r="H26" i="3"/>
  <c r="L25" i="3"/>
  <c r="K25" i="3"/>
  <c r="J25" i="3"/>
  <c r="I25" i="3"/>
  <c r="H25" i="3"/>
  <c r="L24" i="3"/>
  <c r="K24" i="3"/>
  <c r="J24" i="3"/>
  <c r="I24" i="3"/>
  <c r="H24" i="3"/>
  <c r="L23" i="3"/>
  <c r="K23" i="3"/>
  <c r="J23" i="3"/>
  <c r="I23" i="3"/>
  <c r="H23" i="3"/>
  <c r="L22" i="3"/>
  <c r="K22" i="3"/>
  <c r="J22" i="3"/>
  <c r="I22" i="3"/>
  <c r="H22" i="3"/>
  <c r="L21" i="3"/>
  <c r="K21" i="3"/>
  <c r="J21" i="3"/>
  <c r="I21" i="3"/>
  <c r="H21" i="3"/>
  <c r="L20" i="3"/>
  <c r="K20" i="3"/>
  <c r="J20" i="3"/>
  <c r="I20" i="3"/>
  <c r="H20" i="3"/>
  <c r="L19" i="3"/>
  <c r="K19" i="3"/>
  <c r="J19" i="3"/>
  <c r="I19" i="3"/>
  <c r="H19" i="3"/>
  <c r="L18" i="3"/>
  <c r="K18" i="3"/>
  <c r="J18" i="3"/>
  <c r="I18" i="3"/>
  <c r="H18" i="3"/>
  <c r="L17" i="3"/>
  <c r="K17" i="3"/>
  <c r="J17" i="3"/>
  <c r="I17" i="3"/>
  <c r="H17" i="3"/>
  <c r="L16" i="3"/>
  <c r="K16" i="3"/>
  <c r="J16" i="3"/>
  <c r="I16" i="3"/>
  <c r="H16" i="3"/>
  <c r="L15" i="3"/>
  <c r="K15" i="3"/>
  <c r="J15" i="3"/>
  <c r="I15" i="3"/>
  <c r="H15" i="3"/>
  <c r="L14" i="3"/>
  <c r="K14" i="3"/>
  <c r="J14" i="3"/>
  <c r="I14" i="3"/>
  <c r="H14" i="3"/>
  <c r="L13" i="3"/>
  <c r="K13" i="3"/>
  <c r="J13" i="3"/>
  <c r="I13" i="3"/>
  <c r="H13" i="3"/>
  <c r="L12" i="3"/>
  <c r="K12" i="3"/>
  <c r="J12" i="3"/>
  <c r="I12" i="3"/>
  <c r="H12" i="3"/>
  <c r="L11" i="3"/>
  <c r="K11" i="3"/>
  <c r="J11" i="3"/>
  <c r="I11" i="3"/>
  <c r="H11" i="3"/>
  <c r="L10" i="3"/>
  <c r="K10" i="3"/>
  <c r="J10" i="3"/>
  <c r="I10" i="3"/>
  <c r="H10" i="3"/>
  <c r="L9" i="3"/>
  <c r="K9" i="3"/>
  <c r="J9" i="3"/>
  <c r="I9" i="3"/>
  <c r="H9" i="3"/>
  <c r="L8" i="3"/>
  <c r="K8" i="3"/>
  <c r="J8" i="3"/>
  <c r="I8" i="3"/>
  <c r="H8" i="3"/>
  <c r="L7" i="3"/>
  <c r="K7" i="3"/>
  <c r="J7" i="3"/>
  <c r="I7" i="3"/>
  <c r="H7" i="3"/>
  <c r="L6" i="3"/>
  <c r="K6" i="3"/>
  <c r="J6" i="3"/>
  <c r="I6" i="3"/>
  <c r="H6" i="3"/>
  <c r="L5" i="3"/>
  <c r="K5" i="3"/>
  <c r="J5" i="3"/>
  <c r="I5" i="3"/>
  <c r="H5" i="3"/>
  <c r="G34" i="2"/>
  <c r="F34" i="2"/>
  <c r="G33" i="2"/>
  <c r="F33" i="2"/>
  <c r="E33" i="2"/>
  <c r="D33" i="2"/>
  <c r="C33" i="2"/>
  <c r="B33" i="2"/>
  <c r="G32" i="2"/>
  <c r="J32" i="2" s="1"/>
  <c r="F32" i="2"/>
  <c r="E32" i="2"/>
  <c r="D32" i="2"/>
  <c r="C32" i="2"/>
  <c r="B32" i="2"/>
  <c r="G31" i="2"/>
  <c r="L31" i="2"/>
  <c r="F31" i="2"/>
  <c r="E31" i="2"/>
  <c r="D31" i="2"/>
  <c r="C31" i="2"/>
  <c r="B31" i="2"/>
  <c r="G30" i="2"/>
  <c r="F30" i="2"/>
  <c r="E30" i="2"/>
  <c r="K30" i="2" s="1"/>
  <c r="D30" i="2"/>
  <c r="C30" i="2"/>
  <c r="B30" i="2"/>
  <c r="G29" i="2"/>
  <c r="K29" i="2" s="1"/>
  <c r="F29" i="2"/>
  <c r="E29" i="2"/>
  <c r="D29" i="2"/>
  <c r="C29" i="2"/>
  <c r="B29" i="2"/>
  <c r="G28" i="2"/>
  <c r="J28" i="2" s="1"/>
  <c r="F28" i="2"/>
  <c r="E28" i="2"/>
  <c r="D28" i="2"/>
  <c r="C28" i="2"/>
  <c r="B28" i="2"/>
  <c r="G27" i="2"/>
  <c r="F27" i="2"/>
  <c r="L27" i="2" s="1"/>
  <c r="E27" i="2"/>
  <c r="D27" i="2"/>
  <c r="J27" i="2" s="1"/>
  <c r="C27" i="2"/>
  <c r="I27" i="2" s="1"/>
  <c r="B27" i="2"/>
  <c r="H27" i="2" s="1"/>
  <c r="L23" i="2"/>
  <c r="E23" i="2"/>
  <c r="D23" i="2"/>
  <c r="C23" i="2"/>
  <c r="B23" i="2"/>
  <c r="H23" i="2" s="1"/>
  <c r="L22" i="2"/>
  <c r="K22" i="2"/>
  <c r="J22" i="2"/>
  <c r="I22" i="2"/>
  <c r="H22" i="2"/>
  <c r="L21" i="2"/>
  <c r="K21" i="2"/>
  <c r="J21" i="2"/>
  <c r="I21" i="2"/>
  <c r="H21" i="2"/>
  <c r="L20" i="2"/>
  <c r="K20" i="2"/>
  <c r="J20" i="2"/>
  <c r="I20" i="2"/>
  <c r="H20" i="2"/>
  <c r="L19" i="2"/>
  <c r="K19" i="2"/>
  <c r="J19" i="2"/>
  <c r="I19" i="2"/>
  <c r="H19" i="2"/>
  <c r="L18" i="2"/>
  <c r="K18" i="2"/>
  <c r="J18" i="2"/>
  <c r="I18" i="2"/>
  <c r="H18" i="2"/>
  <c r="L17" i="2"/>
  <c r="K17" i="2"/>
  <c r="J17" i="2"/>
  <c r="I17" i="2"/>
  <c r="H17" i="2"/>
  <c r="L16" i="2"/>
  <c r="K16" i="2"/>
  <c r="J16" i="2"/>
  <c r="I16" i="2"/>
  <c r="H16" i="2"/>
  <c r="L12" i="2"/>
  <c r="E12" i="2"/>
  <c r="K12" i="2"/>
  <c r="D12" i="2"/>
  <c r="J12" i="2" s="1"/>
  <c r="C12" i="2"/>
  <c r="B12" i="2"/>
  <c r="H12" i="2" s="1"/>
  <c r="L11" i="2"/>
  <c r="K11" i="2"/>
  <c r="J11" i="2"/>
  <c r="I11" i="2"/>
  <c r="H11" i="2"/>
  <c r="L10" i="2"/>
  <c r="K10" i="2"/>
  <c r="J10" i="2"/>
  <c r="I10" i="2"/>
  <c r="H10" i="2"/>
  <c r="L9" i="2"/>
  <c r="K9" i="2"/>
  <c r="J9" i="2"/>
  <c r="I9" i="2"/>
  <c r="H9" i="2"/>
  <c r="L8" i="2"/>
  <c r="K8" i="2"/>
  <c r="J8" i="2"/>
  <c r="I8" i="2"/>
  <c r="H8" i="2"/>
  <c r="L7" i="2"/>
  <c r="K7" i="2"/>
  <c r="J7" i="2"/>
  <c r="I7" i="2"/>
  <c r="H7" i="2"/>
  <c r="L6" i="2"/>
  <c r="K6" i="2"/>
  <c r="J6" i="2"/>
  <c r="I6" i="2"/>
  <c r="H6" i="2"/>
  <c r="L5" i="2"/>
  <c r="K5" i="2"/>
  <c r="J5" i="2"/>
  <c r="I5" i="2"/>
  <c r="H5" i="2"/>
  <c r="A1" i="2"/>
  <c r="BA202" i="143"/>
  <c r="BA204" i="143" s="1"/>
  <c r="V76" i="143"/>
  <c r="X76" i="143" s="1"/>
  <c r="V112" i="143"/>
  <c r="V131" i="143"/>
  <c r="X131" i="143" s="1"/>
  <c r="V34" i="143"/>
  <c r="X34" i="143" s="1"/>
  <c r="K35" i="143"/>
  <c r="L35" i="143"/>
  <c r="N35" i="143"/>
  <c r="P35" i="143"/>
  <c r="R35" i="143"/>
  <c r="S35" i="143"/>
  <c r="U35" i="143"/>
  <c r="U204" i="143" s="1"/>
  <c r="BH7" i="144"/>
  <c r="BH8" i="144"/>
  <c r="BH9" i="144"/>
  <c r="BH10" i="144"/>
  <c r="BH11" i="144"/>
  <c r="BH12" i="144"/>
  <c r="BH13" i="144"/>
  <c r="BH14" i="144"/>
  <c r="BH15" i="144"/>
  <c r="BH16" i="144"/>
  <c r="BH17" i="144"/>
  <c r="BH18" i="144"/>
  <c r="BH19" i="144"/>
  <c r="BH20" i="144"/>
  <c r="BH21" i="144"/>
  <c r="BH22" i="144"/>
  <c r="BH23" i="144"/>
  <c r="BH24" i="144"/>
  <c r="BH25" i="144"/>
  <c r="BH26" i="144"/>
  <c r="BH27" i="144"/>
  <c r="BH28" i="144"/>
  <c r="BH29" i="144"/>
  <c r="BH30" i="144"/>
  <c r="BH31" i="144"/>
  <c r="BH32" i="144"/>
  <c r="BH33" i="144"/>
  <c r="BH34" i="144"/>
  <c r="BH35" i="144"/>
  <c r="BH36" i="144"/>
  <c r="BH37" i="144"/>
  <c r="BH38" i="144"/>
  <c r="BH39" i="144"/>
  <c r="BH40" i="144"/>
  <c r="BH41" i="144"/>
  <c r="BH42" i="144"/>
  <c r="BH43" i="144"/>
  <c r="BH44" i="144"/>
  <c r="BH45" i="144"/>
  <c r="BH46" i="144"/>
  <c r="BH47" i="144"/>
  <c r="BH48" i="144"/>
  <c r="BH49" i="144"/>
  <c r="BH50" i="144"/>
  <c r="BH51" i="144"/>
  <c r="BH52" i="144"/>
  <c r="BH53" i="144"/>
  <c r="BH54" i="144"/>
  <c r="BH55" i="144"/>
  <c r="BH56" i="144"/>
  <c r="BH57" i="144"/>
  <c r="BH58" i="144"/>
  <c r="BH59" i="144"/>
  <c r="BH60" i="144"/>
  <c r="BH61" i="144"/>
  <c r="BH62" i="144"/>
  <c r="BH63" i="144"/>
  <c r="BH64" i="144"/>
  <c r="BH65" i="144"/>
  <c r="BH66" i="144"/>
  <c r="BH67" i="144"/>
  <c r="BH68" i="144"/>
  <c r="BH69" i="144"/>
  <c r="BH70" i="144"/>
  <c r="BH71" i="144"/>
  <c r="BH72" i="144"/>
  <c r="BH73" i="144"/>
  <c r="BH74" i="144"/>
  <c r="BH75" i="144"/>
  <c r="BH76" i="144"/>
  <c r="BH77" i="144"/>
  <c r="BH78" i="144"/>
  <c r="BH79" i="144"/>
  <c r="BH80" i="144"/>
  <c r="BH81" i="144"/>
  <c r="BH82" i="144"/>
  <c r="BH83" i="144"/>
  <c r="BH84" i="144"/>
  <c r="BH85" i="144"/>
  <c r="BH86" i="144"/>
  <c r="BH87" i="144"/>
  <c r="BH88" i="144"/>
  <c r="BH89" i="144"/>
  <c r="BH90" i="144"/>
  <c r="BH91" i="144"/>
  <c r="BH92" i="144"/>
  <c r="BH93" i="144"/>
  <c r="BH94" i="144"/>
  <c r="BH95" i="144"/>
  <c r="BH96" i="144"/>
  <c r="BH97" i="144"/>
  <c r="BH98" i="144"/>
  <c r="BH99" i="144"/>
  <c r="BH100" i="144"/>
  <c r="BH101" i="144"/>
  <c r="BH102" i="144"/>
  <c r="BH103" i="144"/>
  <c r="BH104" i="144"/>
  <c r="BH105" i="144"/>
  <c r="BH106" i="144"/>
  <c r="BH107" i="144"/>
  <c r="BH108" i="144"/>
  <c r="BH109" i="144"/>
  <c r="BH110" i="144"/>
  <c r="BH111" i="144"/>
  <c r="BH112" i="144"/>
  <c r="BH113" i="144"/>
  <c r="BH114" i="144"/>
  <c r="BH115" i="144"/>
  <c r="BH116" i="144"/>
  <c r="BH117" i="144"/>
  <c r="BH118" i="144"/>
  <c r="BH119" i="144"/>
  <c r="BH120" i="144"/>
  <c r="BH121" i="144"/>
  <c r="BH122" i="144"/>
  <c r="BH123" i="144"/>
  <c r="BH124" i="144"/>
  <c r="BH125" i="144"/>
  <c r="BH6" i="144"/>
  <c r="AA6" i="149"/>
  <c r="BA126" i="144"/>
  <c r="U126" i="144"/>
  <c r="T17" i="149"/>
  <c r="T17" i="148"/>
  <c r="T33" i="140"/>
  <c r="T33" i="139"/>
  <c r="AV202" i="143"/>
  <c r="AS177" i="143"/>
  <c r="AU177" i="143" s="1"/>
  <c r="AW177" i="143" s="1"/>
  <c r="AS178" i="143"/>
  <c r="AU178" i="143" s="1"/>
  <c r="AW178" i="143" s="1"/>
  <c r="AS179" i="143"/>
  <c r="AU179" i="143" s="1"/>
  <c r="AW179" i="143" s="1"/>
  <c r="AS180" i="143"/>
  <c r="AU180" i="143" s="1"/>
  <c r="AW180" i="143" s="1"/>
  <c r="AS181" i="143"/>
  <c r="AU181" i="143" s="1"/>
  <c r="AW181" i="143" s="1"/>
  <c r="AS182" i="143"/>
  <c r="AU182" i="143" s="1"/>
  <c r="AW182" i="143" s="1"/>
  <c r="AS183" i="143"/>
  <c r="AU183" i="143" s="1"/>
  <c r="AW183" i="143" s="1"/>
  <c r="AS184" i="143"/>
  <c r="AU184" i="143" s="1"/>
  <c r="AW184" i="143" s="1"/>
  <c r="AS185" i="143"/>
  <c r="AU185" i="143" s="1"/>
  <c r="AW185" i="143" s="1"/>
  <c r="AS186" i="143"/>
  <c r="AU186" i="143" s="1"/>
  <c r="AW186" i="143" s="1"/>
  <c r="AS187" i="143"/>
  <c r="AU187" i="143" s="1"/>
  <c r="AW187" i="143" s="1"/>
  <c r="AS188" i="143"/>
  <c r="AU188" i="143" s="1"/>
  <c r="AW188" i="143" s="1"/>
  <c r="AS189" i="143"/>
  <c r="AU189" i="143" s="1"/>
  <c r="AW189" i="143" s="1"/>
  <c r="AS190" i="143"/>
  <c r="AU190" i="143" s="1"/>
  <c r="AW190" i="143" s="1"/>
  <c r="AS191" i="143"/>
  <c r="AU191" i="143" s="1"/>
  <c r="AW191" i="143" s="1"/>
  <c r="AS192" i="143"/>
  <c r="AU192" i="143" s="1"/>
  <c r="AW192" i="143" s="1"/>
  <c r="AS193" i="143"/>
  <c r="AU193" i="143" s="1"/>
  <c r="AW193" i="143" s="1"/>
  <c r="AS194" i="143"/>
  <c r="AU194" i="143" s="1"/>
  <c r="AW194" i="143" s="1"/>
  <c r="AS195" i="143"/>
  <c r="AU195" i="143" s="1"/>
  <c r="AW195" i="143" s="1"/>
  <c r="AS196" i="143"/>
  <c r="AU196" i="143" s="1"/>
  <c r="AW196" i="143" s="1"/>
  <c r="AS197" i="143"/>
  <c r="AU197" i="143" s="1"/>
  <c r="AW197" i="143" s="1"/>
  <c r="AS198" i="143"/>
  <c r="AU198" i="143" s="1"/>
  <c r="AW198" i="143" s="1"/>
  <c r="AS199" i="143"/>
  <c r="AU199" i="143" s="1"/>
  <c r="AW199" i="143" s="1"/>
  <c r="AS200" i="143"/>
  <c r="AU200" i="143" s="1"/>
  <c r="AW200" i="143" s="1"/>
  <c r="AS201" i="143"/>
  <c r="AU201" i="143" s="1"/>
  <c r="AW201" i="143" s="1"/>
  <c r="AQ202" i="143"/>
  <c r="L202" i="143"/>
  <c r="P126" i="144"/>
  <c r="AV126" i="144"/>
  <c r="AT126" i="144"/>
  <c r="AR126" i="144"/>
  <c r="AQ126" i="144"/>
  <c r="N126" i="144"/>
  <c r="K126" i="144"/>
  <c r="L126" i="144"/>
  <c r="J33" i="139"/>
  <c r="AY126" i="144"/>
  <c r="AZ7" i="144"/>
  <c r="AZ8" i="144"/>
  <c r="BI8" i="144" s="1"/>
  <c r="BB8" i="144"/>
  <c r="BD8" i="144" s="1"/>
  <c r="AZ9" i="144"/>
  <c r="AZ10" i="144"/>
  <c r="BB10" i="144" s="1"/>
  <c r="BD10" i="144" s="1"/>
  <c r="AZ11" i="144"/>
  <c r="BB11" i="144" s="1"/>
  <c r="BD11" i="144" s="1"/>
  <c r="AZ12" i="144"/>
  <c r="BI12" i="144" s="1"/>
  <c r="AZ13" i="144"/>
  <c r="AZ14" i="144"/>
  <c r="BB14" i="144" s="1"/>
  <c r="BD14" i="144" s="1"/>
  <c r="AZ15" i="144"/>
  <c r="AZ16" i="144"/>
  <c r="AZ17" i="144"/>
  <c r="BB17" i="144" s="1"/>
  <c r="BD17" i="144" s="1"/>
  <c r="AZ18" i="144"/>
  <c r="BB18" i="144" s="1"/>
  <c r="BD18" i="144" s="1"/>
  <c r="AZ19" i="144"/>
  <c r="AZ20" i="144"/>
  <c r="AZ21" i="144"/>
  <c r="AZ22" i="144"/>
  <c r="BI22" i="144" s="1"/>
  <c r="AZ23" i="144"/>
  <c r="AZ24" i="144"/>
  <c r="BI24" i="144" s="1"/>
  <c r="AZ25" i="144"/>
  <c r="AZ26" i="144"/>
  <c r="AZ27" i="144"/>
  <c r="BI27" i="144" s="1"/>
  <c r="BB27" i="144"/>
  <c r="BD27" i="144" s="1"/>
  <c r="AZ28" i="144"/>
  <c r="AZ29" i="144"/>
  <c r="AZ30" i="144"/>
  <c r="AZ31" i="144"/>
  <c r="BI31" i="144" s="1"/>
  <c r="BB31" i="144"/>
  <c r="BD31" i="144" s="1"/>
  <c r="AZ32" i="144"/>
  <c r="BB32" i="144" s="1"/>
  <c r="BD32" i="144" s="1"/>
  <c r="AZ33" i="144"/>
  <c r="BI33" i="144" s="1"/>
  <c r="AZ34" i="144"/>
  <c r="AZ35" i="144"/>
  <c r="BI35" i="144" s="1"/>
  <c r="BB35" i="144"/>
  <c r="BD35" i="144" s="1"/>
  <c r="AZ36" i="144"/>
  <c r="AZ37" i="144"/>
  <c r="AZ38" i="144"/>
  <c r="AZ39" i="144"/>
  <c r="BI39" i="144" s="1"/>
  <c r="AZ40" i="144"/>
  <c r="AZ41" i="144"/>
  <c r="AZ42" i="144"/>
  <c r="AZ43" i="144"/>
  <c r="BI43" i="144" s="1"/>
  <c r="BB43" i="144"/>
  <c r="BD43" i="144" s="1"/>
  <c r="AZ44" i="144"/>
  <c r="BI44" i="144" s="1"/>
  <c r="AZ45" i="144"/>
  <c r="BI45" i="144" s="1"/>
  <c r="AZ46" i="144"/>
  <c r="BB46" i="144"/>
  <c r="BD46" i="144" s="1"/>
  <c r="AZ47" i="144"/>
  <c r="AZ48" i="144"/>
  <c r="AZ49" i="144"/>
  <c r="AZ50" i="144"/>
  <c r="AZ51" i="144"/>
  <c r="AZ52" i="144"/>
  <c r="BI52" i="144" s="1"/>
  <c r="BB52" i="144"/>
  <c r="BD52" i="144" s="1"/>
  <c r="AZ53" i="144"/>
  <c r="AZ54" i="144"/>
  <c r="BI54" i="144" s="1"/>
  <c r="BB54" i="144"/>
  <c r="BD54" i="144" s="1"/>
  <c r="AZ55" i="144"/>
  <c r="AZ56" i="144"/>
  <c r="BI56" i="144" s="1"/>
  <c r="AZ57" i="144"/>
  <c r="BI57" i="144" s="1"/>
  <c r="BB57" i="144"/>
  <c r="BD57" i="144" s="1"/>
  <c r="AZ58" i="144"/>
  <c r="AZ59" i="144"/>
  <c r="BI59" i="144" s="1"/>
  <c r="BB59" i="144"/>
  <c r="BD59" i="144" s="1"/>
  <c r="AZ60" i="144"/>
  <c r="AZ61" i="144"/>
  <c r="BI61" i="144" s="1"/>
  <c r="BB61" i="144"/>
  <c r="BD61" i="144" s="1"/>
  <c r="AZ62" i="144"/>
  <c r="BB62" i="144" s="1"/>
  <c r="BD62" i="144" s="1"/>
  <c r="AZ63" i="144"/>
  <c r="BI63" i="144" s="1"/>
  <c r="BB63" i="144"/>
  <c r="BD63" i="144" s="1"/>
  <c r="AZ64" i="144"/>
  <c r="AZ65" i="144"/>
  <c r="BI65" i="144" s="1"/>
  <c r="BB65" i="144"/>
  <c r="BD65" i="144" s="1"/>
  <c r="AZ66" i="144"/>
  <c r="AZ67" i="144"/>
  <c r="BI67" i="144" s="1"/>
  <c r="BB67" i="144"/>
  <c r="BD67" i="144" s="1"/>
  <c r="AZ68" i="144"/>
  <c r="AZ69" i="144"/>
  <c r="BI69" i="144" s="1"/>
  <c r="AZ70" i="144"/>
  <c r="AZ71" i="144"/>
  <c r="AZ72" i="144"/>
  <c r="AZ73" i="144"/>
  <c r="BI73" i="144" s="1"/>
  <c r="AZ74" i="144"/>
  <c r="BB74" i="144" s="1"/>
  <c r="BD74" i="144" s="1"/>
  <c r="AZ75" i="144"/>
  <c r="BI75" i="144" s="1"/>
  <c r="BB75" i="144"/>
  <c r="BD75" i="144" s="1"/>
  <c r="AZ76" i="144"/>
  <c r="AZ77" i="144"/>
  <c r="BI77" i="144" s="1"/>
  <c r="AZ78" i="144"/>
  <c r="BI78" i="144" s="1"/>
  <c r="BB78" i="144"/>
  <c r="BD78" i="144" s="1"/>
  <c r="AZ79" i="144"/>
  <c r="AZ80" i="144"/>
  <c r="BI80" i="144" s="1"/>
  <c r="BB80" i="144"/>
  <c r="BD80" i="144" s="1"/>
  <c r="AZ81" i="144"/>
  <c r="AZ82" i="144"/>
  <c r="BI82" i="144" s="1"/>
  <c r="BB82" i="144"/>
  <c r="BD82" i="144" s="1"/>
  <c r="AZ83" i="144"/>
  <c r="AZ84" i="144"/>
  <c r="BB84" i="144"/>
  <c r="BD84" i="144" s="1"/>
  <c r="AZ85" i="144"/>
  <c r="AZ86" i="144"/>
  <c r="BI86" i="144" s="1"/>
  <c r="BB86" i="144"/>
  <c r="BD86" i="144" s="1"/>
  <c r="AZ87" i="144"/>
  <c r="AZ88" i="144"/>
  <c r="BI88" i="144" s="1"/>
  <c r="BB88" i="144"/>
  <c r="BD88" i="144" s="1"/>
  <c r="AZ89" i="144"/>
  <c r="AZ90" i="144"/>
  <c r="BI90" i="144" s="1"/>
  <c r="BB90" i="144"/>
  <c r="BD90" i="144" s="1"/>
  <c r="AZ91" i="144"/>
  <c r="AZ92" i="144"/>
  <c r="BI92" i="144" s="1"/>
  <c r="BB92" i="144"/>
  <c r="BD92" i="144" s="1"/>
  <c r="AZ93" i="144"/>
  <c r="AZ94" i="144"/>
  <c r="BI94" i="144" s="1"/>
  <c r="BB94" i="144"/>
  <c r="BD94" i="144" s="1"/>
  <c r="AZ95" i="144"/>
  <c r="AZ96" i="144"/>
  <c r="BI96" i="144" s="1"/>
  <c r="BB96" i="144"/>
  <c r="BD96" i="144" s="1"/>
  <c r="AZ97" i="144"/>
  <c r="AZ98" i="144"/>
  <c r="BI98" i="144" s="1"/>
  <c r="BB98" i="144"/>
  <c r="BD98" i="144" s="1"/>
  <c r="AZ99" i="144"/>
  <c r="AZ100" i="144"/>
  <c r="BI100" i="144" s="1"/>
  <c r="BB100" i="144"/>
  <c r="BD100" i="144" s="1"/>
  <c r="AZ101" i="144"/>
  <c r="AZ102" i="144"/>
  <c r="AZ103" i="144"/>
  <c r="AZ104" i="144"/>
  <c r="BI104" i="144" s="1"/>
  <c r="AZ105" i="144"/>
  <c r="AZ106" i="144"/>
  <c r="BB106" i="144"/>
  <c r="BD106" i="144" s="1"/>
  <c r="AZ107" i="144"/>
  <c r="AZ108" i="144"/>
  <c r="BI108" i="144" s="1"/>
  <c r="AZ109" i="144"/>
  <c r="BI109" i="144" s="1"/>
  <c r="AZ110" i="144"/>
  <c r="AZ111" i="144"/>
  <c r="BB111" i="144" s="1"/>
  <c r="BD111" i="144" s="1"/>
  <c r="AZ112" i="144"/>
  <c r="AZ113" i="144"/>
  <c r="AZ114" i="144"/>
  <c r="AZ115" i="144"/>
  <c r="BB115" i="144" s="1"/>
  <c r="BD115" i="144" s="1"/>
  <c r="AZ116" i="144"/>
  <c r="AZ117" i="144"/>
  <c r="AZ118" i="144"/>
  <c r="BB118" i="144" s="1"/>
  <c r="BD118" i="144" s="1"/>
  <c r="AZ119" i="144"/>
  <c r="BI119" i="144" s="1"/>
  <c r="AZ120" i="144"/>
  <c r="BB120" i="144" s="1"/>
  <c r="BD120" i="144" s="1"/>
  <c r="AZ121" i="144"/>
  <c r="BB121" i="144"/>
  <c r="BD121" i="144" s="1"/>
  <c r="AZ122" i="144"/>
  <c r="AZ123" i="144"/>
  <c r="BI123" i="144" s="1"/>
  <c r="AZ124" i="144"/>
  <c r="BB124" i="144"/>
  <c r="BD124" i="144" s="1"/>
  <c r="AZ125" i="144"/>
  <c r="AZ6" i="144"/>
  <c r="BI6" i="144" s="1"/>
  <c r="AZ197" i="143"/>
  <c r="AA5" i="149"/>
  <c r="T7" i="144"/>
  <c r="T8" i="144"/>
  <c r="AC8" i="144" s="1"/>
  <c r="V8" i="144"/>
  <c r="X8" i="144" s="1"/>
  <c r="T9" i="144"/>
  <c r="T10" i="144"/>
  <c r="V10" i="144"/>
  <c r="X10" i="144" s="1"/>
  <c r="T11" i="144"/>
  <c r="T12" i="144"/>
  <c r="AC12" i="144" s="1"/>
  <c r="V12" i="144"/>
  <c r="X12" i="144" s="1"/>
  <c r="T13" i="144"/>
  <c r="T14" i="144"/>
  <c r="T15" i="144"/>
  <c r="T16" i="144"/>
  <c r="T17" i="144"/>
  <c r="T18" i="144"/>
  <c r="V18" i="144" s="1"/>
  <c r="X18" i="144" s="1"/>
  <c r="T19" i="144"/>
  <c r="AC19" i="144" s="1"/>
  <c r="T20" i="144"/>
  <c r="AC20" i="144" s="1"/>
  <c r="T21" i="144"/>
  <c r="T22" i="144"/>
  <c r="AC22" i="144" s="1"/>
  <c r="V22" i="144"/>
  <c r="X22" i="144" s="1"/>
  <c r="T23" i="144"/>
  <c r="AC23" i="144" s="1"/>
  <c r="T24" i="144"/>
  <c r="AC24" i="144" s="1"/>
  <c r="V24" i="144"/>
  <c r="X24" i="144" s="1"/>
  <c r="T25" i="144"/>
  <c r="AC25" i="144" s="1"/>
  <c r="T26" i="144"/>
  <c r="AC26" i="144" s="1"/>
  <c r="V26" i="144"/>
  <c r="X26" i="144" s="1"/>
  <c r="T27" i="144"/>
  <c r="AC27" i="144" s="1"/>
  <c r="T28" i="144"/>
  <c r="AC28" i="144" s="1"/>
  <c r="V28" i="144"/>
  <c r="X28" i="144" s="1"/>
  <c r="T29" i="144"/>
  <c r="AC29" i="144" s="1"/>
  <c r="T30" i="144"/>
  <c r="AC30" i="144" s="1"/>
  <c r="V30" i="144"/>
  <c r="X30" i="144" s="1"/>
  <c r="T31" i="144"/>
  <c r="AC31" i="144" s="1"/>
  <c r="T32" i="144"/>
  <c r="AC32" i="144" s="1"/>
  <c r="V32" i="144"/>
  <c r="X32" i="144" s="1"/>
  <c r="T33" i="144"/>
  <c r="AC33" i="144" s="1"/>
  <c r="T34" i="144"/>
  <c r="AC34" i="144" s="1"/>
  <c r="V34" i="144"/>
  <c r="X34" i="144" s="1"/>
  <c r="T35" i="144"/>
  <c r="AC35" i="144" s="1"/>
  <c r="T36" i="144"/>
  <c r="T37" i="144"/>
  <c r="AC37" i="144" s="1"/>
  <c r="V37" i="144"/>
  <c r="X37" i="144" s="1"/>
  <c r="T38" i="144"/>
  <c r="T39" i="144"/>
  <c r="AC39" i="144" s="1"/>
  <c r="T40" i="144"/>
  <c r="AC40" i="144" s="1"/>
  <c r="V40" i="144"/>
  <c r="X40" i="144" s="1"/>
  <c r="T41" i="144"/>
  <c r="AC41" i="144" s="1"/>
  <c r="T42" i="144"/>
  <c r="AC42" i="144" s="1"/>
  <c r="V42" i="144"/>
  <c r="X42" i="144" s="1"/>
  <c r="T43" i="144"/>
  <c r="AC43" i="144" s="1"/>
  <c r="T44" i="144"/>
  <c r="AC44" i="144" s="1"/>
  <c r="V44" i="144"/>
  <c r="X44" i="144" s="1"/>
  <c r="T45" i="144"/>
  <c r="V45" i="144" s="1"/>
  <c r="X45" i="144" s="1"/>
  <c r="T46" i="144"/>
  <c r="AC46" i="144" s="1"/>
  <c r="V46" i="144"/>
  <c r="X46" i="144" s="1"/>
  <c r="T47" i="144"/>
  <c r="AC47" i="144" s="1"/>
  <c r="T48" i="144"/>
  <c r="T49" i="144"/>
  <c r="T50" i="144"/>
  <c r="AC50" i="144" s="1"/>
  <c r="V50" i="144"/>
  <c r="X50" i="144" s="1"/>
  <c r="T51" i="144"/>
  <c r="T52" i="144"/>
  <c r="AC52" i="144" s="1"/>
  <c r="T53" i="144"/>
  <c r="T54" i="144"/>
  <c r="AC54" i="144" s="1"/>
  <c r="V54" i="144"/>
  <c r="X54" i="144" s="1"/>
  <c r="T55" i="144"/>
  <c r="T56" i="144"/>
  <c r="T57" i="144"/>
  <c r="T58" i="144"/>
  <c r="AC58" i="144" s="1"/>
  <c r="T59" i="144"/>
  <c r="AC59" i="144" s="1"/>
  <c r="T60" i="144"/>
  <c r="T61" i="144"/>
  <c r="T62" i="144"/>
  <c r="AC62" i="144" s="1"/>
  <c r="V62" i="144"/>
  <c r="X62" i="144" s="1"/>
  <c r="T63" i="144"/>
  <c r="AC63" i="144" s="1"/>
  <c r="T64" i="144"/>
  <c r="T65" i="144"/>
  <c r="AC65" i="144" s="1"/>
  <c r="V65" i="144"/>
  <c r="X65" i="144" s="1"/>
  <c r="T66" i="144"/>
  <c r="T67" i="144"/>
  <c r="AC67" i="144" s="1"/>
  <c r="T68" i="144"/>
  <c r="AC68" i="144" s="1"/>
  <c r="T69" i="144"/>
  <c r="T70" i="144"/>
  <c r="T71" i="144"/>
  <c r="AC71" i="144" s="1"/>
  <c r="T72" i="144"/>
  <c r="AC72" i="144" s="1"/>
  <c r="V72" i="144"/>
  <c r="X72" i="144" s="1"/>
  <c r="T73" i="144"/>
  <c r="AC73" i="144" s="1"/>
  <c r="V73" i="144"/>
  <c r="X73" i="144" s="1"/>
  <c r="T74" i="144"/>
  <c r="AC74" i="144" s="1"/>
  <c r="V74" i="144"/>
  <c r="X74" i="144" s="1"/>
  <c r="T75" i="144"/>
  <c r="AC75" i="144" s="1"/>
  <c r="V75" i="144"/>
  <c r="X75" i="144" s="1"/>
  <c r="T76" i="144"/>
  <c r="AC76" i="144" s="1"/>
  <c r="V76" i="144"/>
  <c r="X76" i="144" s="1"/>
  <c r="T77" i="144"/>
  <c r="AC77" i="144" s="1"/>
  <c r="V77" i="144"/>
  <c r="X77" i="144" s="1"/>
  <c r="T78" i="144"/>
  <c r="AC78" i="144" s="1"/>
  <c r="V78" i="144"/>
  <c r="X78" i="144" s="1"/>
  <c r="T79" i="144"/>
  <c r="AC79" i="144" s="1"/>
  <c r="T80" i="144"/>
  <c r="T81" i="144"/>
  <c r="AC81" i="144" s="1"/>
  <c r="V81" i="144"/>
  <c r="X81" i="144" s="1"/>
  <c r="T82" i="144"/>
  <c r="T83" i="144"/>
  <c r="AC83" i="144" s="1"/>
  <c r="T84" i="144"/>
  <c r="AC84" i="144" s="1"/>
  <c r="V84" i="144"/>
  <c r="X84" i="144" s="1"/>
  <c r="T85" i="144"/>
  <c r="AC85" i="144" s="1"/>
  <c r="V85" i="144"/>
  <c r="X85" i="144" s="1"/>
  <c r="T86" i="144"/>
  <c r="AC86" i="144" s="1"/>
  <c r="V86" i="144"/>
  <c r="X86" i="144" s="1"/>
  <c r="T87" i="144"/>
  <c r="AC87" i="144" s="1"/>
  <c r="T88" i="144"/>
  <c r="AC88" i="144" s="1"/>
  <c r="V88" i="144"/>
  <c r="X88" i="144" s="1"/>
  <c r="T89" i="144"/>
  <c r="T90" i="144"/>
  <c r="AC90" i="144" s="1"/>
  <c r="V90" i="144"/>
  <c r="X90" i="144" s="1"/>
  <c r="T91" i="144"/>
  <c r="AC91" i="144" s="1"/>
  <c r="T92" i="144"/>
  <c r="T93" i="144"/>
  <c r="AC93" i="144" s="1"/>
  <c r="T94" i="144"/>
  <c r="T95" i="144"/>
  <c r="T96" i="144"/>
  <c r="T97" i="144"/>
  <c r="AC97" i="144" s="1"/>
  <c r="T98" i="144"/>
  <c r="T99" i="144"/>
  <c r="AC99" i="144" s="1"/>
  <c r="T100" i="144"/>
  <c r="AC100" i="144" s="1"/>
  <c r="T101" i="144"/>
  <c r="T102" i="144"/>
  <c r="V102" i="144" s="1"/>
  <c r="X102" i="144" s="1"/>
  <c r="T103" i="144"/>
  <c r="T104" i="144"/>
  <c r="T105" i="144"/>
  <c r="T106" i="144"/>
  <c r="AC106" i="144" s="1"/>
  <c r="T107" i="144"/>
  <c r="T108" i="144"/>
  <c r="T109" i="144"/>
  <c r="T110" i="144"/>
  <c r="AC110" i="144" s="1"/>
  <c r="V110" i="144"/>
  <c r="X110" i="144" s="1"/>
  <c r="T111" i="144"/>
  <c r="T112" i="144"/>
  <c r="V112" i="144"/>
  <c r="X112" i="144" s="1"/>
  <c r="T113" i="144"/>
  <c r="V113" i="144" s="1"/>
  <c r="X113" i="144" s="1"/>
  <c r="T114" i="144"/>
  <c r="T115" i="144"/>
  <c r="V115" i="144"/>
  <c r="X115" i="144" s="1"/>
  <c r="T116" i="144"/>
  <c r="V116" i="144" s="1"/>
  <c r="X116" i="144" s="1"/>
  <c r="T117" i="144"/>
  <c r="AC117" i="144" s="1"/>
  <c r="V117" i="144"/>
  <c r="X117" i="144" s="1"/>
  <c r="T118" i="144"/>
  <c r="AC118" i="144" s="1"/>
  <c r="V118" i="144"/>
  <c r="X118" i="144" s="1"/>
  <c r="T119" i="144"/>
  <c r="AC119" i="144" s="1"/>
  <c r="V119" i="144"/>
  <c r="X119" i="144" s="1"/>
  <c r="T120" i="144"/>
  <c r="AC120" i="144" s="1"/>
  <c r="V120" i="144"/>
  <c r="X120" i="144" s="1"/>
  <c r="T121" i="144"/>
  <c r="V121" i="144"/>
  <c r="X121" i="144" s="1"/>
  <c r="T122" i="144"/>
  <c r="AC122" i="144" s="1"/>
  <c r="V122" i="144"/>
  <c r="X122" i="144" s="1"/>
  <c r="T123" i="144"/>
  <c r="AC123" i="144" s="1"/>
  <c r="T124" i="144"/>
  <c r="AC124" i="144" s="1"/>
  <c r="V124" i="144"/>
  <c r="X124" i="144" s="1"/>
  <c r="T125" i="144"/>
  <c r="V125" i="144" s="1"/>
  <c r="X125" i="144" s="1"/>
  <c r="T6" i="144"/>
  <c r="AC6" i="144" s="1"/>
  <c r="S126" i="144"/>
  <c r="AZ177" i="143"/>
  <c r="AZ178" i="143"/>
  <c r="AZ179" i="143"/>
  <c r="AZ180" i="143"/>
  <c r="AZ181" i="143"/>
  <c r="AZ182" i="143"/>
  <c r="AZ183" i="143"/>
  <c r="AZ184" i="143"/>
  <c r="AZ185" i="143"/>
  <c r="AZ186" i="143"/>
  <c r="AZ187" i="143"/>
  <c r="BI187" i="143" s="1"/>
  <c r="AZ188" i="143"/>
  <c r="AZ189" i="143"/>
  <c r="AZ190" i="143"/>
  <c r="AZ191" i="143"/>
  <c r="AZ192" i="143"/>
  <c r="AZ193" i="143"/>
  <c r="AZ194" i="143"/>
  <c r="AZ195" i="143"/>
  <c r="AZ196" i="143"/>
  <c r="AZ198" i="143"/>
  <c r="BB198" i="143" s="1"/>
  <c r="BD198" i="143" s="1"/>
  <c r="AZ199" i="143"/>
  <c r="AZ200" i="143"/>
  <c r="BI200" i="143" s="1"/>
  <c r="AZ201" i="143"/>
  <c r="BB201" i="143" s="1"/>
  <c r="BD201" i="143" s="1"/>
  <c r="AY202" i="143"/>
  <c r="AY204" i="143" s="1"/>
  <c r="T40" i="143"/>
  <c r="T41" i="143"/>
  <c r="T42" i="143"/>
  <c r="V42" i="143" s="1"/>
  <c r="X42" i="143" s="1"/>
  <c r="T43" i="143"/>
  <c r="T44" i="143"/>
  <c r="T45" i="143"/>
  <c r="T46" i="143"/>
  <c r="T47" i="143"/>
  <c r="T48" i="143"/>
  <c r="T49" i="143"/>
  <c r="V49" i="143" s="1"/>
  <c r="X49" i="143" s="1"/>
  <c r="T50" i="143"/>
  <c r="T51" i="143"/>
  <c r="T52" i="143"/>
  <c r="V52" i="143" s="1"/>
  <c r="X52" i="143" s="1"/>
  <c r="T53" i="143"/>
  <c r="V53" i="143" s="1"/>
  <c r="X53" i="143" s="1"/>
  <c r="T54" i="143"/>
  <c r="T55" i="143"/>
  <c r="T56" i="143"/>
  <c r="T57" i="143"/>
  <c r="V57" i="143" s="1"/>
  <c r="X57" i="143" s="1"/>
  <c r="T58" i="143"/>
  <c r="V58" i="143" s="1"/>
  <c r="X58" i="143" s="1"/>
  <c r="T59" i="143"/>
  <c r="T60" i="143"/>
  <c r="V60" i="143" s="1"/>
  <c r="X60" i="143" s="1"/>
  <c r="T61" i="143"/>
  <c r="T62" i="143"/>
  <c r="T63" i="143"/>
  <c r="T64" i="143"/>
  <c r="AC64" i="143" s="1"/>
  <c r="T65" i="143"/>
  <c r="T66" i="143"/>
  <c r="T67" i="143"/>
  <c r="V67" i="143" s="1"/>
  <c r="X67" i="143" s="1"/>
  <c r="T68" i="143"/>
  <c r="T69" i="143"/>
  <c r="V69" i="143" s="1"/>
  <c r="X69" i="143" s="1"/>
  <c r="T70" i="143"/>
  <c r="V70" i="143" s="1"/>
  <c r="X70" i="143" s="1"/>
  <c r="T71" i="143"/>
  <c r="V71" i="143" s="1"/>
  <c r="X71" i="143" s="1"/>
  <c r="T72" i="143"/>
  <c r="V72" i="143" s="1"/>
  <c r="X72" i="143" s="1"/>
  <c r="T73" i="143"/>
  <c r="V73" i="143" s="1"/>
  <c r="X73" i="143" s="1"/>
  <c r="T74" i="143"/>
  <c r="V74" i="143" s="1"/>
  <c r="X74" i="143" s="1"/>
  <c r="T75" i="143"/>
  <c r="T77" i="143"/>
  <c r="V77" i="143" s="1"/>
  <c r="X77" i="143" s="1"/>
  <c r="T78" i="143"/>
  <c r="V78" i="143" s="1"/>
  <c r="X78" i="143" s="1"/>
  <c r="T79" i="143"/>
  <c r="V79" i="143" s="1"/>
  <c r="X79" i="143" s="1"/>
  <c r="T80" i="143"/>
  <c r="V80" i="143" s="1"/>
  <c r="X80" i="143" s="1"/>
  <c r="T81" i="143"/>
  <c r="T82" i="143"/>
  <c r="V82" i="143" s="1"/>
  <c r="X82" i="143" s="1"/>
  <c r="T83" i="143"/>
  <c r="V83" i="143" s="1"/>
  <c r="X83" i="143" s="1"/>
  <c r="T84" i="143"/>
  <c r="V84" i="143" s="1"/>
  <c r="X84" i="143" s="1"/>
  <c r="T85" i="143"/>
  <c r="T86" i="143"/>
  <c r="T87" i="143"/>
  <c r="V87" i="143" s="1"/>
  <c r="X87" i="143" s="1"/>
  <c r="T88" i="143"/>
  <c r="T89" i="143"/>
  <c r="V89" i="143" s="1"/>
  <c r="X89" i="143" s="1"/>
  <c r="T90" i="143"/>
  <c r="V90" i="143" s="1"/>
  <c r="X90" i="143" s="1"/>
  <c r="T91" i="143"/>
  <c r="V91" i="143" s="1"/>
  <c r="X91" i="143" s="1"/>
  <c r="T92" i="143"/>
  <c r="V92" i="143" s="1"/>
  <c r="X92" i="143" s="1"/>
  <c r="T93" i="143"/>
  <c r="V93" i="143" s="1"/>
  <c r="X93" i="143" s="1"/>
  <c r="T94" i="143"/>
  <c r="V94" i="143" s="1"/>
  <c r="X94" i="143" s="1"/>
  <c r="T95" i="143"/>
  <c r="V95" i="143" s="1"/>
  <c r="X95" i="143" s="1"/>
  <c r="T96" i="143"/>
  <c r="V96" i="143" s="1"/>
  <c r="X96" i="143" s="1"/>
  <c r="T97" i="143"/>
  <c r="V97" i="143" s="1"/>
  <c r="X97" i="143" s="1"/>
  <c r="T98" i="143"/>
  <c r="V98" i="143" s="1"/>
  <c r="X98" i="143" s="1"/>
  <c r="T99" i="143"/>
  <c r="T100" i="143"/>
  <c r="V100" i="143" s="1"/>
  <c r="X100" i="143" s="1"/>
  <c r="T101" i="143"/>
  <c r="V101" i="143" s="1"/>
  <c r="X101" i="143" s="1"/>
  <c r="T102" i="143"/>
  <c r="V102" i="143" s="1"/>
  <c r="X102" i="143" s="1"/>
  <c r="T103" i="143"/>
  <c r="V103" i="143" s="1"/>
  <c r="X103" i="143" s="1"/>
  <c r="T104" i="143"/>
  <c r="T105" i="143"/>
  <c r="V105" i="143" s="1"/>
  <c r="X105" i="143" s="1"/>
  <c r="T106" i="143"/>
  <c r="V106" i="143" s="1"/>
  <c r="X106" i="143" s="1"/>
  <c r="T107" i="143"/>
  <c r="V107" i="143" s="1"/>
  <c r="X107" i="143" s="1"/>
  <c r="T108" i="143"/>
  <c r="T109" i="143"/>
  <c r="T110" i="143"/>
  <c r="T111" i="143"/>
  <c r="T113" i="143"/>
  <c r="T114" i="143"/>
  <c r="V114" i="143" s="1"/>
  <c r="X114" i="143" s="1"/>
  <c r="T115" i="143"/>
  <c r="T116" i="143"/>
  <c r="V116" i="143" s="1"/>
  <c r="X116" i="143" s="1"/>
  <c r="T117" i="143"/>
  <c r="V117" i="143" s="1"/>
  <c r="X117" i="143" s="1"/>
  <c r="T118" i="143"/>
  <c r="V118" i="143" s="1"/>
  <c r="X118" i="143" s="1"/>
  <c r="T119" i="143"/>
  <c r="V119" i="143" s="1"/>
  <c r="X119" i="143" s="1"/>
  <c r="T120" i="143"/>
  <c r="V120" i="143" s="1"/>
  <c r="X120" i="143" s="1"/>
  <c r="T121" i="143"/>
  <c r="V121" i="143" s="1"/>
  <c r="X121" i="143" s="1"/>
  <c r="T122" i="143"/>
  <c r="V122" i="143" s="1"/>
  <c r="X122" i="143" s="1"/>
  <c r="T123" i="143"/>
  <c r="V123" i="143" s="1"/>
  <c r="X123" i="143" s="1"/>
  <c r="T124" i="143"/>
  <c r="V124" i="143" s="1"/>
  <c r="X124" i="143" s="1"/>
  <c r="T125" i="143"/>
  <c r="T126" i="143"/>
  <c r="V126" i="143" s="1"/>
  <c r="X126" i="143" s="1"/>
  <c r="T127" i="143"/>
  <c r="V127" i="143" s="1"/>
  <c r="X127" i="143" s="1"/>
  <c r="T128" i="143"/>
  <c r="V128" i="143" s="1"/>
  <c r="X128" i="143" s="1"/>
  <c r="T129" i="143"/>
  <c r="V129" i="143" s="1"/>
  <c r="X129" i="143" s="1"/>
  <c r="T130" i="143"/>
  <c r="V130" i="143" s="1"/>
  <c r="X130" i="143" s="1"/>
  <c r="T132" i="143"/>
  <c r="V132" i="143" s="1"/>
  <c r="X132" i="143" s="1"/>
  <c r="T133" i="143"/>
  <c r="V133" i="143" s="1"/>
  <c r="X133" i="143" s="1"/>
  <c r="T134" i="143"/>
  <c r="V134" i="143" s="1"/>
  <c r="X134" i="143" s="1"/>
  <c r="T135" i="143"/>
  <c r="T136" i="143"/>
  <c r="V136" i="143" s="1"/>
  <c r="X136" i="143" s="1"/>
  <c r="T137" i="143"/>
  <c r="V137" i="143" s="1"/>
  <c r="X137" i="143" s="1"/>
  <c r="T138" i="143"/>
  <c r="V138" i="143" s="1"/>
  <c r="X138" i="143" s="1"/>
  <c r="T139" i="143"/>
  <c r="V139" i="143" s="1"/>
  <c r="X139" i="143" s="1"/>
  <c r="T140" i="143"/>
  <c r="V140" i="143" s="1"/>
  <c r="X140" i="143" s="1"/>
  <c r="T141" i="143"/>
  <c r="V141" i="143" s="1"/>
  <c r="X141" i="143" s="1"/>
  <c r="T142" i="143"/>
  <c r="V142" i="143" s="1"/>
  <c r="X142" i="143" s="1"/>
  <c r="T143" i="143"/>
  <c r="V143" i="143" s="1"/>
  <c r="X143" i="143" s="1"/>
  <c r="T144" i="143"/>
  <c r="T145" i="143"/>
  <c r="T146" i="143"/>
  <c r="T147" i="143"/>
  <c r="AC147" i="143" s="1"/>
  <c r="T148" i="143"/>
  <c r="T149" i="143"/>
  <c r="V149" i="143" s="1"/>
  <c r="X149" i="143" s="1"/>
  <c r="T150" i="143"/>
  <c r="V150" i="143" s="1"/>
  <c r="X150" i="143" s="1"/>
  <c r="T151" i="143"/>
  <c r="T152" i="143"/>
  <c r="T153" i="143"/>
  <c r="T154" i="143"/>
  <c r="V154" i="143" s="1"/>
  <c r="X154" i="143" s="1"/>
  <c r="T155" i="143"/>
  <c r="V155" i="143" s="1"/>
  <c r="X155" i="143" s="1"/>
  <c r="T156" i="143"/>
  <c r="T157" i="143"/>
  <c r="T158" i="143"/>
  <c r="V158" i="143" s="1"/>
  <c r="X158" i="143" s="1"/>
  <c r="T159" i="143"/>
  <c r="V159" i="143" s="1"/>
  <c r="X159" i="143" s="1"/>
  <c r="T160" i="143"/>
  <c r="T161" i="143"/>
  <c r="V161" i="143" s="1"/>
  <c r="X161" i="143" s="1"/>
  <c r="T162" i="143"/>
  <c r="V162" i="143" s="1"/>
  <c r="X162" i="143" s="1"/>
  <c r="T163" i="143"/>
  <c r="T164" i="143"/>
  <c r="T165" i="143"/>
  <c r="V165" i="143" s="1"/>
  <c r="X165" i="143" s="1"/>
  <c r="T166" i="143"/>
  <c r="V166" i="143" s="1"/>
  <c r="X166" i="143" s="1"/>
  <c r="T167" i="143"/>
  <c r="V167" i="143" s="1"/>
  <c r="X167" i="143" s="1"/>
  <c r="T168" i="143"/>
  <c r="T169" i="143"/>
  <c r="T170" i="143"/>
  <c r="T171" i="143"/>
  <c r="V171" i="143" s="1"/>
  <c r="X171" i="143" s="1"/>
  <c r="T172" i="143"/>
  <c r="T173" i="143"/>
  <c r="V173" i="143" s="1"/>
  <c r="X173" i="143" s="1"/>
  <c r="T174" i="143"/>
  <c r="V174" i="143" s="1"/>
  <c r="X174" i="143" s="1"/>
  <c r="T175" i="143"/>
  <c r="T176" i="143"/>
  <c r="T177" i="143"/>
  <c r="T178" i="143"/>
  <c r="V178" i="143" s="1"/>
  <c r="X178" i="143" s="1"/>
  <c r="T179" i="143"/>
  <c r="T180" i="143"/>
  <c r="T181" i="143"/>
  <c r="V181" i="143" s="1"/>
  <c r="X181" i="143" s="1"/>
  <c r="T182" i="143"/>
  <c r="T183" i="143"/>
  <c r="V183" i="143" s="1"/>
  <c r="X183" i="143" s="1"/>
  <c r="T184" i="143"/>
  <c r="V184" i="143" s="1"/>
  <c r="X184" i="143" s="1"/>
  <c r="T185" i="143"/>
  <c r="T186" i="143"/>
  <c r="T187" i="143"/>
  <c r="T188" i="143"/>
  <c r="T189" i="143"/>
  <c r="T190" i="143"/>
  <c r="V190" i="143" s="1"/>
  <c r="X190" i="143" s="1"/>
  <c r="T191" i="143"/>
  <c r="T192" i="143"/>
  <c r="V192" i="143" s="1"/>
  <c r="X192" i="143" s="1"/>
  <c r="T193" i="143"/>
  <c r="T194" i="143"/>
  <c r="V194" i="143" s="1"/>
  <c r="X194" i="143" s="1"/>
  <c r="T195" i="143"/>
  <c r="V195" i="143" s="1"/>
  <c r="X195" i="143" s="1"/>
  <c r="T196" i="143"/>
  <c r="V196" i="143" s="1"/>
  <c r="X196" i="143" s="1"/>
  <c r="T197" i="143"/>
  <c r="V197" i="143" s="1"/>
  <c r="X197" i="143" s="1"/>
  <c r="T198" i="143"/>
  <c r="V198" i="143" s="1"/>
  <c r="X198" i="143" s="1"/>
  <c r="T199" i="143"/>
  <c r="V199" i="143" s="1"/>
  <c r="X199" i="143" s="1"/>
  <c r="T200" i="143"/>
  <c r="V200" i="143" s="1"/>
  <c r="X200" i="143" s="1"/>
  <c r="T201" i="143"/>
  <c r="V201" i="143" s="1"/>
  <c r="X201" i="143" s="1"/>
  <c r="T39" i="143"/>
  <c r="V39" i="143" s="1"/>
  <c r="X39" i="143" s="1"/>
  <c r="S202" i="143"/>
  <c r="S204" i="143" s="1"/>
  <c r="T7" i="143"/>
  <c r="AC7" i="143" s="1"/>
  <c r="T8" i="143"/>
  <c r="T9" i="143"/>
  <c r="T10" i="143"/>
  <c r="T11" i="143"/>
  <c r="AC11" i="143" s="1"/>
  <c r="T12" i="143"/>
  <c r="T13" i="143"/>
  <c r="T14" i="143"/>
  <c r="T15" i="143"/>
  <c r="T16" i="143"/>
  <c r="T17" i="143"/>
  <c r="T18" i="143"/>
  <c r="T19" i="143"/>
  <c r="T20" i="143"/>
  <c r="T21" i="143"/>
  <c r="T22" i="143"/>
  <c r="T23" i="143"/>
  <c r="T24" i="143"/>
  <c r="T25" i="143"/>
  <c r="T26" i="143"/>
  <c r="T27" i="143"/>
  <c r="AC27" i="143" s="1"/>
  <c r="T28" i="143"/>
  <c r="T29" i="143"/>
  <c r="T30" i="143"/>
  <c r="T31" i="143"/>
  <c r="T32" i="143"/>
  <c r="T6" i="143"/>
  <c r="S6" i="149"/>
  <c r="AB6" i="149" s="1"/>
  <c r="S7" i="149"/>
  <c r="AB7" i="149" s="1"/>
  <c r="U7" i="149"/>
  <c r="W7" i="149" s="1"/>
  <c r="S8" i="149"/>
  <c r="S9" i="149"/>
  <c r="S10" i="149"/>
  <c r="S11" i="149"/>
  <c r="AB11" i="149" s="1"/>
  <c r="U11" i="149"/>
  <c r="W11" i="149" s="1"/>
  <c r="S12" i="149"/>
  <c r="S13" i="149"/>
  <c r="AB13" i="149" s="1"/>
  <c r="U13" i="149"/>
  <c r="W13" i="149" s="1"/>
  <c r="S14" i="149"/>
  <c r="S15" i="149"/>
  <c r="AB15" i="149" s="1"/>
  <c r="U15" i="149"/>
  <c r="W15" i="149" s="1"/>
  <c r="S16" i="149"/>
  <c r="S5" i="149"/>
  <c r="AB5" i="149" s="1"/>
  <c r="S6" i="148"/>
  <c r="AB6" i="148" s="1"/>
  <c r="S7" i="148"/>
  <c r="S8" i="148"/>
  <c r="AB8" i="148" s="1"/>
  <c r="U8" i="148"/>
  <c r="W8" i="148" s="1"/>
  <c r="S9" i="148"/>
  <c r="S10" i="148"/>
  <c r="AB10" i="148" s="1"/>
  <c r="U10" i="148"/>
  <c r="W10" i="148" s="1"/>
  <c r="S11" i="148"/>
  <c r="S12" i="148"/>
  <c r="AB12" i="148" s="1"/>
  <c r="U12" i="148"/>
  <c r="W12" i="148" s="1"/>
  <c r="S13" i="148"/>
  <c r="S14" i="148"/>
  <c r="S15" i="148"/>
  <c r="S5" i="148"/>
  <c r="AB5" i="148" s="1"/>
  <c r="U5" i="148"/>
  <c r="W5" i="148" s="1"/>
  <c r="R17" i="149"/>
  <c r="R17" i="148"/>
  <c r="S6" i="140"/>
  <c r="AB6" i="140" s="1"/>
  <c r="U6" i="140"/>
  <c r="W6" i="140" s="1"/>
  <c r="S7" i="140"/>
  <c r="S8" i="140"/>
  <c r="S9" i="140"/>
  <c r="S10" i="140"/>
  <c r="AB10" i="140" s="1"/>
  <c r="U10" i="140"/>
  <c r="W10" i="140" s="1"/>
  <c r="S11" i="140"/>
  <c r="S12" i="140"/>
  <c r="S13" i="140"/>
  <c r="S14" i="140"/>
  <c r="S15" i="140"/>
  <c r="S16" i="140"/>
  <c r="AB16" i="140" s="1"/>
  <c r="S17" i="140"/>
  <c r="S18" i="140"/>
  <c r="AB18" i="140" s="1"/>
  <c r="U18" i="140"/>
  <c r="W18" i="140" s="1"/>
  <c r="S19" i="140"/>
  <c r="S20" i="140"/>
  <c r="S21" i="140"/>
  <c r="S22" i="140"/>
  <c r="AB22" i="140" s="1"/>
  <c r="S23" i="140"/>
  <c r="S24" i="140"/>
  <c r="AB24" i="140" s="1"/>
  <c r="U24" i="140"/>
  <c r="W24" i="140" s="1"/>
  <c r="S25" i="140"/>
  <c r="S26" i="140"/>
  <c r="AB26" i="140" s="1"/>
  <c r="U26" i="140"/>
  <c r="W26" i="140" s="1"/>
  <c r="S27" i="140"/>
  <c r="S28" i="140"/>
  <c r="S29" i="140"/>
  <c r="S30" i="140"/>
  <c r="AB30" i="140" s="1"/>
  <c r="U30" i="140"/>
  <c r="W30" i="140" s="1"/>
  <c r="S31" i="140"/>
  <c r="S32" i="140"/>
  <c r="AB32" i="140" s="1"/>
  <c r="U32" i="140"/>
  <c r="W32" i="140" s="1"/>
  <c r="S5" i="140"/>
  <c r="AB5" i="140" s="1"/>
  <c r="R33" i="140"/>
  <c r="S6" i="139"/>
  <c r="AB6" i="139" s="1"/>
  <c r="U6" i="139"/>
  <c r="W6" i="139" s="1"/>
  <c r="S7" i="139"/>
  <c r="S8" i="139"/>
  <c r="AB8" i="139" s="1"/>
  <c r="U8" i="139"/>
  <c r="W8" i="139" s="1"/>
  <c r="S9" i="139"/>
  <c r="S10" i="139"/>
  <c r="S11" i="139"/>
  <c r="S12" i="139"/>
  <c r="AB12" i="139" s="1"/>
  <c r="U12" i="139"/>
  <c r="W12" i="139" s="1"/>
  <c r="S13" i="139"/>
  <c r="S14" i="139"/>
  <c r="S15" i="139"/>
  <c r="S16" i="139"/>
  <c r="AB16" i="139" s="1"/>
  <c r="U16" i="139"/>
  <c r="W16" i="139" s="1"/>
  <c r="S17" i="139"/>
  <c r="S18" i="139"/>
  <c r="S19" i="139"/>
  <c r="S20" i="139"/>
  <c r="S21" i="139"/>
  <c r="S22" i="139"/>
  <c r="AB22" i="139" s="1"/>
  <c r="U22" i="139"/>
  <c r="W22" i="139" s="1"/>
  <c r="S23" i="139"/>
  <c r="S24" i="139"/>
  <c r="AB24" i="139" s="1"/>
  <c r="U24" i="139"/>
  <c r="W24" i="139" s="1"/>
  <c r="S25" i="139"/>
  <c r="S26" i="139"/>
  <c r="S27" i="139"/>
  <c r="S28" i="139"/>
  <c r="AB28" i="139" s="1"/>
  <c r="U28" i="139"/>
  <c r="W28" i="139" s="1"/>
  <c r="S29" i="139"/>
  <c r="S30" i="139"/>
  <c r="AB30" i="139" s="1"/>
  <c r="U30" i="139"/>
  <c r="W30" i="139" s="1"/>
  <c r="S31" i="139"/>
  <c r="S32" i="139"/>
  <c r="AB32" i="139" s="1"/>
  <c r="U32" i="139"/>
  <c r="W32" i="139" s="1"/>
  <c r="R33" i="139"/>
  <c r="S5" i="139"/>
  <c r="U5" i="139" s="1"/>
  <c r="W5" i="139" s="1"/>
  <c r="AX126" i="144"/>
  <c r="BH126" i="144" s="1"/>
  <c r="R126" i="144"/>
  <c r="AB126" i="144" s="1"/>
  <c r="M6" i="144"/>
  <c r="O6" i="144" s="1"/>
  <c r="Q6" i="144" s="1"/>
  <c r="O18" i="144"/>
  <c r="Q18" i="144" s="1"/>
  <c r="AX202" i="143"/>
  <c r="BH202" i="143" s="1"/>
  <c r="R202" i="143"/>
  <c r="AB202" i="143" s="1"/>
  <c r="AA7" i="149"/>
  <c r="AA8" i="149"/>
  <c r="AA9" i="149"/>
  <c r="AA10" i="149"/>
  <c r="AA11" i="149"/>
  <c r="AA12" i="149"/>
  <c r="AA13" i="149"/>
  <c r="AA14" i="149"/>
  <c r="AA15" i="149"/>
  <c r="AA16" i="149"/>
  <c r="Q17" i="149"/>
  <c r="H16" i="148"/>
  <c r="I16" i="148"/>
  <c r="I17" i="148" s="1"/>
  <c r="Q33" i="140"/>
  <c r="AA33" i="140" s="1"/>
  <c r="Q33" i="139"/>
  <c r="AA33" i="139" s="1"/>
  <c r="P202" i="143"/>
  <c r="P204" i="143" s="1"/>
  <c r="AR202" i="143"/>
  <c r="AT202" i="143"/>
  <c r="AT204" i="143" s="1"/>
  <c r="N202" i="143"/>
  <c r="N204" i="143" s="1"/>
  <c r="K202" i="143"/>
  <c r="O114" i="143"/>
  <c r="Q114" i="143" s="1"/>
  <c r="O132" i="143"/>
  <c r="Q132" i="143" s="1"/>
  <c r="O143" i="143"/>
  <c r="Q143" i="143" s="1"/>
  <c r="O144" i="143"/>
  <c r="Q144" i="143" s="1"/>
  <c r="AU125" i="144"/>
  <c r="AW125" i="144" s="1"/>
  <c r="AU116" i="144"/>
  <c r="AW116" i="144" s="1"/>
  <c r="AU115" i="144"/>
  <c r="AU113" i="144"/>
  <c r="AW113" i="144"/>
  <c r="AU111" i="144"/>
  <c r="AW111" i="144"/>
  <c r="AU102" i="144"/>
  <c r="AW102" i="144"/>
  <c r="AU16" i="144"/>
  <c r="AW16" i="144"/>
  <c r="AU15" i="144"/>
  <c r="AW15" i="144"/>
  <c r="AU14" i="144"/>
  <c r="AW14" i="144"/>
  <c r="J126" i="144"/>
  <c r="O15" i="144"/>
  <c r="Q15" i="144" s="1"/>
  <c r="O16" i="144"/>
  <c r="Q16" i="144" s="1"/>
  <c r="O102" i="144"/>
  <c r="Q102" i="144" s="1"/>
  <c r="O111" i="144"/>
  <c r="Q111" i="144" s="1"/>
  <c r="O113" i="144"/>
  <c r="Q113" i="144" s="1"/>
  <c r="O115" i="144"/>
  <c r="Q115" i="144" s="1"/>
  <c r="O116" i="144"/>
  <c r="Q116" i="144" s="1"/>
  <c r="O125" i="144"/>
  <c r="Q125" i="144" s="1"/>
  <c r="O14" i="144"/>
  <c r="O17" i="148"/>
  <c r="M17" i="148"/>
  <c r="K17" i="149"/>
  <c r="M17" i="149"/>
  <c r="O17" i="149"/>
  <c r="J17" i="149"/>
  <c r="O33" i="140"/>
  <c r="M33" i="140"/>
  <c r="K33" i="139"/>
  <c r="M33" i="139"/>
  <c r="O33" i="139"/>
  <c r="R126" i="135"/>
  <c r="X126" i="135" s="1"/>
  <c r="S126" i="135"/>
  <c r="Y126" i="135" s="1"/>
  <c r="T126" i="135"/>
  <c r="Z126" i="135" s="1"/>
  <c r="Q126" i="135"/>
  <c r="W126" i="135" s="1"/>
  <c r="D126" i="135"/>
  <c r="J126" i="135" s="1"/>
  <c r="E126" i="135"/>
  <c r="K126" i="135" s="1"/>
  <c r="C126" i="135"/>
  <c r="I126" i="135" s="1"/>
  <c r="U243" i="134"/>
  <c r="AA243" i="134" s="1"/>
  <c r="G243" i="134"/>
  <c r="U35" i="134"/>
  <c r="G35" i="134"/>
  <c r="M35" i="134" s="1"/>
  <c r="AO202" i="143"/>
  <c r="H33" i="140"/>
  <c r="AM202" i="143"/>
  <c r="AM204" i="143" s="1"/>
  <c r="A1" i="144"/>
  <c r="A1" i="143"/>
  <c r="A1" i="149"/>
  <c r="A1" i="148"/>
  <c r="A1" i="140"/>
  <c r="A1" i="139"/>
  <c r="A1" i="135"/>
  <c r="A1" i="134"/>
  <c r="E126" i="144"/>
  <c r="F126" i="144"/>
  <c r="G126" i="144"/>
  <c r="H126" i="144"/>
  <c r="I126" i="144"/>
  <c r="D126" i="144"/>
  <c r="AP126" i="144"/>
  <c r="AO126" i="144"/>
  <c r="AS124" i="144"/>
  <c r="AU124" i="144"/>
  <c r="AW124" i="144"/>
  <c r="AS123" i="144"/>
  <c r="AS122" i="144"/>
  <c r="AU122" i="144"/>
  <c r="AW122" i="144"/>
  <c r="AS121" i="144"/>
  <c r="AU121" i="144" s="1"/>
  <c r="AW121" i="144"/>
  <c r="AS120" i="144"/>
  <c r="AU120" i="144" s="1"/>
  <c r="AW120" i="144"/>
  <c r="AS119" i="144"/>
  <c r="AS118" i="144"/>
  <c r="AS117" i="144"/>
  <c r="AU117" i="144"/>
  <c r="AW117" i="144" s="1"/>
  <c r="AS114" i="144"/>
  <c r="AU114" i="144" s="1"/>
  <c r="AW114" i="144"/>
  <c r="AS112" i="144"/>
  <c r="AU112" i="144" s="1"/>
  <c r="AW112" i="144" s="1"/>
  <c r="AS110" i="144"/>
  <c r="AS109" i="144"/>
  <c r="AU109" i="144"/>
  <c r="AW109" i="144" s="1"/>
  <c r="AS108" i="144"/>
  <c r="AU108" i="144"/>
  <c r="AW108" i="144" s="1"/>
  <c r="AS107" i="144"/>
  <c r="AS106" i="144"/>
  <c r="AS105" i="144"/>
  <c r="AS104" i="144"/>
  <c r="AU104" i="144" s="1"/>
  <c r="AW104" i="144"/>
  <c r="AS103" i="144"/>
  <c r="AS101" i="144"/>
  <c r="AS100" i="144"/>
  <c r="AS99" i="144"/>
  <c r="AS98" i="144"/>
  <c r="AU98" i="144"/>
  <c r="AW98" i="144" s="1"/>
  <c r="AS97" i="144"/>
  <c r="AS96" i="144"/>
  <c r="AU96" i="144" s="1"/>
  <c r="AW96" i="144" s="1"/>
  <c r="AS95" i="144"/>
  <c r="AS94" i="144"/>
  <c r="AU94" i="144" s="1"/>
  <c r="AW94" i="144" s="1"/>
  <c r="AS93" i="144"/>
  <c r="AU93" i="144" s="1"/>
  <c r="AW93" i="144" s="1"/>
  <c r="AS92" i="144"/>
  <c r="AU92" i="144"/>
  <c r="AW92" i="144" s="1"/>
  <c r="AS91" i="144"/>
  <c r="AS90" i="144"/>
  <c r="AS89" i="144"/>
  <c r="AU89" i="144" s="1"/>
  <c r="AW89" i="144" s="1"/>
  <c r="AS88" i="144"/>
  <c r="AS87" i="144"/>
  <c r="AU87" i="144" s="1"/>
  <c r="AW87" i="144" s="1"/>
  <c r="AS86" i="144"/>
  <c r="AS85" i="144"/>
  <c r="AU85" i="144" s="1"/>
  <c r="AW85" i="144" s="1"/>
  <c r="AS84" i="144"/>
  <c r="AS83" i="144"/>
  <c r="AS82" i="144"/>
  <c r="AS81" i="144"/>
  <c r="AS80" i="144"/>
  <c r="AS79" i="144"/>
  <c r="AU79" i="144" s="1"/>
  <c r="AW79" i="144"/>
  <c r="AS78" i="144"/>
  <c r="AS77" i="144"/>
  <c r="AU77" i="144" s="1"/>
  <c r="AW77" i="144" s="1"/>
  <c r="AS76" i="144"/>
  <c r="AU76" i="144" s="1"/>
  <c r="AS75" i="144"/>
  <c r="AS74" i="144"/>
  <c r="AS73" i="144"/>
  <c r="AU73" i="144"/>
  <c r="AW73" i="144"/>
  <c r="AS72" i="144"/>
  <c r="AS71" i="144"/>
  <c r="AS70" i="144"/>
  <c r="AS69" i="144"/>
  <c r="AU69" i="144" s="1"/>
  <c r="AW69" i="144" s="1"/>
  <c r="AS68" i="144"/>
  <c r="AU68" i="144"/>
  <c r="AW68" i="144" s="1"/>
  <c r="AS67" i="144"/>
  <c r="AS66" i="144"/>
  <c r="AS65" i="144"/>
  <c r="AU65" i="144" s="1"/>
  <c r="AW65" i="144"/>
  <c r="AS64" i="144"/>
  <c r="AU64" i="144" s="1"/>
  <c r="AW64" i="144" s="1"/>
  <c r="AS63" i="144"/>
  <c r="AS62" i="144"/>
  <c r="AU62" i="144" s="1"/>
  <c r="AW62" i="144" s="1"/>
  <c r="AS61" i="144"/>
  <c r="AU61" i="144" s="1"/>
  <c r="AW61" i="144" s="1"/>
  <c r="AS60" i="144"/>
  <c r="AU60" i="144"/>
  <c r="AW60" i="144" s="1"/>
  <c r="AS59" i="144"/>
  <c r="AU59" i="144" s="1"/>
  <c r="AW59" i="144" s="1"/>
  <c r="AS58" i="144"/>
  <c r="AU58" i="144" s="1"/>
  <c r="AW58" i="144" s="1"/>
  <c r="AS57" i="144"/>
  <c r="AS56" i="144"/>
  <c r="AU56" i="144"/>
  <c r="AW56" i="144" s="1"/>
  <c r="AS55" i="144"/>
  <c r="AS54" i="144"/>
  <c r="AU54" i="144"/>
  <c r="AW54" i="144" s="1"/>
  <c r="AS53" i="144"/>
  <c r="AU53" i="144" s="1"/>
  <c r="AW53" i="144" s="1"/>
  <c r="AS52" i="144"/>
  <c r="AU52" i="144" s="1"/>
  <c r="AW52" i="144" s="1"/>
  <c r="AS51" i="144"/>
  <c r="AU51" i="144" s="1"/>
  <c r="AW51" i="144"/>
  <c r="AS50" i="144"/>
  <c r="AU50" i="144" s="1"/>
  <c r="AW50" i="144" s="1"/>
  <c r="AS49" i="144"/>
  <c r="AU49" i="144"/>
  <c r="AW49" i="144" s="1"/>
  <c r="AS48" i="144"/>
  <c r="AU48" i="144"/>
  <c r="AW48" i="144" s="1"/>
  <c r="AS47" i="144"/>
  <c r="AU47" i="144"/>
  <c r="AW47" i="144"/>
  <c r="AS46" i="144"/>
  <c r="AS45" i="144"/>
  <c r="AU45" i="144"/>
  <c r="AW45" i="144"/>
  <c r="AS44" i="144"/>
  <c r="AU44" i="144" s="1"/>
  <c r="AW44" i="144" s="1"/>
  <c r="AS43" i="144"/>
  <c r="AS42" i="144"/>
  <c r="AU42" i="144" s="1"/>
  <c r="AW42" i="144" s="1"/>
  <c r="AS41" i="144"/>
  <c r="AU41" i="144" s="1"/>
  <c r="AW41" i="144" s="1"/>
  <c r="AS40" i="144"/>
  <c r="AU40" i="144" s="1"/>
  <c r="AW40" i="144" s="1"/>
  <c r="AS39" i="144"/>
  <c r="AS38" i="144"/>
  <c r="AU38" i="144" s="1"/>
  <c r="AS37" i="144"/>
  <c r="AU37" i="144"/>
  <c r="AW37" i="144" s="1"/>
  <c r="AS36" i="144"/>
  <c r="AU36" i="144"/>
  <c r="AW36" i="144" s="1"/>
  <c r="AS35" i="144"/>
  <c r="AS34" i="144"/>
  <c r="AU34" i="144"/>
  <c r="AW34" i="144" s="1"/>
  <c r="AS33" i="144"/>
  <c r="AS32" i="144"/>
  <c r="AU32" i="144"/>
  <c r="AW32" i="144" s="1"/>
  <c r="AS31" i="144"/>
  <c r="AU31" i="144" s="1"/>
  <c r="AW31" i="144"/>
  <c r="AS30" i="144"/>
  <c r="AS29" i="144"/>
  <c r="AU29" i="144" s="1"/>
  <c r="AW29" i="144"/>
  <c r="AS28" i="144"/>
  <c r="AU28" i="144" s="1"/>
  <c r="AW28" i="144" s="1"/>
  <c r="AS27" i="144"/>
  <c r="AU27" i="144" s="1"/>
  <c r="AW27" i="144" s="1"/>
  <c r="AS26" i="144"/>
  <c r="AS25" i="144"/>
  <c r="AU25" i="144"/>
  <c r="AW25" i="144" s="1"/>
  <c r="AS24" i="144"/>
  <c r="AS23" i="144"/>
  <c r="AU23" i="144"/>
  <c r="AW23" i="144" s="1"/>
  <c r="AS22" i="144"/>
  <c r="AS21" i="144"/>
  <c r="AU21" i="144"/>
  <c r="AS20" i="144"/>
  <c r="AU20" i="144"/>
  <c r="AW20" i="144" s="1"/>
  <c r="AS19" i="144"/>
  <c r="AU19" i="144" s="1"/>
  <c r="AS17" i="144"/>
  <c r="AU17" i="144"/>
  <c r="AW17" i="144" s="1"/>
  <c r="AS13" i="144"/>
  <c r="AS12" i="144"/>
  <c r="AU12" i="144" s="1"/>
  <c r="AW12" i="144" s="1"/>
  <c r="AS11" i="144"/>
  <c r="AS10" i="144"/>
  <c r="AU10" i="144"/>
  <c r="AW10" i="144" s="1"/>
  <c r="AS9" i="144"/>
  <c r="AU9" i="144"/>
  <c r="AW9" i="144" s="1"/>
  <c r="AS8" i="144"/>
  <c r="AU8" i="144" s="1"/>
  <c r="AW8" i="144" s="1"/>
  <c r="AS7" i="144"/>
  <c r="AU7" i="144" s="1"/>
  <c r="AS6" i="144"/>
  <c r="AU6" i="144" s="1"/>
  <c r="AW6" i="144" s="1"/>
  <c r="M8" i="144"/>
  <c r="O8" i="144"/>
  <c r="Q8" i="144" s="1"/>
  <c r="M9" i="144"/>
  <c r="O9" i="144" s="1"/>
  <c r="Q9" i="144" s="1"/>
  <c r="M10" i="144"/>
  <c r="O10" i="144"/>
  <c r="Q10" i="144" s="1"/>
  <c r="M11" i="144"/>
  <c r="O11" i="144" s="1"/>
  <c r="Q11" i="144" s="1"/>
  <c r="M12" i="144"/>
  <c r="O12" i="144" s="1"/>
  <c r="Q12" i="144" s="1"/>
  <c r="M13" i="144"/>
  <c r="M17" i="144"/>
  <c r="O17" i="144" s="1"/>
  <c r="Q17" i="144"/>
  <c r="M19" i="144"/>
  <c r="M20" i="144"/>
  <c r="O20" i="144" s="1"/>
  <c r="Q20" i="144"/>
  <c r="M21" i="144"/>
  <c r="O21" i="144" s="1"/>
  <c r="Q21" i="144" s="1"/>
  <c r="M22" i="144"/>
  <c r="M23" i="144"/>
  <c r="O23" i="144" s="1"/>
  <c r="M24" i="144"/>
  <c r="O24" i="144" s="1"/>
  <c r="Q24" i="144" s="1"/>
  <c r="M25" i="144"/>
  <c r="O25" i="144" s="1"/>
  <c r="Q25" i="144" s="1"/>
  <c r="M26" i="144"/>
  <c r="O26" i="144" s="1"/>
  <c r="Q26" i="144" s="1"/>
  <c r="M27" i="144"/>
  <c r="O27" i="144"/>
  <c r="Q27" i="144" s="1"/>
  <c r="M28" i="144"/>
  <c r="O28" i="144" s="1"/>
  <c r="Q28" i="144" s="1"/>
  <c r="M29" i="144"/>
  <c r="O29" i="144"/>
  <c r="Q29" i="144" s="1"/>
  <c r="M30" i="144"/>
  <c r="O30" i="144"/>
  <c r="Q30" i="144"/>
  <c r="M31" i="144"/>
  <c r="M32" i="144"/>
  <c r="M33" i="144"/>
  <c r="O33" i="144"/>
  <c r="Q33" i="144" s="1"/>
  <c r="M34" i="144"/>
  <c r="M35" i="144"/>
  <c r="O35" i="144"/>
  <c r="Q35" i="144" s="1"/>
  <c r="M36" i="144"/>
  <c r="O36" i="144"/>
  <c r="Q36" i="144" s="1"/>
  <c r="M37" i="144"/>
  <c r="M38" i="144"/>
  <c r="O38" i="144" s="1"/>
  <c r="Q38" i="144" s="1"/>
  <c r="M39" i="144"/>
  <c r="O39" i="144" s="1"/>
  <c r="Q39" i="144" s="1"/>
  <c r="M40" i="144"/>
  <c r="O40" i="144"/>
  <c r="Q40" i="144"/>
  <c r="M41" i="144"/>
  <c r="O41" i="144"/>
  <c r="Q41" i="144"/>
  <c r="M42" i="144"/>
  <c r="O42" i="144" s="1"/>
  <c r="Q42" i="144" s="1"/>
  <c r="M43" i="144"/>
  <c r="O43" i="144"/>
  <c r="Q43" i="144" s="1"/>
  <c r="M44" i="144"/>
  <c r="O44" i="144" s="1"/>
  <c r="Q44" i="144" s="1"/>
  <c r="M45" i="144"/>
  <c r="O45" i="144" s="1"/>
  <c r="Q45" i="144" s="1"/>
  <c r="M46" i="144"/>
  <c r="O46" i="144" s="1"/>
  <c r="Q46" i="144" s="1"/>
  <c r="M47" i="144"/>
  <c r="O47" i="144"/>
  <c r="Q47" i="144" s="1"/>
  <c r="M48" i="144"/>
  <c r="O48" i="144" s="1"/>
  <c r="Q48" i="144" s="1"/>
  <c r="M49" i="144"/>
  <c r="O49" i="144" s="1"/>
  <c r="M50" i="144"/>
  <c r="O50" i="144" s="1"/>
  <c r="Q50" i="144" s="1"/>
  <c r="M51" i="144"/>
  <c r="O51" i="144"/>
  <c r="Q51" i="144" s="1"/>
  <c r="M52" i="144"/>
  <c r="O52" i="144" s="1"/>
  <c r="Q52" i="144" s="1"/>
  <c r="M53" i="144"/>
  <c r="O53" i="144" s="1"/>
  <c r="M54" i="144"/>
  <c r="M55" i="144"/>
  <c r="O55" i="144"/>
  <c r="Q55" i="144"/>
  <c r="M56" i="144"/>
  <c r="O56" i="144" s="1"/>
  <c r="Q56" i="144" s="1"/>
  <c r="M57" i="144"/>
  <c r="M58" i="144"/>
  <c r="M59" i="144"/>
  <c r="O59" i="144"/>
  <c r="Q59" i="144" s="1"/>
  <c r="M60" i="144"/>
  <c r="O60" i="144" s="1"/>
  <c r="Q60" i="144" s="1"/>
  <c r="M61" i="144"/>
  <c r="M62" i="144"/>
  <c r="O62" i="144" s="1"/>
  <c r="Q62" i="144" s="1"/>
  <c r="M63" i="144"/>
  <c r="O63" i="144"/>
  <c r="Q63" i="144" s="1"/>
  <c r="M64" i="144"/>
  <c r="O64" i="144"/>
  <c r="Q64" i="144" s="1"/>
  <c r="M65" i="144"/>
  <c r="O65" i="144"/>
  <c r="Q65" i="144" s="1"/>
  <c r="M66" i="144"/>
  <c r="M67" i="144"/>
  <c r="O67" i="144"/>
  <c r="Q67" i="144" s="1"/>
  <c r="M68" i="144"/>
  <c r="O68" i="144" s="1"/>
  <c r="Q68" i="144" s="1"/>
  <c r="M69" i="144"/>
  <c r="M70" i="144"/>
  <c r="O70" i="144" s="1"/>
  <c r="Q70" i="144" s="1"/>
  <c r="M71" i="144"/>
  <c r="M72" i="144"/>
  <c r="O72" i="144" s="1"/>
  <c r="Q72" i="144" s="1"/>
  <c r="M73" i="144"/>
  <c r="O73" i="144"/>
  <c r="Q73" i="144" s="1"/>
  <c r="M74" i="144"/>
  <c r="O74" i="144" s="1"/>
  <c r="Q74" i="144" s="1"/>
  <c r="M75" i="144"/>
  <c r="O75" i="144"/>
  <c r="Q75" i="144" s="1"/>
  <c r="M76" i="144"/>
  <c r="O76" i="144" s="1"/>
  <c r="Q76" i="144" s="1"/>
  <c r="M77" i="144"/>
  <c r="M78" i="144"/>
  <c r="M79" i="144"/>
  <c r="O79" i="144" s="1"/>
  <c r="Q79" i="144" s="1"/>
  <c r="M80" i="144"/>
  <c r="O80" i="144" s="1"/>
  <c r="Q80" i="144" s="1"/>
  <c r="M81" i="144"/>
  <c r="M82" i="144"/>
  <c r="O82" i="144"/>
  <c r="Q82" i="144" s="1"/>
  <c r="M83" i="144"/>
  <c r="O83" i="144" s="1"/>
  <c r="Q83" i="144" s="1"/>
  <c r="M84" i="144"/>
  <c r="O84" i="144"/>
  <c r="Q84" i="144" s="1"/>
  <c r="M85" i="144"/>
  <c r="O85" i="144" s="1"/>
  <c r="Q85" i="144" s="1"/>
  <c r="M86" i="144"/>
  <c r="O86" i="144" s="1"/>
  <c r="Q86" i="144" s="1"/>
  <c r="M87" i="144"/>
  <c r="O87" i="144"/>
  <c r="Q87" i="144" s="1"/>
  <c r="M88" i="144"/>
  <c r="O88" i="144" s="1"/>
  <c r="Q88" i="144" s="1"/>
  <c r="M89" i="144"/>
  <c r="O89" i="144"/>
  <c r="Q89" i="144" s="1"/>
  <c r="M90" i="144"/>
  <c r="O90" i="144" s="1"/>
  <c r="Q90" i="144" s="1"/>
  <c r="M91" i="144"/>
  <c r="O91" i="144" s="1"/>
  <c r="Q91" i="144" s="1"/>
  <c r="M92" i="144"/>
  <c r="O92" i="144"/>
  <c r="Q92" i="144" s="1"/>
  <c r="M93" i="144"/>
  <c r="O93" i="144" s="1"/>
  <c r="Q93" i="144" s="1"/>
  <c r="M94" i="144"/>
  <c r="O94" i="144" s="1"/>
  <c r="Q94" i="144" s="1"/>
  <c r="M95" i="144"/>
  <c r="M96" i="144"/>
  <c r="M97" i="144"/>
  <c r="O97" i="144" s="1"/>
  <c r="Q97" i="144" s="1"/>
  <c r="M98" i="144"/>
  <c r="O98" i="144" s="1"/>
  <c r="Q98" i="144" s="1"/>
  <c r="M99" i="144"/>
  <c r="O99" i="144"/>
  <c r="Q99" i="144" s="1"/>
  <c r="M100" i="144"/>
  <c r="O100" i="144"/>
  <c r="Q100" i="144" s="1"/>
  <c r="M101" i="144"/>
  <c r="M103" i="144"/>
  <c r="O103" i="144" s="1"/>
  <c r="Q103" i="144" s="1"/>
  <c r="M104" i="144"/>
  <c r="O104" i="144" s="1"/>
  <c r="Q104" i="144" s="1"/>
  <c r="M105" i="144"/>
  <c r="M106" i="144"/>
  <c r="O106" i="144"/>
  <c r="Q106" i="144" s="1"/>
  <c r="M107" i="144"/>
  <c r="O107" i="144"/>
  <c r="M108" i="144"/>
  <c r="O108" i="144"/>
  <c r="Q108" i="144" s="1"/>
  <c r="M109" i="144"/>
  <c r="O109" i="144"/>
  <c r="Q109" i="144" s="1"/>
  <c r="M110" i="144"/>
  <c r="M112" i="144"/>
  <c r="O112" i="144" s="1"/>
  <c r="Q112" i="144" s="1"/>
  <c r="M114" i="144"/>
  <c r="O114" i="144" s="1"/>
  <c r="Q114" i="144" s="1"/>
  <c r="M117" i="144"/>
  <c r="O117" i="144" s="1"/>
  <c r="Q117" i="144" s="1"/>
  <c r="M118" i="144"/>
  <c r="O118" i="144" s="1"/>
  <c r="Q118" i="144" s="1"/>
  <c r="M119" i="144"/>
  <c r="M120" i="144"/>
  <c r="O120" i="144"/>
  <c r="Q120" i="144" s="1"/>
  <c r="M121" i="144"/>
  <c r="M122" i="144"/>
  <c r="M123" i="144"/>
  <c r="O123" i="144"/>
  <c r="Q123" i="144" s="1"/>
  <c r="M124" i="144"/>
  <c r="O124" i="144" s="1"/>
  <c r="Q124" i="144" s="1"/>
  <c r="M128" i="144"/>
  <c r="AB128" i="144"/>
  <c r="M7" i="144"/>
  <c r="O7" i="144" s="1"/>
  <c r="Q7" i="144" s="1"/>
  <c r="F202" i="143"/>
  <c r="F35" i="143"/>
  <c r="J35" i="143"/>
  <c r="M9" i="143"/>
  <c r="O9" i="143" s="1"/>
  <c r="Q9" i="143" s="1"/>
  <c r="M10" i="143"/>
  <c r="O10" i="143" s="1"/>
  <c r="Q10" i="143" s="1"/>
  <c r="M11" i="143"/>
  <c r="O11" i="143" s="1"/>
  <c r="Q11" i="143" s="1"/>
  <c r="M12" i="143"/>
  <c r="O12" i="143" s="1"/>
  <c r="Q12" i="143" s="1"/>
  <c r="M13" i="143"/>
  <c r="O13" i="143" s="1"/>
  <c r="Q13" i="143" s="1"/>
  <c r="M14" i="143"/>
  <c r="O14" i="143" s="1"/>
  <c r="Q14" i="143" s="1"/>
  <c r="M15" i="143"/>
  <c r="O15" i="143" s="1"/>
  <c r="Q15" i="143" s="1"/>
  <c r="M16" i="143"/>
  <c r="O16" i="143" s="1"/>
  <c r="Q16" i="143" s="1"/>
  <c r="M17" i="143"/>
  <c r="O17" i="143" s="1"/>
  <c r="Q17" i="143" s="1"/>
  <c r="M18" i="143"/>
  <c r="O18" i="143" s="1"/>
  <c r="Q18" i="143" s="1"/>
  <c r="M19" i="143"/>
  <c r="O19" i="143" s="1"/>
  <c r="Q19" i="143" s="1"/>
  <c r="M20" i="143"/>
  <c r="O20" i="143" s="1"/>
  <c r="Q20" i="143" s="1"/>
  <c r="M21" i="143"/>
  <c r="O21" i="143" s="1"/>
  <c r="Q21" i="143" s="1"/>
  <c r="M22" i="143"/>
  <c r="O22" i="143" s="1"/>
  <c r="M23" i="143"/>
  <c r="O23" i="143" s="1"/>
  <c r="Q23" i="143" s="1"/>
  <c r="M24" i="143"/>
  <c r="O24" i="143" s="1"/>
  <c r="Q24" i="143" s="1"/>
  <c r="M25" i="143"/>
  <c r="O25" i="143" s="1"/>
  <c r="Q25" i="143" s="1"/>
  <c r="M26" i="143"/>
  <c r="M27" i="143"/>
  <c r="O27" i="143" s="1"/>
  <c r="Q27" i="143" s="1"/>
  <c r="M28" i="143"/>
  <c r="O28" i="143" s="1"/>
  <c r="Q28" i="143" s="1"/>
  <c r="M29" i="143"/>
  <c r="O29" i="143" s="1"/>
  <c r="Q29" i="143" s="1"/>
  <c r="M30" i="143"/>
  <c r="O30" i="143" s="1"/>
  <c r="Q30" i="143" s="1"/>
  <c r="M31" i="143"/>
  <c r="O31" i="143" s="1"/>
  <c r="Q31" i="143" s="1"/>
  <c r="M32" i="143"/>
  <c r="M33" i="143"/>
  <c r="M8" i="143"/>
  <c r="O8" i="143" s="1"/>
  <c r="Q8" i="143" s="1"/>
  <c r="M7" i="143"/>
  <c r="O7" i="143" s="1"/>
  <c r="Q7" i="143" s="1"/>
  <c r="M6" i="143"/>
  <c r="O6" i="143" s="1"/>
  <c r="Q6" i="143" s="1"/>
  <c r="J202" i="143"/>
  <c r="J204" i="143" s="1"/>
  <c r="M40" i="143"/>
  <c r="O40" i="143" s="1"/>
  <c r="Q40" i="143" s="1"/>
  <c r="M41" i="143"/>
  <c r="O41" i="143" s="1"/>
  <c r="Q41" i="143" s="1"/>
  <c r="M42" i="143"/>
  <c r="O42" i="143" s="1"/>
  <c r="Q42" i="143" s="1"/>
  <c r="M43" i="143"/>
  <c r="M44" i="143"/>
  <c r="O44" i="143" s="1"/>
  <c r="Q44" i="143" s="1"/>
  <c r="M45" i="143"/>
  <c r="O45" i="143" s="1"/>
  <c r="Q45" i="143" s="1"/>
  <c r="M46" i="143"/>
  <c r="O46" i="143" s="1"/>
  <c r="Q46" i="143" s="1"/>
  <c r="M47" i="143"/>
  <c r="O47" i="143" s="1"/>
  <c r="Q47" i="143" s="1"/>
  <c r="M48" i="143"/>
  <c r="O48" i="143" s="1"/>
  <c r="Q48" i="143" s="1"/>
  <c r="M49" i="143"/>
  <c r="O49" i="143" s="1"/>
  <c r="Q49" i="143" s="1"/>
  <c r="M50" i="143"/>
  <c r="O50" i="143" s="1"/>
  <c r="Q50" i="143" s="1"/>
  <c r="M51" i="143"/>
  <c r="O51" i="143" s="1"/>
  <c r="Q51" i="143" s="1"/>
  <c r="M52" i="143"/>
  <c r="O52" i="143" s="1"/>
  <c r="Q52" i="143" s="1"/>
  <c r="M53" i="143"/>
  <c r="O53" i="143" s="1"/>
  <c r="Q53" i="143" s="1"/>
  <c r="M54" i="143"/>
  <c r="O54" i="143" s="1"/>
  <c r="Q54" i="143" s="1"/>
  <c r="M55" i="143"/>
  <c r="O55" i="143" s="1"/>
  <c r="Q55" i="143" s="1"/>
  <c r="M56" i="143"/>
  <c r="M57" i="143"/>
  <c r="O57" i="143" s="1"/>
  <c r="Q57" i="143" s="1"/>
  <c r="M58" i="143"/>
  <c r="O58" i="143" s="1"/>
  <c r="Q58" i="143" s="1"/>
  <c r="M59" i="143"/>
  <c r="O59" i="143" s="1"/>
  <c r="Q59" i="143" s="1"/>
  <c r="M60" i="143"/>
  <c r="O60" i="143" s="1"/>
  <c r="M61" i="143"/>
  <c r="O61" i="143" s="1"/>
  <c r="Q61" i="143" s="1"/>
  <c r="M62" i="143"/>
  <c r="O62" i="143" s="1"/>
  <c r="Q62" i="143" s="1"/>
  <c r="M63" i="143"/>
  <c r="O63" i="143" s="1"/>
  <c r="Q63" i="143" s="1"/>
  <c r="M64" i="143"/>
  <c r="O64" i="143" s="1"/>
  <c r="Q64" i="143" s="1"/>
  <c r="M65" i="143"/>
  <c r="O65" i="143" s="1"/>
  <c r="Q65" i="143" s="1"/>
  <c r="M66" i="143"/>
  <c r="O66" i="143" s="1"/>
  <c r="Q66" i="143" s="1"/>
  <c r="M67" i="143"/>
  <c r="O67" i="143" s="1"/>
  <c r="Q67" i="143" s="1"/>
  <c r="M68" i="143"/>
  <c r="O68" i="143" s="1"/>
  <c r="Q68" i="143" s="1"/>
  <c r="M69" i="143"/>
  <c r="O69" i="143" s="1"/>
  <c r="Q69" i="143" s="1"/>
  <c r="M70" i="143"/>
  <c r="O70" i="143" s="1"/>
  <c r="Q70" i="143" s="1"/>
  <c r="M71" i="143"/>
  <c r="O71" i="143" s="1"/>
  <c r="Q71" i="143" s="1"/>
  <c r="M72" i="143"/>
  <c r="O72" i="143" s="1"/>
  <c r="Q72" i="143" s="1"/>
  <c r="M73" i="143"/>
  <c r="O73" i="143" s="1"/>
  <c r="Q73" i="143" s="1"/>
  <c r="M74" i="143"/>
  <c r="O74" i="143" s="1"/>
  <c r="Q74" i="143" s="1"/>
  <c r="M75" i="143"/>
  <c r="O75" i="143" s="1"/>
  <c r="Q75" i="143" s="1"/>
  <c r="M77" i="143"/>
  <c r="M78" i="143"/>
  <c r="O78" i="143" s="1"/>
  <c r="Q78" i="143" s="1"/>
  <c r="M79" i="143"/>
  <c r="O79" i="143" s="1"/>
  <c r="Q79" i="143" s="1"/>
  <c r="M80" i="143"/>
  <c r="O80" i="143" s="1"/>
  <c r="Q80" i="143" s="1"/>
  <c r="M81" i="143"/>
  <c r="O81" i="143" s="1"/>
  <c r="M82" i="143"/>
  <c r="O82" i="143" s="1"/>
  <c r="Q82" i="143" s="1"/>
  <c r="M83" i="143"/>
  <c r="O83" i="143" s="1"/>
  <c r="Q83" i="143" s="1"/>
  <c r="M84" i="143"/>
  <c r="M85" i="143"/>
  <c r="O85" i="143" s="1"/>
  <c r="Q85" i="143" s="1"/>
  <c r="M86" i="143"/>
  <c r="O86" i="143" s="1"/>
  <c r="Q86" i="143" s="1"/>
  <c r="M87" i="143"/>
  <c r="O87" i="143" s="1"/>
  <c r="Q87" i="143" s="1"/>
  <c r="M88" i="143"/>
  <c r="O88" i="143" s="1"/>
  <c r="Q88" i="143" s="1"/>
  <c r="M89" i="143"/>
  <c r="O89" i="143" s="1"/>
  <c r="Q89" i="143" s="1"/>
  <c r="M90" i="143"/>
  <c r="O90" i="143" s="1"/>
  <c r="Q90" i="143" s="1"/>
  <c r="M91" i="143"/>
  <c r="O91" i="143" s="1"/>
  <c r="Q91" i="143" s="1"/>
  <c r="M92" i="143"/>
  <c r="O92" i="143" s="1"/>
  <c r="Q92" i="143" s="1"/>
  <c r="M93" i="143"/>
  <c r="O93" i="143" s="1"/>
  <c r="Q93" i="143" s="1"/>
  <c r="M94" i="143"/>
  <c r="O94" i="143" s="1"/>
  <c r="Q94" i="143" s="1"/>
  <c r="M95" i="143"/>
  <c r="O95" i="143" s="1"/>
  <c r="Q95" i="143" s="1"/>
  <c r="M96" i="143"/>
  <c r="O96" i="143" s="1"/>
  <c r="Q96" i="143" s="1"/>
  <c r="M97" i="143"/>
  <c r="M98" i="143"/>
  <c r="O98" i="143" s="1"/>
  <c r="Q98" i="143" s="1"/>
  <c r="M99" i="143"/>
  <c r="O99" i="143" s="1"/>
  <c r="Q99" i="143" s="1"/>
  <c r="M100" i="143"/>
  <c r="O100" i="143" s="1"/>
  <c r="Q100" i="143" s="1"/>
  <c r="M101" i="143"/>
  <c r="O101" i="143" s="1"/>
  <c r="Q101" i="143" s="1"/>
  <c r="M102" i="143"/>
  <c r="O102" i="143" s="1"/>
  <c r="Q102" i="143" s="1"/>
  <c r="M103" i="143"/>
  <c r="O103" i="143" s="1"/>
  <c r="Q103" i="143" s="1"/>
  <c r="M104" i="143"/>
  <c r="O104" i="143" s="1"/>
  <c r="Q104" i="143" s="1"/>
  <c r="M105" i="143"/>
  <c r="O105" i="143" s="1"/>
  <c r="Q105" i="143" s="1"/>
  <c r="M106" i="143"/>
  <c r="O106" i="143" s="1"/>
  <c r="Q106" i="143" s="1"/>
  <c r="M107" i="143"/>
  <c r="O107" i="143" s="1"/>
  <c r="Q107" i="143" s="1"/>
  <c r="M108" i="143"/>
  <c r="O108" i="143" s="1"/>
  <c r="Q108" i="143" s="1"/>
  <c r="M109" i="143"/>
  <c r="O109" i="143" s="1"/>
  <c r="Q109" i="143" s="1"/>
  <c r="M110" i="143"/>
  <c r="O110" i="143" s="1"/>
  <c r="Q110" i="143" s="1"/>
  <c r="M111" i="143"/>
  <c r="O111" i="143" s="1"/>
  <c r="Q111" i="143" s="1"/>
  <c r="M113" i="143"/>
  <c r="O113" i="143" s="1"/>
  <c r="Q113" i="143" s="1"/>
  <c r="M115" i="143"/>
  <c r="O115" i="143" s="1"/>
  <c r="Q115" i="143" s="1"/>
  <c r="M116" i="143"/>
  <c r="O116" i="143" s="1"/>
  <c r="Q116" i="143" s="1"/>
  <c r="M117" i="143"/>
  <c r="M118" i="143"/>
  <c r="O118" i="143" s="1"/>
  <c r="Q118" i="143" s="1"/>
  <c r="M119" i="143"/>
  <c r="M120" i="143"/>
  <c r="O120" i="143" s="1"/>
  <c r="Q120" i="143" s="1"/>
  <c r="M121" i="143"/>
  <c r="O121" i="143" s="1"/>
  <c r="Q121" i="143" s="1"/>
  <c r="M122" i="143"/>
  <c r="O122" i="143" s="1"/>
  <c r="Q122" i="143" s="1"/>
  <c r="M123" i="143"/>
  <c r="O123" i="143" s="1"/>
  <c r="Q123" i="143" s="1"/>
  <c r="M124" i="143"/>
  <c r="O124" i="143" s="1"/>
  <c r="Q124" i="143" s="1"/>
  <c r="M125" i="143"/>
  <c r="O125" i="143" s="1"/>
  <c r="Q125" i="143" s="1"/>
  <c r="M126" i="143"/>
  <c r="O126" i="143" s="1"/>
  <c r="Q126" i="143" s="1"/>
  <c r="M127" i="143"/>
  <c r="O127" i="143" s="1"/>
  <c r="Q127" i="143" s="1"/>
  <c r="M128" i="143"/>
  <c r="O128" i="143" s="1"/>
  <c r="Q128" i="143" s="1"/>
  <c r="M129" i="143"/>
  <c r="O129" i="143" s="1"/>
  <c r="Q129" i="143" s="1"/>
  <c r="M130" i="143"/>
  <c r="O130" i="143" s="1"/>
  <c r="Q130" i="143" s="1"/>
  <c r="M133" i="143"/>
  <c r="O133" i="143" s="1"/>
  <c r="Q133" i="143" s="1"/>
  <c r="M134" i="143"/>
  <c r="O134" i="143" s="1"/>
  <c r="Q134" i="143" s="1"/>
  <c r="M135" i="143"/>
  <c r="O135" i="143" s="1"/>
  <c r="Q135" i="143" s="1"/>
  <c r="M136" i="143"/>
  <c r="O136" i="143" s="1"/>
  <c r="Q136" i="143" s="1"/>
  <c r="M137" i="143"/>
  <c r="O137" i="143" s="1"/>
  <c r="Q137" i="143" s="1"/>
  <c r="M138" i="143"/>
  <c r="O138" i="143" s="1"/>
  <c r="Q138" i="143" s="1"/>
  <c r="M139" i="143"/>
  <c r="O139" i="143" s="1"/>
  <c r="Q139" i="143" s="1"/>
  <c r="M140" i="143"/>
  <c r="O140" i="143" s="1"/>
  <c r="Q140" i="143" s="1"/>
  <c r="M141" i="143"/>
  <c r="O141" i="143" s="1"/>
  <c r="Q141" i="143" s="1"/>
  <c r="M142" i="143"/>
  <c r="O142" i="143" s="1"/>
  <c r="Q142" i="143" s="1"/>
  <c r="M145" i="143"/>
  <c r="O145" i="143" s="1"/>
  <c r="Q145" i="143" s="1"/>
  <c r="M146" i="143"/>
  <c r="O146" i="143" s="1"/>
  <c r="Q146" i="143" s="1"/>
  <c r="M147" i="143"/>
  <c r="O147" i="143" s="1"/>
  <c r="Q147" i="143" s="1"/>
  <c r="M148" i="143"/>
  <c r="O148" i="143" s="1"/>
  <c r="Q148" i="143" s="1"/>
  <c r="M149" i="143"/>
  <c r="O149" i="143" s="1"/>
  <c r="Q149" i="143" s="1"/>
  <c r="M150" i="143"/>
  <c r="O150" i="143" s="1"/>
  <c r="Q150" i="143" s="1"/>
  <c r="M151" i="143"/>
  <c r="O151" i="143" s="1"/>
  <c r="Q151" i="143" s="1"/>
  <c r="M152" i="143"/>
  <c r="O152" i="143" s="1"/>
  <c r="Q152" i="143" s="1"/>
  <c r="M153" i="143"/>
  <c r="O153" i="143" s="1"/>
  <c r="Q153" i="143" s="1"/>
  <c r="M154" i="143"/>
  <c r="O154" i="143" s="1"/>
  <c r="Q154" i="143" s="1"/>
  <c r="M155" i="143"/>
  <c r="O155" i="143" s="1"/>
  <c r="Q155" i="143" s="1"/>
  <c r="M156" i="143"/>
  <c r="O156" i="143" s="1"/>
  <c r="Q156" i="143" s="1"/>
  <c r="M157" i="143"/>
  <c r="O157" i="143" s="1"/>
  <c r="Q157" i="143" s="1"/>
  <c r="M158" i="143"/>
  <c r="O158" i="143" s="1"/>
  <c r="Q158" i="143" s="1"/>
  <c r="M159" i="143"/>
  <c r="O159" i="143" s="1"/>
  <c r="Q159" i="143" s="1"/>
  <c r="M160" i="143"/>
  <c r="O160" i="143" s="1"/>
  <c r="Q160" i="143" s="1"/>
  <c r="M161" i="143"/>
  <c r="O161" i="143" s="1"/>
  <c r="Q161" i="143" s="1"/>
  <c r="M162" i="143"/>
  <c r="O162" i="143" s="1"/>
  <c r="Q162" i="143" s="1"/>
  <c r="M163" i="143"/>
  <c r="M164" i="143"/>
  <c r="O164" i="143" s="1"/>
  <c r="Q164" i="143" s="1"/>
  <c r="M165" i="143"/>
  <c r="O165" i="143" s="1"/>
  <c r="Q165" i="143" s="1"/>
  <c r="M166" i="143"/>
  <c r="O166" i="143" s="1"/>
  <c r="Q166" i="143" s="1"/>
  <c r="M167" i="143"/>
  <c r="O167" i="143" s="1"/>
  <c r="Q167" i="143" s="1"/>
  <c r="M168" i="143"/>
  <c r="O168" i="143" s="1"/>
  <c r="Q168" i="143" s="1"/>
  <c r="M169" i="143"/>
  <c r="O169" i="143" s="1"/>
  <c r="Q169" i="143" s="1"/>
  <c r="M170" i="143"/>
  <c r="O170" i="143" s="1"/>
  <c r="Q170" i="143" s="1"/>
  <c r="M171" i="143"/>
  <c r="O171" i="143" s="1"/>
  <c r="Q171" i="143" s="1"/>
  <c r="M172" i="143"/>
  <c r="O172" i="143" s="1"/>
  <c r="Q172" i="143" s="1"/>
  <c r="M173" i="143"/>
  <c r="O173" i="143" s="1"/>
  <c r="Q173" i="143" s="1"/>
  <c r="M174" i="143"/>
  <c r="O174" i="143" s="1"/>
  <c r="Q174" i="143" s="1"/>
  <c r="M175" i="143"/>
  <c r="O175" i="143" s="1"/>
  <c r="Q175" i="143" s="1"/>
  <c r="M176" i="143"/>
  <c r="O176" i="143" s="1"/>
  <c r="Q176" i="143" s="1"/>
  <c r="M177" i="143"/>
  <c r="O177" i="143" s="1"/>
  <c r="Q177" i="143" s="1"/>
  <c r="M178" i="143"/>
  <c r="O178" i="143" s="1"/>
  <c r="Q178" i="143" s="1"/>
  <c r="M179" i="143"/>
  <c r="O179" i="143" s="1"/>
  <c r="Q179" i="143" s="1"/>
  <c r="M180" i="143"/>
  <c r="O180" i="143" s="1"/>
  <c r="Q180" i="143" s="1"/>
  <c r="M181" i="143"/>
  <c r="O181" i="143" s="1"/>
  <c r="Q181" i="143" s="1"/>
  <c r="M182" i="143"/>
  <c r="O182" i="143" s="1"/>
  <c r="Q182" i="143" s="1"/>
  <c r="M183" i="143"/>
  <c r="O183" i="143" s="1"/>
  <c r="Q183" i="143" s="1"/>
  <c r="M184" i="143"/>
  <c r="O184" i="143" s="1"/>
  <c r="Q184" i="143" s="1"/>
  <c r="M185" i="143"/>
  <c r="O185" i="143" s="1"/>
  <c r="Q185" i="143" s="1"/>
  <c r="M186" i="143"/>
  <c r="O186" i="143" s="1"/>
  <c r="Q186" i="143" s="1"/>
  <c r="M187" i="143"/>
  <c r="O187" i="143" s="1"/>
  <c r="Q187" i="143" s="1"/>
  <c r="M188" i="143"/>
  <c r="O188" i="143" s="1"/>
  <c r="Q188" i="143" s="1"/>
  <c r="M189" i="143"/>
  <c r="O189" i="143" s="1"/>
  <c r="Q189" i="143" s="1"/>
  <c r="M190" i="143"/>
  <c r="O190" i="143" s="1"/>
  <c r="Q190" i="143" s="1"/>
  <c r="M191" i="143"/>
  <c r="O191" i="143" s="1"/>
  <c r="Q191" i="143" s="1"/>
  <c r="M192" i="143"/>
  <c r="O192" i="143" s="1"/>
  <c r="Q192" i="143" s="1"/>
  <c r="M193" i="143"/>
  <c r="O193" i="143" s="1"/>
  <c r="Q193" i="143" s="1"/>
  <c r="M194" i="143"/>
  <c r="O194" i="143" s="1"/>
  <c r="Q194" i="143" s="1"/>
  <c r="M195" i="143"/>
  <c r="O195" i="143" s="1"/>
  <c r="Q195" i="143" s="1"/>
  <c r="M196" i="143"/>
  <c r="O196" i="143" s="1"/>
  <c r="Q196" i="143" s="1"/>
  <c r="M197" i="143"/>
  <c r="O197" i="143" s="1"/>
  <c r="Q197" i="143" s="1"/>
  <c r="M198" i="143"/>
  <c r="O198" i="143" s="1"/>
  <c r="Q198" i="143" s="1"/>
  <c r="M199" i="143"/>
  <c r="O199" i="143" s="1"/>
  <c r="Q199" i="143" s="1"/>
  <c r="M200" i="143"/>
  <c r="O200" i="143" s="1"/>
  <c r="Q200" i="143" s="1"/>
  <c r="M201" i="143"/>
  <c r="O201" i="143" s="1"/>
  <c r="Q201" i="143" s="1"/>
  <c r="M39" i="143"/>
  <c r="AP202" i="143"/>
  <c r="AP204" i="143" s="1"/>
  <c r="I202" i="143"/>
  <c r="L7" i="149"/>
  <c r="N7" i="149"/>
  <c r="P7" i="149" s="1"/>
  <c r="L8" i="149"/>
  <c r="L9" i="149"/>
  <c r="L10" i="149"/>
  <c r="L11" i="149"/>
  <c r="N11" i="149" s="1"/>
  <c r="P11" i="149" s="1"/>
  <c r="L12" i="149"/>
  <c r="N12" i="149" s="1"/>
  <c r="P12" i="149" s="1"/>
  <c r="L13" i="149"/>
  <c r="N13" i="149"/>
  <c r="P13" i="149" s="1"/>
  <c r="L14" i="149"/>
  <c r="N14" i="149" s="1"/>
  <c r="P14" i="149" s="1"/>
  <c r="L15" i="149"/>
  <c r="N15" i="149" s="1"/>
  <c r="L16" i="149"/>
  <c r="N16" i="149" s="1"/>
  <c r="P16" i="149" s="1"/>
  <c r="L6" i="149"/>
  <c r="N6" i="149"/>
  <c r="P6" i="149" s="1"/>
  <c r="L6" i="148"/>
  <c r="N6" i="148" s="1"/>
  <c r="P6" i="148" s="1"/>
  <c r="L7" i="148"/>
  <c r="N7" i="148"/>
  <c r="P7" i="148" s="1"/>
  <c r="L8" i="148"/>
  <c r="N8" i="148" s="1"/>
  <c r="P8" i="148"/>
  <c r="L9" i="148"/>
  <c r="N9" i="148" s="1"/>
  <c r="P9" i="148" s="1"/>
  <c r="L10" i="148"/>
  <c r="N10" i="148" s="1"/>
  <c r="P10" i="148" s="1"/>
  <c r="L11" i="148"/>
  <c r="N11" i="148"/>
  <c r="P11" i="148" s="1"/>
  <c r="L12" i="148"/>
  <c r="L13" i="148"/>
  <c r="L14" i="148"/>
  <c r="L15" i="148"/>
  <c r="N15" i="148"/>
  <c r="P15" i="148" s="1"/>
  <c r="J33" i="140"/>
  <c r="K33" i="140"/>
  <c r="I33" i="140"/>
  <c r="I17" i="149"/>
  <c r="I33" i="139"/>
  <c r="L7" i="140"/>
  <c r="N7" i="140"/>
  <c r="P7" i="140" s="1"/>
  <c r="L8" i="140"/>
  <c r="N8" i="140" s="1"/>
  <c r="P8" i="140" s="1"/>
  <c r="L9" i="140"/>
  <c r="N9" i="140" s="1"/>
  <c r="P9" i="140" s="1"/>
  <c r="L10" i="140"/>
  <c r="N10" i="140" s="1"/>
  <c r="P10" i="140" s="1"/>
  <c r="L11" i="140"/>
  <c r="N11" i="140"/>
  <c r="P11" i="140" s="1"/>
  <c r="L12" i="140"/>
  <c r="L13" i="140"/>
  <c r="N13" i="140" s="1"/>
  <c r="P13" i="140" s="1"/>
  <c r="L14" i="140"/>
  <c r="N14" i="140" s="1"/>
  <c r="P14" i="140" s="1"/>
  <c r="L15" i="140"/>
  <c r="N15" i="140" s="1"/>
  <c r="P15" i="140" s="1"/>
  <c r="L16" i="140"/>
  <c r="L17" i="140"/>
  <c r="N17" i="140" s="1"/>
  <c r="L18" i="140"/>
  <c r="N18" i="140"/>
  <c r="P18" i="140" s="1"/>
  <c r="L19" i="140"/>
  <c r="L20" i="140"/>
  <c r="N20" i="140" s="1"/>
  <c r="L21" i="140"/>
  <c r="N21" i="140" s="1"/>
  <c r="P21" i="140"/>
  <c r="L22" i="140"/>
  <c r="L23" i="140"/>
  <c r="N23" i="140" s="1"/>
  <c r="P23" i="140" s="1"/>
  <c r="L24" i="140"/>
  <c r="L25" i="140"/>
  <c r="N25" i="140" s="1"/>
  <c r="P25" i="140" s="1"/>
  <c r="L26" i="140"/>
  <c r="N26" i="140" s="1"/>
  <c r="P26" i="140" s="1"/>
  <c r="L27" i="140"/>
  <c r="L28" i="140"/>
  <c r="L29" i="140"/>
  <c r="N29" i="140" s="1"/>
  <c r="P29" i="140" s="1"/>
  <c r="L30" i="140"/>
  <c r="L31" i="140"/>
  <c r="L32" i="140"/>
  <c r="L5" i="149"/>
  <c r="N5" i="149" s="1"/>
  <c r="L5" i="148"/>
  <c r="N5" i="148" s="1"/>
  <c r="L6" i="140"/>
  <c r="N6" i="140" s="1"/>
  <c r="L5" i="140"/>
  <c r="H33" i="139"/>
  <c r="L7" i="139"/>
  <c r="N7" i="139"/>
  <c r="P7" i="139" s="1"/>
  <c r="L8" i="139"/>
  <c r="L9" i="139"/>
  <c r="L10" i="139"/>
  <c r="N10" i="139" s="1"/>
  <c r="P10" i="139" s="1"/>
  <c r="L11" i="139"/>
  <c r="N11" i="139"/>
  <c r="P11" i="139" s="1"/>
  <c r="L12" i="139"/>
  <c r="L13" i="139"/>
  <c r="L14" i="139"/>
  <c r="N14" i="139" s="1"/>
  <c r="P14" i="139" s="1"/>
  <c r="L15" i="139"/>
  <c r="L16" i="139"/>
  <c r="N16" i="139" s="1"/>
  <c r="P16" i="139" s="1"/>
  <c r="L17" i="139"/>
  <c r="L18" i="139"/>
  <c r="N18" i="139" s="1"/>
  <c r="P18" i="139" s="1"/>
  <c r="L19" i="139"/>
  <c r="N19" i="139"/>
  <c r="P19" i="139" s="1"/>
  <c r="L20" i="139"/>
  <c r="N20" i="139" s="1"/>
  <c r="P20" i="139" s="1"/>
  <c r="L21" i="139"/>
  <c r="L22" i="139"/>
  <c r="N22" i="139" s="1"/>
  <c r="P22" i="139" s="1"/>
  <c r="L23" i="139"/>
  <c r="N23" i="139" s="1"/>
  <c r="P23" i="139" s="1"/>
  <c r="L24" i="139"/>
  <c r="N24" i="139" s="1"/>
  <c r="P24" i="139"/>
  <c r="L25" i="139"/>
  <c r="L26" i="139"/>
  <c r="N26" i="139" s="1"/>
  <c r="P26" i="139"/>
  <c r="L27" i="139"/>
  <c r="N27" i="139" s="1"/>
  <c r="P27" i="139" s="1"/>
  <c r="L28" i="139"/>
  <c r="N28" i="139" s="1"/>
  <c r="P28" i="139" s="1"/>
  <c r="L29" i="139"/>
  <c r="N29" i="139"/>
  <c r="P29" i="139" s="1"/>
  <c r="L30" i="139"/>
  <c r="N30" i="139" s="1"/>
  <c r="P30" i="139" s="1"/>
  <c r="L31" i="139"/>
  <c r="N31" i="139" s="1"/>
  <c r="L32" i="139"/>
  <c r="N32" i="139" s="1"/>
  <c r="P32" i="139"/>
  <c r="L6" i="139"/>
  <c r="L33" i="139" s="1"/>
  <c r="L5" i="139"/>
  <c r="N5" i="139" s="1"/>
  <c r="T243" i="134"/>
  <c r="Z243" i="134" s="1"/>
  <c r="F243" i="134"/>
  <c r="S35" i="134"/>
  <c r="Y35" i="134" s="1"/>
  <c r="T35" i="134"/>
  <c r="E35" i="134"/>
  <c r="K35" i="134" s="1"/>
  <c r="F35" i="134"/>
  <c r="L35" i="134" s="1"/>
  <c r="D35" i="134"/>
  <c r="C35" i="134"/>
  <c r="I35" i="134" s="1"/>
  <c r="R35" i="134"/>
  <c r="Q35" i="134"/>
  <c r="W35" i="134" s="1"/>
  <c r="AL126" i="144"/>
  <c r="AL202" i="143"/>
  <c r="L36" i="134"/>
  <c r="AN202" i="143"/>
  <c r="AN204" i="143" s="1"/>
  <c r="H202" i="143"/>
  <c r="D35" i="143"/>
  <c r="E35" i="143"/>
  <c r="G35" i="143"/>
  <c r="H35" i="143"/>
  <c r="I35" i="143"/>
  <c r="C35" i="143"/>
  <c r="AM126" i="144"/>
  <c r="AN126" i="144"/>
  <c r="F17" i="149"/>
  <c r="C33" i="140"/>
  <c r="D33" i="140"/>
  <c r="E33" i="140"/>
  <c r="F33" i="140"/>
  <c r="G33" i="140"/>
  <c r="B33" i="140"/>
  <c r="C33" i="139"/>
  <c r="D33" i="139"/>
  <c r="E33" i="139"/>
  <c r="F33" i="139"/>
  <c r="G33" i="139"/>
  <c r="B33" i="139"/>
  <c r="AK126" i="144"/>
  <c r="AJ126" i="144"/>
  <c r="AI126" i="144"/>
  <c r="C126" i="144"/>
  <c r="AK202" i="143"/>
  <c r="AJ202" i="143"/>
  <c r="AI202" i="143"/>
  <c r="G202" i="143"/>
  <c r="E202" i="143"/>
  <c r="D202" i="143"/>
  <c r="C202" i="143"/>
  <c r="H17" i="149"/>
  <c r="G17" i="149"/>
  <c r="E17" i="149"/>
  <c r="D17" i="149"/>
  <c r="C17" i="149"/>
  <c r="B17" i="149"/>
  <c r="B17" i="148"/>
  <c r="C17" i="148"/>
  <c r="D17" i="148"/>
  <c r="E17" i="148"/>
  <c r="F17" i="148"/>
  <c r="G17" i="148"/>
  <c r="H17" i="148"/>
  <c r="S243" i="134"/>
  <c r="Y243" i="134" s="1"/>
  <c r="R243" i="134"/>
  <c r="X243" i="134" s="1"/>
  <c r="Q243" i="134"/>
  <c r="W243" i="134" s="1"/>
  <c r="D243" i="134"/>
  <c r="E243" i="134"/>
  <c r="C243" i="134"/>
  <c r="C246" i="134" s="1"/>
  <c r="AW115" i="144"/>
  <c r="Q14" i="144"/>
  <c r="J17" i="148"/>
  <c r="K17" i="148"/>
  <c r="P31" i="139"/>
  <c r="N30" i="140"/>
  <c r="P30" i="140"/>
  <c r="N5" i="140"/>
  <c r="P5" i="140"/>
  <c r="N13" i="148"/>
  <c r="P13" i="148" s="1"/>
  <c r="N32" i="140"/>
  <c r="P32" i="140" s="1"/>
  <c r="AW7" i="144"/>
  <c r="AW21" i="144"/>
  <c r="AU74" i="144"/>
  <c r="AW74" i="144" s="1"/>
  <c r="AU11" i="144"/>
  <c r="AW11" i="144"/>
  <c r="AU90" i="144"/>
  <c r="AW90" i="144" s="1"/>
  <c r="AU71" i="144"/>
  <c r="AW71" i="144"/>
  <c r="AU103" i="144"/>
  <c r="AW103" i="144" s="1"/>
  <c r="AU105" i="144"/>
  <c r="AW105" i="144" s="1"/>
  <c r="AU67" i="144"/>
  <c r="AW67" i="144" s="1"/>
  <c r="AU13" i="144"/>
  <c r="AW13" i="144" s="1"/>
  <c r="AU30" i="144"/>
  <c r="AW30" i="144" s="1"/>
  <c r="AU55" i="144"/>
  <c r="AW55" i="144"/>
  <c r="AU63" i="144"/>
  <c r="AW63" i="144" s="1"/>
  <c r="AU70" i="144"/>
  <c r="AW70" i="144"/>
  <c r="AU83" i="144"/>
  <c r="AW83" i="144" s="1"/>
  <c r="O96" i="144"/>
  <c r="Q96" i="144" s="1"/>
  <c r="O19" i="144"/>
  <c r="Q19" i="144" s="1"/>
  <c r="O32" i="144"/>
  <c r="Q32" i="144" s="1"/>
  <c r="O71" i="144"/>
  <c r="Q71" i="144" s="1"/>
  <c r="O61" i="144"/>
  <c r="Q61" i="144" s="1"/>
  <c r="Q23" i="144"/>
  <c r="O122" i="144"/>
  <c r="Q122" i="144" s="1"/>
  <c r="O110" i="144"/>
  <c r="Q110" i="144" s="1"/>
  <c r="N10" i="149"/>
  <c r="P10" i="149"/>
  <c r="P15" i="149"/>
  <c r="L16" i="148"/>
  <c r="N16" i="148"/>
  <c r="P16" i="148" s="1"/>
  <c r="Q16" i="148"/>
  <c r="AA16" i="148" s="1"/>
  <c r="N19" i="140"/>
  <c r="P19" i="140" s="1"/>
  <c r="P17" i="140"/>
  <c r="N24" i="140"/>
  <c r="P24" i="140" s="1"/>
  <c r="N21" i="139"/>
  <c r="P21" i="139" s="1"/>
  <c r="N9" i="139"/>
  <c r="P9" i="139" s="1"/>
  <c r="AW38" i="144"/>
  <c r="AU101" i="144"/>
  <c r="AW101" i="144" s="1"/>
  <c r="AU26" i="144"/>
  <c r="AW26" i="144"/>
  <c r="AU33" i="144"/>
  <c r="AW33" i="144" s="1"/>
  <c r="AU119" i="144"/>
  <c r="AW119" i="144"/>
  <c r="AU84" i="144"/>
  <c r="AW84" i="144" s="1"/>
  <c r="AU123" i="144"/>
  <c r="AW123" i="144"/>
  <c r="X112" i="143"/>
  <c r="AV204" i="143"/>
  <c r="V144" i="143"/>
  <c r="X144" i="143" s="1"/>
  <c r="AU107" i="144"/>
  <c r="AW107" i="144" s="1"/>
  <c r="O95" i="144"/>
  <c r="Q95" i="144" s="1"/>
  <c r="AU80" i="144"/>
  <c r="AW80" i="144" s="1"/>
  <c r="O37" i="144"/>
  <c r="Q37" i="144"/>
  <c r="O81" i="144"/>
  <c r="Q81" i="144" s="1"/>
  <c r="AU22" i="144"/>
  <c r="AW22" i="144"/>
  <c r="AU99" i="144"/>
  <c r="AW99" i="144" s="1"/>
  <c r="O57" i="144"/>
  <c r="Q57" i="144" s="1"/>
  <c r="AU86" i="144"/>
  <c r="AW86" i="144" s="1"/>
  <c r="AU35" i="144"/>
  <c r="AW35" i="144"/>
  <c r="AU78" i="144"/>
  <c r="O105" i="144"/>
  <c r="Q105" i="144" s="1"/>
  <c r="AU24" i="144"/>
  <c r="AW24" i="144"/>
  <c r="O58" i="144"/>
  <c r="Q58" i="144"/>
  <c r="AU57" i="144"/>
  <c r="AW57" i="144"/>
  <c r="O34" i="144"/>
  <c r="Q34" i="144" s="1"/>
  <c r="AU72" i="144"/>
  <c r="AW72" i="144" s="1"/>
  <c r="AU100" i="144"/>
  <c r="AW100" i="144"/>
  <c r="Q49" i="144"/>
  <c r="AU43" i="144"/>
  <c r="AW43" i="144" s="1"/>
  <c r="AU91" i="144"/>
  <c r="AW91" i="144" s="1"/>
  <c r="AU118" i="144"/>
  <c r="AW118" i="144" s="1"/>
  <c r="AU75" i="144"/>
  <c r="AW75" i="144"/>
  <c r="O22" i="144"/>
  <c r="Q22" i="144" s="1"/>
  <c r="O121" i="144"/>
  <c r="Q121" i="144" s="1"/>
  <c r="BB77" i="144"/>
  <c r="BD77" i="144" s="1"/>
  <c r="AU39" i="144"/>
  <c r="AW39" i="144" s="1"/>
  <c r="V111" i="144"/>
  <c r="X111" i="144" s="1"/>
  <c r="V20" i="144"/>
  <c r="X20" i="144" s="1"/>
  <c r="V99" i="144"/>
  <c r="X99" i="144" s="1"/>
  <c r="AU66" i="144"/>
  <c r="AW66" i="144" s="1"/>
  <c r="AW76" i="144"/>
  <c r="V68" i="144"/>
  <c r="X68" i="144" s="1"/>
  <c r="BB109" i="144"/>
  <c r="BD109" i="144" s="1"/>
  <c r="BB69" i="144"/>
  <c r="BD69" i="144" s="1"/>
  <c r="BB45" i="144"/>
  <c r="BD45" i="144" s="1"/>
  <c r="O78" i="144"/>
  <c r="Q78" i="144" s="1"/>
  <c r="O54" i="144"/>
  <c r="Q54" i="144" s="1"/>
  <c r="O13" i="144"/>
  <c r="Q13" i="144" s="1"/>
  <c r="BB112" i="144"/>
  <c r="BD112" i="144" s="1"/>
  <c r="BB108" i="144"/>
  <c r="BD108" i="144" s="1"/>
  <c r="BB104" i="144"/>
  <c r="BD104" i="144" s="1"/>
  <c r="BB56" i="144"/>
  <c r="BD56" i="144" s="1"/>
  <c r="BB44" i="144"/>
  <c r="BD44" i="144" s="1"/>
  <c r="O66" i="144"/>
  <c r="Q66" i="144" s="1"/>
  <c r="O119" i="144"/>
  <c r="Q119" i="144" s="1"/>
  <c r="Q53" i="144"/>
  <c r="AU88" i="144"/>
  <c r="AW88" i="144" s="1"/>
  <c r="V123" i="144"/>
  <c r="X123" i="144" s="1"/>
  <c r="BB15" i="144"/>
  <c r="BD15" i="144" s="1"/>
  <c r="L204" i="143"/>
  <c r="O77" i="143"/>
  <c r="Q77" i="143" s="1"/>
  <c r="AX204" i="143"/>
  <c r="V99" i="143"/>
  <c r="X99" i="143" s="1"/>
  <c r="BB187" i="143"/>
  <c r="BD187" i="143" s="1"/>
  <c r="V147" i="143"/>
  <c r="X147" i="143" s="1"/>
  <c r="AO204" i="143"/>
  <c r="Q81" i="143"/>
  <c r="O84" i="143"/>
  <c r="Q84" i="143" s="1"/>
  <c r="V11" i="143"/>
  <c r="X11" i="143" s="1"/>
  <c r="V27" i="143"/>
  <c r="X27" i="143" s="1"/>
  <c r="O117" i="143"/>
  <c r="Q117" i="143" s="1"/>
  <c r="O119" i="143"/>
  <c r="Q119" i="143" s="1"/>
  <c r="O32" i="143"/>
  <c r="Q32" i="143" s="1"/>
  <c r="AR204" i="143"/>
  <c r="V7" i="143"/>
  <c r="X7" i="143" s="1"/>
  <c r="O163" i="143"/>
  <c r="Q163" i="143" s="1"/>
  <c r="O97" i="143"/>
  <c r="Q97" i="143" s="1"/>
  <c r="V64" i="143"/>
  <c r="X64" i="143" s="1"/>
  <c r="V55" i="143"/>
  <c r="X55" i="143" s="1"/>
  <c r="BB200" i="143"/>
  <c r="BD200" i="143" s="1"/>
  <c r="BB195" i="143"/>
  <c r="BD195" i="143" s="1"/>
  <c r="N8" i="149"/>
  <c r="P8" i="149" s="1"/>
  <c r="AA17" i="149"/>
  <c r="L17" i="148"/>
  <c r="N22" i="140"/>
  <c r="P22" i="140"/>
  <c r="P20" i="140"/>
  <c r="N31" i="140"/>
  <c r="P31" i="140" s="1"/>
  <c r="N28" i="140"/>
  <c r="P28" i="140"/>
  <c r="N25" i="139"/>
  <c r="P25" i="139" s="1"/>
  <c r="N17" i="139"/>
  <c r="P17" i="139"/>
  <c r="K243" i="134"/>
  <c r="AA35" i="134"/>
  <c r="H246" i="134"/>
  <c r="Z35" i="134"/>
  <c r="J243" i="134"/>
  <c r="M243" i="134"/>
  <c r="L243" i="134"/>
  <c r="J35" i="134"/>
  <c r="X35" i="134"/>
  <c r="AA126" i="135"/>
  <c r="T246" i="134"/>
  <c r="E246" i="134"/>
  <c r="D246" i="134"/>
  <c r="U246" i="134"/>
  <c r="O26" i="138"/>
  <c r="X23" i="138"/>
  <c r="V21" i="138"/>
  <c r="O22" i="138"/>
  <c r="Q22" i="138"/>
  <c r="V25" i="138"/>
  <c r="X25" i="138" s="1"/>
  <c r="T12" i="138"/>
  <c r="AC12" i="138" s="1"/>
  <c r="O5" i="138"/>
  <c r="V7" i="138"/>
  <c r="X7" i="138" s="1"/>
  <c r="V19" i="138"/>
  <c r="X19" i="138" s="1"/>
  <c r="K25" i="146"/>
  <c r="K49" i="146"/>
  <c r="K73" i="146"/>
  <c r="L25" i="146"/>
  <c r="H49" i="146"/>
  <c r="H73" i="146"/>
  <c r="K13" i="146"/>
  <c r="I25" i="146"/>
  <c r="K37" i="146"/>
  <c r="I49" i="146"/>
  <c r="K61" i="146"/>
  <c r="I73" i="146"/>
  <c r="K85" i="146"/>
  <c r="H25" i="146"/>
  <c r="L49" i="146"/>
  <c r="L73" i="146"/>
  <c r="H13" i="146"/>
  <c r="H37" i="146"/>
  <c r="H61" i="146"/>
  <c r="H85" i="146"/>
  <c r="J13" i="145"/>
  <c r="H25" i="145"/>
  <c r="L25" i="145"/>
  <c r="J37" i="145"/>
  <c r="H49" i="145"/>
  <c r="L49" i="145"/>
  <c r="J61" i="145"/>
  <c r="H73" i="145"/>
  <c r="L73" i="145"/>
  <c r="J85" i="145"/>
  <c r="K25" i="145"/>
  <c r="K73" i="145"/>
  <c r="I25" i="145"/>
  <c r="I49" i="145"/>
  <c r="I73" i="145"/>
  <c r="K49" i="145"/>
  <c r="H17" i="147"/>
  <c r="L17" i="147"/>
  <c r="K65" i="147"/>
  <c r="H81" i="147"/>
  <c r="L81" i="147"/>
  <c r="K81" i="147"/>
  <c r="I17" i="147"/>
  <c r="J33" i="147"/>
  <c r="H65" i="147"/>
  <c r="L65" i="147"/>
  <c r="I81" i="147"/>
  <c r="K113" i="147"/>
  <c r="K17" i="147"/>
  <c r="H113" i="147"/>
  <c r="K82" i="132"/>
  <c r="H17" i="132"/>
  <c r="L17" i="132"/>
  <c r="I34" i="132"/>
  <c r="J50" i="132"/>
  <c r="K66" i="132"/>
  <c r="H82" i="132"/>
  <c r="L82" i="132"/>
  <c r="I98" i="132"/>
  <c r="J114" i="132"/>
  <c r="I17" i="132"/>
  <c r="K50" i="132"/>
  <c r="I82" i="132"/>
  <c r="K114" i="132"/>
  <c r="K17" i="132"/>
  <c r="H50" i="132"/>
  <c r="H114" i="132"/>
  <c r="K161" i="131"/>
  <c r="I65" i="131"/>
  <c r="J97" i="131"/>
  <c r="K129" i="131"/>
  <c r="H161" i="131"/>
  <c r="L161" i="131"/>
  <c r="I193" i="131"/>
  <c r="J225" i="131"/>
  <c r="K97" i="131"/>
  <c r="I161" i="131"/>
  <c r="K225" i="131"/>
  <c r="H97" i="131"/>
  <c r="H225" i="131"/>
  <c r="K161" i="3"/>
  <c r="K129" i="3"/>
  <c r="H161" i="3"/>
  <c r="L161" i="3"/>
  <c r="K97" i="3"/>
  <c r="H129" i="3"/>
  <c r="L129" i="3"/>
  <c r="I161" i="3"/>
  <c r="K225" i="3"/>
  <c r="H97" i="3"/>
  <c r="H225" i="3"/>
  <c r="I23" i="2"/>
  <c r="K28" i="2"/>
  <c r="J23" i="2"/>
  <c r="K27" i="2"/>
  <c r="H28" i="2"/>
  <c r="L28" i="2"/>
  <c r="I29" i="2"/>
  <c r="J30" i="2"/>
  <c r="K31" i="2"/>
  <c r="I33" i="2"/>
  <c r="B34" i="2"/>
  <c r="I28" i="2"/>
  <c r="H31" i="2"/>
  <c r="I32" i="2"/>
  <c r="J33" i="2"/>
  <c r="Q17" i="148"/>
  <c r="AA17" i="148" s="1"/>
  <c r="O69" i="144"/>
  <c r="Q69" i="144"/>
  <c r="O43" i="143"/>
  <c r="Q43" i="143" s="1"/>
  <c r="N12" i="140"/>
  <c r="P12" i="140" s="1"/>
  <c r="N12" i="139"/>
  <c r="P12" i="139" s="1"/>
  <c r="N16" i="140"/>
  <c r="P16" i="140" s="1"/>
  <c r="AU82" i="144"/>
  <c r="AW82" i="144" s="1"/>
  <c r="AU106" i="144"/>
  <c r="AW106" i="144"/>
  <c r="AU46" i="144"/>
  <c r="AW46" i="144" s="1"/>
  <c r="AU81" i="144"/>
  <c r="AW81" i="144"/>
  <c r="Q60" i="143"/>
  <c r="N14" i="148"/>
  <c r="P14" i="148"/>
  <c r="N15" i="139"/>
  <c r="P15" i="139" s="1"/>
  <c r="O101" i="144"/>
  <c r="Q101" i="144" s="1"/>
  <c r="N27" i="140"/>
  <c r="P27" i="140"/>
  <c r="N12" i="148"/>
  <c r="P12" i="148" s="1"/>
  <c r="N9" i="149"/>
  <c r="P9" i="149"/>
  <c r="O31" i="144"/>
  <c r="Q31" i="144" s="1"/>
  <c r="N8" i="139"/>
  <c r="P8" i="139"/>
  <c r="G246" i="134"/>
  <c r="N13" i="139"/>
  <c r="P13" i="139"/>
  <c r="Q107" i="144"/>
  <c r="O77" i="144"/>
  <c r="Q77" i="144" s="1"/>
  <c r="AU95" i="144"/>
  <c r="AW95" i="144"/>
  <c r="AU97" i="144"/>
  <c r="AW97" i="144" s="1"/>
  <c r="O56" i="143"/>
  <c r="Q56" i="143" s="1"/>
  <c r="V106" i="144"/>
  <c r="X106" i="144" s="1"/>
  <c r="V91" i="144"/>
  <c r="X91" i="144" s="1"/>
  <c r="V87" i="144"/>
  <c r="X87" i="144" s="1"/>
  <c r="V83" i="144"/>
  <c r="X83" i="144" s="1"/>
  <c r="V79" i="144"/>
  <c r="X79" i="144" s="1"/>
  <c r="V71" i="144"/>
  <c r="X71" i="144" s="1"/>
  <c r="V67" i="144"/>
  <c r="X67" i="144" s="1"/>
  <c r="V63" i="144"/>
  <c r="X63" i="144" s="1"/>
  <c r="V59" i="144"/>
  <c r="X59" i="144" s="1"/>
  <c r="V47" i="144"/>
  <c r="X47" i="144" s="1"/>
  <c r="V39" i="144"/>
  <c r="X39" i="144" s="1"/>
  <c r="V35" i="144"/>
  <c r="X35" i="144" s="1"/>
  <c r="V23" i="144"/>
  <c r="X23" i="144" s="1"/>
  <c r="V19" i="144"/>
  <c r="X19" i="144" s="1"/>
  <c r="V15" i="144"/>
  <c r="X15" i="144" s="1"/>
  <c r="BB123" i="144"/>
  <c r="BD123" i="144" s="1"/>
  <c r="AU110" i="144"/>
  <c r="AW110" i="144" s="1"/>
  <c r="V14" i="144"/>
  <c r="X14" i="144" s="1"/>
  <c r="BB6" i="144"/>
  <c r="BD6" i="144" s="1"/>
  <c r="BB16" i="144"/>
  <c r="BD16" i="144" s="1"/>
  <c r="BB125" i="144"/>
  <c r="BD125" i="144" s="1"/>
  <c r="BB102" i="144"/>
  <c r="BD102" i="144" s="1"/>
  <c r="U6" i="148"/>
  <c r="W6" i="148" s="1"/>
  <c r="U5" i="149"/>
  <c r="W5" i="149" s="1"/>
  <c r="S17" i="149"/>
  <c r="AB17" i="149" s="1"/>
  <c r="V16" i="144"/>
  <c r="X16" i="144" s="1"/>
  <c r="BB113" i="144"/>
  <c r="BD113" i="144" s="1"/>
  <c r="V6" i="144"/>
  <c r="X6" i="144" s="1"/>
  <c r="BB116" i="144"/>
  <c r="BD116" i="144" s="1"/>
  <c r="U6" i="149"/>
  <c r="W6" i="149" s="1"/>
  <c r="AW78" i="144"/>
  <c r="Q5" i="138"/>
  <c r="Q12" i="138" s="1"/>
  <c r="X21" i="138"/>
  <c r="H34" i="2" l="1"/>
  <c r="AB20" i="139"/>
  <c r="U20" i="139"/>
  <c r="W20" i="139" s="1"/>
  <c r="AB10" i="139"/>
  <c r="U10" i="139"/>
  <c r="W10" i="139" s="1"/>
  <c r="AC60" i="144"/>
  <c r="V60" i="144"/>
  <c r="X60" i="144" s="1"/>
  <c r="BI114" i="144"/>
  <c r="BB114" i="144"/>
  <c r="BD114" i="144" s="1"/>
  <c r="BI110" i="144"/>
  <c r="BB110" i="144"/>
  <c r="BD110" i="144" s="1"/>
  <c r="BI97" i="144"/>
  <c r="BB97" i="144"/>
  <c r="BD97" i="144" s="1"/>
  <c r="BI81" i="144"/>
  <c r="BB81" i="144"/>
  <c r="BD81" i="144" s="1"/>
  <c r="BI66" i="144"/>
  <c r="BB66" i="144"/>
  <c r="BD66" i="144" s="1"/>
  <c r="BI58" i="144"/>
  <c r="BB58" i="144"/>
  <c r="BD58" i="144" s="1"/>
  <c r="AZ126" i="144"/>
  <c r="BI126" i="144" s="1"/>
  <c r="AB35" i="143"/>
  <c r="R204" i="143"/>
  <c r="L33" i="140"/>
  <c r="L17" i="149"/>
  <c r="AC92" i="144"/>
  <c r="V92" i="144"/>
  <c r="X92" i="144" s="1"/>
  <c r="BI91" i="144"/>
  <c r="BB91" i="144"/>
  <c r="BD91" i="144" s="1"/>
  <c r="BI68" i="144"/>
  <c r="BB68" i="144"/>
  <c r="BD68" i="144" s="1"/>
  <c r="BI60" i="144"/>
  <c r="BB60" i="144"/>
  <c r="BD60" i="144" s="1"/>
  <c r="BI21" i="144"/>
  <c r="BB21" i="144"/>
  <c r="BD21" i="144" s="1"/>
  <c r="U5" i="140"/>
  <c r="W5" i="140" s="1"/>
  <c r="AS126" i="144"/>
  <c r="H32" i="2"/>
  <c r="K32" i="2"/>
  <c r="O12" i="138"/>
  <c r="S246" i="134"/>
  <c r="AB14" i="140"/>
  <c r="U14" i="140"/>
  <c r="W14" i="140" s="1"/>
  <c r="AB14" i="148"/>
  <c r="U14" i="148"/>
  <c r="W14" i="148" s="1"/>
  <c r="AC113" i="143"/>
  <c r="V113" i="143"/>
  <c r="X113" i="143" s="1"/>
  <c r="AC95" i="144"/>
  <c r="V95" i="144"/>
  <c r="X95" i="144" s="1"/>
  <c r="AC48" i="144"/>
  <c r="V48" i="144"/>
  <c r="X48" i="144" s="1"/>
  <c r="V43" i="144"/>
  <c r="X43" i="144" s="1"/>
  <c r="V41" i="144"/>
  <c r="X41" i="144" s="1"/>
  <c r="V33" i="144"/>
  <c r="X33" i="144" s="1"/>
  <c r="V31" i="144"/>
  <c r="X31" i="144" s="1"/>
  <c r="V29" i="144"/>
  <c r="X29" i="144" s="1"/>
  <c r="V27" i="144"/>
  <c r="X27" i="144" s="1"/>
  <c r="V25" i="144"/>
  <c r="X25" i="144" s="1"/>
  <c r="AC7" i="144"/>
  <c r="V7" i="144"/>
  <c r="X7" i="144" s="1"/>
  <c r="BB119" i="144"/>
  <c r="BD119" i="144" s="1"/>
  <c r="BI101" i="144"/>
  <c r="BB101" i="144"/>
  <c r="BD101" i="144" s="1"/>
  <c r="BI93" i="144"/>
  <c r="BB93" i="144"/>
  <c r="BD93" i="144" s="1"/>
  <c r="BI85" i="144"/>
  <c r="BB85" i="144"/>
  <c r="BD85" i="144" s="1"/>
  <c r="BI71" i="144"/>
  <c r="BB71" i="144"/>
  <c r="BD71" i="144" s="1"/>
  <c r="BI41" i="144"/>
  <c r="BB41" i="144"/>
  <c r="BD41" i="144" s="1"/>
  <c r="BI37" i="144"/>
  <c r="BB37" i="144"/>
  <c r="BD37" i="144" s="1"/>
  <c r="I31" i="2"/>
  <c r="L97" i="131"/>
  <c r="I97" i="131"/>
  <c r="AC104" i="144"/>
  <c r="V104" i="144"/>
  <c r="X104" i="144" s="1"/>
  <c r="AC56" i="144"/>
  <c r="V56" i="144"/>
  <c r="X56" i="144" s="1"/>
  <c r="AC11" i="144"/>
  <c r="V11" i="144"/>
  <c r="X11" i="144" s="1"/>
  <c r="BI89" i="144"/>
  <c r="BB89" i="144"/>
  <c r="BD89" i="144" s="1"/>
  <c r="BI29" i="144"/>
  <c r="BB29" i="144"/>
  <c r="BD29" i="144" s="1"/>
  <c r="L32" i="2"/>
  <c r="I243" i="134"/>
  <c r="T126" i="144"/>
  <c r="AC126" i="144" s="1"/>
  <c r="N6" i="139"/>
  <c r="P6" i="139" s="1"/>
  <c r="F246" i="134"/>
  <c r="AB5" i="139"/>
  <c r="S33" i="139"/>
  <c r="AB33" i="139" s="1"/>
  <c r="AB8" i="140"/>
  <c r="U8" i="140"/>
  <c r="W8" i="140" s="1"/>
  <c r="AB9" i="149"/>
  <c r="U9" i="149"/>
  <c r="W9" i="149" s="1"/>
  <c r="AC103" i="144"/>
  <c r="V103" i="144"/>
  <c r="X103" i="144" s="1"/>
  <c r="AC13" i="144"/>
  <c r="V13" i="144"/>
  <c r="X13" i="144" s="1"/>
  <c r="BI117" i="144"/>
  <c r="BB117" i="144"/>
  <c r="BD117" i="144" s="1"/>
  <c r="BI99" i="144"/>
  <c r="BB99" i="144"/>
  <c r="BD99" i="144" s="1"/>
  <c r="BI83" i="144"/>
  <c r="BB83" i="144"/>
  <c r="BD83" i="144" s="1"/>
  <c r="BI25" i="144"/>
  <c r="BB25" i="144"/>
  <c r="BD25" i="144" s="1"/>
  <c r="M126" i="144"/>
  <c r="J29" i="2"/>
  <c r="R246" i="134"/>
  <c r="Q246" i="134"/>
  <c r="S33" i="140"/>
  <c r="AB33" i="140" s="1"/>
  <c r="V100" i="144"/>
  <c r="X100" i="144" s="1"/>
  <c r="AB14" i="139"/>
  <c r="U14" i="139"/>
  <c r="W14" i="139" s="1"/>
  <c r="AB28" i="140"/>
  <c r="U28" i="140"/>
  <c r="W28" i="140" s="1"/>
  <c r="U22" i="140"/>
  <c r="W22" i="140" s="1"/>
  <c r="U16" i="140"/>
  <c r="W16" i="140" s="1"/>
  <c r="AC101" i="144"/>
  <c r="V101" i="144"/>
  <c r="X101" i="144" s="1"/>
  <c r="V97" i="144"/>
  <c r="X97" i="144" s="1"/>
  <c r="AC94" i="144"/>
  <c r="V94" i="144"/>
  <c r="X94" i="144" s="1"/>
  <c r="AC9" i="144"/>
  <c r="V9" i="144"/>
  <c r="X9" i="144" s="1"/>
  <c r="BI107" i="144"/>
  <c r="BB107" i="144"/>
  <c r="BD107" i="144" s="1"/>
  <c r="BI95" i="144"/>
  <c r="BB95" i="144"/>
  <c r="BD95" i="144" s="1"/>
  <c r="BI87" i="144"/>
  <c r="BB87" i="144"/>
  <c r="BD87" i="144" s="1"/>
  <c r="BI79" i="144"/>
  <c r="BB79" i="144"/>
  <c r="BD79" i="144" s="1"/>
  <c r="BB73" i="144"/>
  <c r="BD73" i="144" s="1"/>
  <c r="BI64" i="144"/>
  <c r="BB64" i="144"/>
  <c r="BD64" i="144" s="1"/>
  <c r="BI50" i="144"/>
  <c r="BB50" i="144"/>
  <c r="BD50" i="144" s="1"/>
  <c r="C34" i="2"/>
  <c r="I34" i="2" s="1"/>
  <c r="I12" i="2"/>
  <c r="AC9" i="138"/>
  <c r="V9" i="138"/>
  <c r="X9" i="138" s="1"/>
  <c r="AB18" i="139"/>
  <c r="U18" i="139"/>
  <c r="W18" i="139" s="1"/>
  <c r="AB12" i="140"/>
  <c r="U12" i="140"/>
  <c r="W12" i="140" s="1"/>
  <c r="AC105" i="144"/>
  <c r="V105" i="144"/>
  <c r="X105" i="144" s="1"/>
  <c r="AC96" i="144"/>
  <c r="V96" i="144"/>
  <c r="X96" i="144" s="1"/>
  <c r="V93" i="144"/>
  <c r="X93" i="144" s="1"/>
  <c r="AC61" i="144"/>
  <c r="V61" i="144"/>
  <c r="X61" i="144" s="1"/>
  <c r="V58" i="144"/>
  <c r="X58" i="144" s="1"/>
  <c r="V52" i="144"/>
  <c r="X52" i="144" s="1"/>
  <c r="BI48" i="144"/>
  <c r="BB48" i="144"/>
  <c r="BD48" i="144" s="1"/>
  <c r="BB39" i="144"/>
  <c r="BD39" i="144" s="1"/>
  <c r="BB33" i="144"/>
  <c r="BD33" i="144" s="1"/>
  <c r="BI20" i="144"/>
  <c r="BB20" i="144"/>
  <c r="BD20" i="144" s="1"/>
  <c r="BB12" i="144"/>
  <c r="BD12" i="144" s="1"/>
  <c r="D34" i="2"/>
  <c r="J34" i="2" s="1"/>
  <c r="K65" i="131"/>
  <c r="J65" i="131"/>
  <c r="J193" i="131"/>
  <c r="L34" i="132"/>
  <c r="AC8" i="138"/>
  <c r="V8" i="138"/>
  <c r="X8" i="138" s="1"/>
  <c r="AB26" i="139"/>
  <c r="U26" i="139"/>
  <c r="W26" i="139" s="1"/>
  <c r="AB20" i="140"/>
  <c r="U20" i="140"/>
  <c r="W20" i="140" s="1"/>
  <c r="AC108" i="144"/>
  <c r="V108" i="144"/>
  <c r="X108" i="144" s="1"/>
  <c r="AC98" i="144"/>
  <c r="V98" i="144"/>
  <c r="X98" i="144" s="1"/>
  <c r="AC70" i="144"/>
  <c r="V70" i="144"/>
  <c r="X70" i="144" s="1"/>
  <c r="AC17" i="144"/>
  <c r="V17" i="144"/>
  <c r="X17" i="144" s="1"/>
  <c r="BI105" i="144"/>
  <c r="BB105" i="144"/>
  <c r="BD105" i="144" s="1"/>
  <c r="BI23" i="144"/>
  <c r="BB23" i="144"/>
  <c r="BD23" i="144" s="1"/>
  <c r="E34" i="2"/>
  <c r="K34" i="2" s="1"/>
  <c r="K23" i="2"/>
  <c r="L34" i="2"/>
  <c r="L97" i="3"/>
  <c r="J97" i="3"/>
  <c r="L193" i="131"/>
  <c r="J66" i="132"/>
  <c r="I114" i="132"/>
  <c r="H26" i="138"/>
  <c r="H66" i="132"/>
  <c r="L66" i="132"/>
  <c r="I33" i="147"/>
  <c r="I13" i="146"/>
  <c r="J49" i="147"/>
  <c r="L61" i="145"/>
  <c r="L37" i="146"/>
  <c r="H12" i="138"/>
  <c r="V5" i="138"/>
  <c r="T26" i="138"/>
  <c r="AC26" i="138" s="1"/>
  <c r="H29" i="2"/>
  <c r="L29" i="2"/>
  <c r="L225" i="131"/>
  <c r="J17" i="132"/>
  <c r="I50" i="132"/>
  <c r="H98" i="132"/>
  <c r="H49" i="147"/>
  <c r="L49" i="147"/>
  <c r="I49" i="147"/>
  <c r="J81" i="147"/>
  <c r="L113" i="147"/>
  <c r="H13" i="145"/>
  <c r="H37" i="145"/>
  <c r="I61" i="145"/>
  <c r="J37" i="146"/>
  <c r="L85" i="146"/>
  <c r="M12" i="138"/>
  <c r="V6" i="138"/>
  <c r="X6" i="138" s="1"/>
  <c r="V10" i="138"/>
  <c r="X10" i="138" s="1"/>
  <c r="V11" i="138"/>
  <c r="X11" i="138" s="1"/>
  <c r="V20" i="138"/>
  <c r="X20" i="138" s="1"/>
  <c r="V24" i="138"/>
  <c r="X24" i="138" s="1"/>
  <c r="P6" i="140"/>
  <c r="P33" i="140" s="1"/>
  <c r="N33" i="140"/>
  <c r="P5" i="148"/>
  <c r="P17" i="148" s="1"/>
  <c r="N17" i="148"/>
  <c r="AW19" i="144"/>
  <c r="AW126" i="144" s="1"/>
  <c r="AU126" i="144"/>
  <c r="P5" i="139"/>
  <c r="P5" i="149"/>
  <c r="P17" i="149" s="1"/>
  <c r="N17" i="149"/>
  <c r="S16" i="148"/>
  <c r="AB29" i="139"/>
  <c r="U29" i="139"/>
  <c r="W29" i="139" s="1"/>
  <c r="AB21" i="139"/>
  <c r="U21" i="139"/>
  <c r="W21" i="139" s="1"/>
  <c r="AB13" i="139"/>
  <c r="U13" i="139"/>
  <c r="W13" i="139" s="1"/>
  <c r="AB31" i="140"/>
  <c r="U31" i="140"/>
  <c r="W31" i="140" s="1"/>
  <c r="AB23" i="140"/>
  <c r="U23" i="140"/>
  <c r="W23" i="140" s="1"/>
  <c r="AB15" i="140"/>
  <c r="U15" i="140"/>
  <c r="W15" i="140" s="1"/>
  <c r="AB7" i="140"/>
  <c r="U7" i="140"/>
  <c r="W7" i="140" s="1"/>
  <c r="AB9" i="148"/>
  <c r="U9" i="148"/>
  <c r="W9" i="148" s="1"/>
  <c r="AB12" i="149"/>
  <c r="U12" i="149"/>
  <c r="W12" i="149" s="1"/>
  <c r="AC114" i="144"/>
  <c r="V114" i="144"/>
  <c r="X114" i="144" s="1"/>
  <c r="AC82" i="144"/>
  <c r="V82" i="144"/>
  <c r="X82" i="144" s="1"/>
  <c r="AC64" i="144"/>
  <c r="V64" i="144"/>
  <c r="X64" i="144" s="1"/>
  <c r="AC51" i="144"/>
  <c r="V51" i="144"/>
  <c r="X51" i="144" s="1"/>
  <c r="AC21" i="144"/>
  <c r="V21" i="144"/>
  <c r="X21" i="144" s="1"/>
  <c r="BI72" i="144"/>
  <c r="BB72" i="144"/>
  <c r="BD72" i="144" s="1"/>
  <c r="BI51" i="144"/>
  <c r="BB51" i="144"/>
  <c r="BD51" i="144" s="1"/>
  <c r="BI40" i="144"/>
  <c r="BB40" i="144"/>
  <c r="BD40" i="144" s="1"/>
  <c r="BI13" i="144"/>
  <c r="BB13" i="144"/>
  <c r="BD13" i="144" s="1"/>
  <c r="J129" i="3"/>
  <c r="I129" i="3"/>
  <c r="H193" i="3"/>
  <c r="L193" i="3"/>
  <c r="K193" i="3"/>
  <c r="J193" i="3"/>
  <c r="I193" i="3"/>
  <c r="AB31" i="139"/>
  <c r="U31" i="139"/>
  <c r="W31" i="139" s="1"/>
  <c r="AB23" i="139"/>
  <c r="U23" i="139"/>
  <c r="W23" i="139" s="1"/>
  <c r="AB15" i="139"/>
  <c r="U15" i="139"/>
  <c r="W15" i="139" s="1"/>
  <c r="AB7" i="139"/>
  <c r="U7" i="139"/>
  <c r="W7" i="139" s="1"/>
  <c r="AB25" i="140"/>
  <c r="U25" i="140"/>
  <c r="W25" i="140" s="1"/>
  <c r="AB17" i="140"/>
  <c r="U17" i="140"/>
  <c r="W17" i="140" s="1"/>
  <c r="AB9" i="140"/>
  <c r="U9" i="140"/>
  <c r="W9" i="140" s="1"/>
  <c r="AB11" i="148"/>
  <c r="U11" i="148"/>
  <c r="W11" i="148" s="1"/>
  <c r="AB14" i="149"/>
  <c r="U14" i="149"/>
  <c r="W14" i="149" s="1"/>
  <c r="AC89" i="144"/>
  <c r="V89" i="144"/>
  <c r="X89" i="144" s="1"/>
  <c r="AC66" i="144"/>
  <c r="V66" i="144"/>
  <c r="X66" i="144" s="1"/>
  <c r="AC53" i="144"/>
  <c r="V53" i="144"/>
  <c r="X53" i="144" s="1"/>
  <c r="AC36" i="144"/>
  <c r="V36" i="144"/>
  <c r="X36" i="144" s="1"/>
  <c r="BI53" i="144"/>
  <c r="BB53" i="144"/>
  <c r="BD53" i="144" s="1"/>
  <c r="BI42" i="144"/>
  <c r="BB42" i="144"/>
  <c r="BD42" i="144" s="1"/>
  <c r="BI34" i="144"/>
  <c r="BB34" i="144"/>
  <c r="BD34" i="144" s="1"/>
  <c r="BI26" i="144"/>
  <c r="BB26" i="144"/>
  <c r="BD26" i="144" s="1"/>
  <c r="BI7" i="144"/>
  <c r="BB7" i="144"/>
  <c r="AB25" i="139"/>
  <c r="U25" i="139"/>
  <c r="W25" i="139" s="1"/>
  <c r="AB17" i="139"/>
  <c r="U17" i="139"/>
  <c r="W17" i="139" s="1"/>
  <c r="AB9" i="139"/>
  <c r="U9" i="139"/>
  <c r="W9" i="139" s="1"/>
  <c r="AB27" i="140"/>
  <c r="U27" i="140"/>
  <c r="W27" i="140" s="1"/>
  <c r="AB19" i="140"/>
  <c r="U19" i="140"/>
  <c r="W19" i="140" s="1"/>
  <c r="AB11" i="140"/>
  <c r="U11" i="140"/>
  <c r="W11" i="140" s="1"/>
  <c r="AB13" i="148"/>
  <c r="U13" i="148"/>
  <c r="W13" i="148" s="1"/>
  <c r="AB16" i="149"/>
  <c r="U16" i="149"/>
  <c r="W16" i="149" s="1"/>
  <c r="AB8" i="149"/>
  <c r="U8" i="149"/>
  <c r="V6" i="143"/>
  <c r="X6" i="143" s="1"/>
  <c r="AC6" i="143"/>
  <c r="V29" i="143"/>
  <c r="X29" i="143" s="1"/>
  <c r="AC29" i="143"/>
  <c r="V25" i="143"/>
  <c r="X25" i="143" s="1"/>
  <c r="AC25" i="143"/>
  <c r="V21" i="143"/>
  <c r="X21" i="143" s="1"/>
  <c r="AC21" i="143"/>
  <c r="V17" i="143"/>
  <c r="X17" i="143" s="1"/>
  <c r="AC17" i="143"/>
  <c r="V13" i="143"/>
  <c r="X13" i="143" s="1"/>
  <c r="AC13" i="143"/>
  <c r="V9" i="143"/>
  <c r="X9" i="143" s="1"/>
  <c r="AC9" i="143"/>
  <c r="V186" i="143"/>
  <c r="X186" i="143" s="1"/>
  <c r="AC186" i="143"/>
  <c r="V182" i="143"/>
  <c r="X182" i="143" s="1"/>
  <c r="AC182" i="143"/>
  <c r="V170" i="143"/>
  <c r="X170" i="143" s="1"/>
  <c r="AC170" i="143"/>
  <c r="V146" i="143"/>
  <c r="X146" i="143" s="1"/>
  <c r="AC146" i="143"/>
  <c r="V125" i="143"/>
  <c r="X125" i="143" s="1"/>
  <c r="AC125" i="143"/>
  <c r="V108" i="143"/>
  <c r="X108" i="143" s="1"/>
  <c r="AC108" i="143"/>
  <c r="V104" i="143"/>
  <c r="X104" i="143" s="1"/>
  <c r="AC104" i="143"/>
  <c r="V88" i="143"/>
  <c r="X88" i="143" s="1"/>
  <c r="AC88" i="143"/>
  <c r="V75" i="143"/>
  <c r="X75" i="143" s="1"/>
  <c r="AC75" i="143"/>
  <c r="V63" i="143"/>
  <c r="X63" i="143" s="1"/>
  <c r="AC63" i="143"/>
  <c r="V59" i="143"/>
  <c r="X59" i="143" s="1"/>
  <c r="AC59" i="143"/>
  <c r="V51" i="143"/>
  <c r="X51" i="143" s="1"/>
  <c r="AC51" i="143"/>
  <c r="V47" i="143"/>
  <c r="X47" i="143" s="1"/>
  <c r="AC47" i="143"/>
  <c r="V43" i="143"/>
  <c r="X43" i="143" s="1"/>
  <c r="AC43" i="143"/>
  <c r="BB193" i="143"/>
  <c r="BD193" i="143" s="1"/>
  <c r="BI193" i="143"/>
  <c r="BB189" i="143"/>
  <c r="BD189" i="143" s="1"/>
  <c r="BI189" i="143"/>
  <c r="BB185" i="143"/>
  <c r="BD185" i="143" s="1"/>
  <c r="BI185" i="143"/>
  <c r="BB181" i="143"/>
  <c r="BD181" i="143" s="1"/>
  <c r="BI181" i="143"/>
  <c r="BB177" i="143"/>
  <c r="BD177" i="143" s="1"/>
  <c r="BI177" i="143"/>
  <c r="AC107" i="144"/>
  <c r="V107" i="144"/>
  <c r="X107" i="144" s="1"/>
  <c r="AC69" i="144"/>
  <c r="V69" i="144"/>
  <c r="X69" i="144" s="1"/>
  <c r="AC55" i="144"/>
  <c r="V55" i="144"/>
  <c r="X55" i="144" s="1"/>
  <c r="AC38" i="144"/>
  <c r="V38" i="144"/>
  <c r="X38" i="144" s="1"/>
  <c r="BI122" i="144"/>
  <c r="BB122" i="144"/>
  <c r="BD122" i="144" s="1"/>
  <c r="BI76" i="144"/>
  <c r="BB76" i="144"/>
  <c r="BD76" i="144" s="1"/>
  <c r="BI55" i="144"/>
  <c r="BB55" i="144"/>
  <c r="BD55" i="144" s="1"/>
  <c r="BI47" i="144"/>
  <c r="BB47" i="144"/>
  <c r="BD47" i="144" s="1"/>
  <c r="BI36" i="144"/>
  <c r="BB36" i="144"/>
  <c r="BD36" i="144" s="1"/>
  <c r="BI28" i="144"/>
  <c r="BB28" i="144"/>
  <c r="BD28" i="144" s="1"/>
  <c r="BI19" i="144"/>
  <c r="BB19" i="144"/>
  <c r="BD19" i="144" s="1"/>
  <c r="BI9" i="144"/>
  <c r="BB9" i="144"/>
  <c r="BD9" i="144" s="1"/>
  <c r="I30" i="2"/>
  <c r="H30" i="2"/>
  <c r="L30" i="2"/>
  <c r="H33" i="2"/>
  <c r="K33" i="2"/>
  <c r="L33" i="2"/>
  <c r="J161" i="3"/>
  <c r="AB27" i="139"/>
  <c r="U27" i="139"/>
  <c r="W27" i="139" s="1"/>
  <c r="AB19" i="139"/>
  <c r="U19" i="139"/>
  <c r="W19" i="139" s="1"/>
  <c r="AB11" i="139"/>
  <c r="U11" i="139"/>
  <c r="W11" i="139" s="1"/>
  <c r="AB29" i="140"/>
  <c r="U29" i="140"/>
  <c r="W29" i="140" s="1"/>
  <c r="AB21" i="140"/>
  <c r="U21" i="140"/>
  <c r="W21" i="140" s="1"/>
  <c r="AB13" i="140"/>
  <c r="U13" i="140"/>
  <c r="W13" i="140" s="1"/>
  <c r="AB15" i="148"/>
  <c r="U15" i="148"/>
  <c r="W15" i="148" s="1"/>
  <c r="AB7" i="148"/>
  <c r="U7" i="148"/>
  <c r="AB10" i="149"/>
  <c r="U10" i="149"/>
  <c r="W10" i="149" s="1"/>
  <c r="AC109" i="144"/>
  <c r="V109" i="144"/>
  <c r="X109" i="144" s="1"/>
  <c r="AC80" i="144"/>
  <c r="V80" i="144"/>
  <c r="X80" i="144" s="1"/>
  <c r="AC57" i="144"/>
  <c r="V57" i="144"/>
  <c r="X57" i="144" s="1"/>
  <c r="AC49" i="144"/>
  <c r="V49" i="144"/>
  <c r="X49" i="144" s="1"/>
  <c r="BI103" i="144"/>
  <c r="BB103" i="144"/>
  <c r="BD103" i="144" s="1"/>
  <c r="BI70" i="144"/>
  <c r="BB70" i="144"/>
  <c r="BD70" i="144" s="1"/>
  <c r="BI49" i="144"/>
  <c r="BB49" i="144"/>
  <c r="BD49" i="144" s="1"/>
  <c r="BI38" i="144"/>
  <c r="BB38" i="144"/>
  <c r="BD38" i="144" s="1"/>
  <c r="BI30" i="144"/>
  <c r="BB30" i="144"/>
  <c r="BD30" i="144" s="1"/>
  <c r="J129" i="131"/>
  <c r="V31" i="143"/>
  <c r="X31" i="143" s="1"/>
  <c r="AC31" i="143"/>
  <c r="V23" i="143"/>
  <c r="X23" i="143" s="1"/>
  <c r="AC23" i="143"/>
  <c r="V19" i="143"/>
  <c r="X19" i="143" s="1"/>
  <c r="AC19" i="143"/>
  <c r="V15" i="143"/>
  <c r="X15" i="143" s="1"/>
  <c r="AC15" i="143"/>
  <c r="V188" i="143"/>
  <c r="X188" i="143" s="1"/>
  <c r="AC188" i="143"/>
  <c r="V180" i="143"/>
  <c r="X180" i="143" s="1"/>
  <c r="AC180" i="143"/>
  <c r="V176" i="143"/>
  <c r="X176" i="143" s="1"/>
  <c r="AC176" i="143"/>
  <c r="V172" i="143"/>
  <c r="X172" i="143" s="1"/>
  <c r="AC172" i="143"/>
  <c r="V168" i="143"/>
  <c r="X168" i="143" s="1"/>
  <c r="AC168" i="143"/>
  <c r="V164" i="143"/>
  <c r="X164" i="143" s="1"/>
  <c r="AC164" i="143"/>
  <c r="V160" i="143"/>
  <c r="X160" i="143" s="1"/>
  <c r="AC160" i="143"/>
  <c r="V156" i="143"/>
  <c r="X156" i="143" s="1"/>
  <c r="AC156" i="143"/>
  <c r="V152" i="143"/>
  <c r="X152" i="143" s="1"/>
  <c r="AC152" i="143"/>
  <c r="V148" i="143"/>
  <c r="X148" i="143" s="1"/>
  <c r="AC148" i="143"/>
  <c r="V115" i="143"/>
  <c r="X115" i="143" s="1"/>
  <c r="AC115" i="143"/>
  <c r="V110" i="143"/>
  <c r="X110" i="143" s="1"/>
  <c r="AC110" i="143"/>
  <c r="V86" i="143"/>
  <c r="X86" i="143" s="1"/>
  <c r="AC86" i="143"/>
  <c r="V65" i="143"/>
  <c r="X65" i="143" s="1"/>
  <c r="AC65" i="143"/>
  <c r="V61" i="143"/>
  <c r="X61" i="143" s="1"/>
  <c r="AC61" i="143"/>
  <c r="V45" i="143"/>
  <c r="X45" i="143" s="1"/>
  <c r="AC45" i="143"/>
  <c r="V41" i="143"/>
  <c r="X41" i="143" s="1"/>
  <c r="AC41" i="143"/>
  <c r="BB191" i="143"/>
  <c r="BD191" i="143" s="1"/>
  <c r="BI191" i="143"/>
  <c r="BB183" i="143"/>
  <c r="BD183" i="143" s="1"/>
  <c r="BI183" i="143"/>
  <c r="BB179" i="143"/>
  <c r="BD179" i="143" s="1"/>
  <c r="BI179" i="143"/>
  <c r="BB24" i="144"/>
  <c r="BD24" i="144" s="1"/>
  <c r="BB22" i="144"/>
  <c r="BD22" i="144" s="1"/>
  <c r="J31" i="2"/>
  <c r="L129" i="131"/>
  <c r="H193" i="131"/>
  <c r="J34" i="132"/>
  <c r="K34" i="132"/>
  <c r="I97" i="147"/>
  <c r="I13" i="145"/>
  <c r="J13" i="146"/>
  <c r="J61" i="146"/>
  <c r="M26" i="138"/>
  <c r="V30" i="143"/>
  <c r="X30" i="143" s="1"/>
  <c r="AC30" i="143"/>
  <c r="V26" i="143"/>
  <c r="X26" i="143" s="1"/>
  <c r="AC26" i="143"/>
  <c r="V22" i="143"/>
  <c r="X22" i="143" s="1"/>
  <c r="AC22" i="143"/>
  <c r="V18" i="143"/>
  <c r="X18" i="143" s="1"/>
  <c r="AC18" i="143"/>
  <c r="V14" i="143"/>
  <c r="X14" i="143" s="1"/>
  <c r="AC14" i="143"/>
  <c r="V10" i="143"/>
  <c r="X10" i="143" s="1"/>
  <c r="AC10" i="143"/>
  <c r="V191" i="143"/>
  <c r="X191" i="143" s="1"/>
  <c r="AC191" i="143"/>
  <c r="V187" i="143"/>
  <c r="X187" i="143" s="1"/>
  <c r="AC187" i="143"/>
  <c r="V179" i="143"/>
  <c r="X179" i="143" s="1"/>
  <c r="AC179" i="143"/>
  <c r="V175" i="143"/>
  <c r="X175" i="143" s="1"/>
  <c r="AC175" i="143"/>
  <c r="V163" i="143"/>
  <c r="X163" i="143" s="1"/>
  <c r="AC163" i="143"/>
  <c r="V151" i="143"/>
  <c r="X151" i="143" s="1"/>
  <c r="AC151" i="143"/>
  <c r="V135" i="143"/>
  <c r="X135" i="143" s="1"/>
  <c r="AC135" i="143"/>
  <c r="V109" i="143"/>
  <c r="X109" i="143" s="1"/>
  <c r="AC109" i="143"/>
  <c r="V85" i="143"/>
  <c r="X85" i="143" s="1"/>
  <c r="AC85" i="143"/>
  <c r="V81" i="143"/>
  <c r="X81" i="143" s="1"/>
  <c r="AC81" i="143"/>
  <c r="V68" i="143"/>
  <c r="X68" i="143" s="1"/>
  <c r="AC68" i="143"/>
  <c r="V56" i="143"/>
  <c r="X56" i="143" s="1"/>
  <c r="AC56" i="143"/>
  <c r="V48" i="143"/>
  <c r="X48" i="143" s="1"/>
  <c r="AC48" i="143"/>
  <c r="V44" i="143"/>
  <c r="X44" i="143" s="1"/>
  <c r="AC44" i="143"/>
  <c r="V40" i="143"/>
  <c r="X40" i="143" s="1"/>
  <c r="AC40" i="143"/>
  <c r="BB199" i="143"/>
  <c r="BD199" i="143" s="1"/>
  <c r="BI199" i="143"/>
  <c r="BB194" i="143"/>
  <c r="BD194" i="143" s="1"/>
  <c r="BI194" i="143"/>
  <c r="BB190" i="143"/>
  <c r="BD190" i="143" s="1"/>
  <c r="BI190" i="143"/>
  <c r="BB186" i="143"/>
  <c r="BD186" i="143" s="1"/>
  <c r="BI186" i="143"/>
  <c r="BB182" i="143"/>
  <c r="BD182" i="143" s="1"/>
  <c r="BI182" i="143"/>
  <c r="BB178" i="143"/>
  <c r="BD178" i="143" s="1"/>
  <c r="BI178" i="143"/>
  <c r="L50" i="132"/>
  <c r="I65" i="147"/>
  <c r="J97" i="147"/>
  <c r="K97" i="147"/>
  <c r="L97" i="147"/>
  <c r="I113" i="147"/>
  <c r="K13" i="145"/>
  <c r="L13" i="145"/>
  <c r="H61" i="145"/>
  <c r="L13" i="146"/>
  <c r="I37" i="146"/>
  <c r="L61" i="146"/>
  <c r="I85" i="146"/>
  <c r="K204" i="143"/>
  <c r="V32" i="143"/>
  <c r="X32" i="143" s="1"/>
  <c r="AC32" i="143"/>
  <c r="V28" i="143"/>
  <c r="X28" i="143" s="1"/>
  <c r="AC28" i="143"/>
  <c r="V24" i="143"/>
  <c r="X24" i="143" s="1"/>
  <c r="AC24" i="143"/>
  <c r="V20" i="143"/>
  <c r="X20" i="143" s="1"/>
  <c r="AC20" i="143"/>
  <c r="V16" i="143"/>
  <c r="X16" i="143" s="1"/>
  <c r="AC16" i="143"/>
  <c r="V12" i="143"/>
  <c r="X12" i="143" s="1"/>
  <c r="AC12" i="143"/>
  <c r="V8" i="143"/>
  <c r="X8" i="143" s="1"/>
  <c r="AC8" i="143"/>
  <c r="V193" i="143"/>
  <c r="X193" i="143" s="1"/>
  <c r="AC193" i="143"/>
  <c r="V189" i="143"/>
  <c r="X189" i="143" s="1"/>
  <c r="AC189" i="143"/>
  <c r="V185" i="143"/>
  <c r="X185" i="143" s="1"/>
  <c r="AC185" i="143"/>
  <c r="V177" i="143"/>
  <c r="X177" i="143" s="1"/>
  <c r="AC177" i="143"/>
  <c r="V169" i="143"/>
  <c r="X169" i="143" s="1"/>
  <c r="AC169" i="143"/>
  <c r="V157" i="143"/>
  <c r="X157" i="143" s="1"/>
  <c r="AC157" i="143"/>
  <c r="V153" i="143"/>
  <c r="X153" i="143" s="1"/>
  <c r="AC153" i="143"/>
  <c r="V145" i="143"/>
  <c r="X145" i="143" s="1"/>
  <c r="AC145" i="143"/>
  <c r="V111" i="143"/>
  <c r="X111" i="143" s="1"/>
  <c r="AC111" i="143"/>
  <c r="V66" i="143"/>
  <c r="X66" i="143" s="1"/>
  <c r="AC66" i="143"/>
  <c r="V62" i="143"/>
  <c r="X62" i="143" s="1"/>
  <c r="AC62" i="143"/>
  <c r="V54" i="143"/>
  <c r="X54" i="143" s="1"/>
  <c r="AC54" i="143"/>
  <c r="V50" i="143"/>
  <c r="X50" i="143" s="1"/>
  <c r="AC50" i="143"/>
  <c r="V46" i="143"/>
  <c r="X46" i="143" s="1"/>
  <c r="X202" i="143" s="1"/>
  <c r="AC46" i="143"/>
  <c r="BB196" i="143"/>
  <c r="BD196" i="143" s="1"/>
  <c r="BI196" i="143"/>
  <c r="BB192" i="143"/>
  <c r="BD192" i="143" s="1"/>
  <c r="BI192" i="143"/>
  <c r="BB188" i="143"/>
  <c r="BD188" i="143" s="1"/>
  <c r="BI188" i="143"/>
  <c r="BB184" i="143"/>
  <c r="BD184" i="143" s="1"/>
  <c r="BI184" i="143"/>
  <c r="BB180" i="143"/>
  <c r="BD180" i="143" s="1"/>
  <c r="BD202" i="143" s="1"/>
  <c r="BD204" i="143" s="1"/>
  <c r="BI180" i="143"/>
  <c r="BB197" i="143"/>
  <c r="BD197" i="143" s="1"/>
  <c r="BI197" i="143"/>
  <c r="K61" i="145"/>
  <c r="V22" i="138"/>
  <c r="X22" i="138" s="1"/>
  <c r="X26" i="138" s="1"/>
  <c r="AS202" i="143"/>
  <c r="AS204" i="143" s="1"/>
  <c r="I204" i="143"/>
  <c r="D204" i="143"/>
  <c r="W204" i="143"/>
  <c r="C204" i="143"/>
  <c r="F204" i="143"/>
  <c r="M35" i="143"/>
  <c r="AQ204" i="143"/>
  <c r="T35" i="143"/>
  <c r="AC35" i="143" s="1"/>
  <c r="T202" i="143"/>
  <c r="AC202" i="143" s="1"/>
  <c r="AZ202" i="143"/>
  <c r="M202" i="143"/>
  <c r="G204" i="143"/>
  <c r="H204" i="143"/>
  <c r="X35" i="143"/>
  <c r="AW202" i="143"/>
  <c r="AU202" i="143"/>
  <c r="AU204" i="143" s="1"/>
  <c r="O26" i="143"/>
  <c r="Q26" i="143" s="1"/>
  <c r="I36" i="143"/>
  <c r="O39" i="143"/>
  <c r="E204" i="143"/>
  <c r="Q22" i="143"/>
  <c r="Q126" i="144"/>
  <c r="O126" i="144"/>
  <c r="X126" i="144" l="1"/>
  <c r="N33" i="139"/>
  <c r="W33" i="139"/>
  <c r="P33" i="139"/>
  <c r="W33" i="140"/>
  <c r="X5" i="138"/>
  <c r="X12" i="138" s="1"/>
  <c r="V12" i="138"/>
  <c r="V35" i="143"/>
  <c r="BB202" i="143"/>
  <c r="BB204" i="143" s="1"/>
  <c r="AZ204" i="143"/>
  <c r="BI202" i="143"/>
  <c r="U16" i="148"/>
  <c r="W16" i="148" s="1"/>
  <c r="S17" i="148"/>
  <c r="AB17" i="148" s="1"/>
  <c r="V126" i="144"/>
  <c r="V202" i="143"/>
  <c r="BD7" i="144"/>
  <c r="BD126" i="144" s="1"/>
  <c r="BB126" i="144"/>
  <c r="W7" i="148"/>
  <c r="W8" i="149"/>
  <c r="W17" i="149" s="1"/>
  <c r="U17" i="149"/>
  <c r="U33" i="139"/>
  <c r="U33" i="140"/>
  <c r="V26" i="138"/>
  <c r="V204" i="143"/>
  <c r="M204" i="143"/>
  <c r="Q35" i="143"/>
  <c r="T204" i="143"/>
  <c r="X204" i="143"/>
  <c r="AW204" i="143"/>
  <c r="O35" i="143"/>
  <c r="O202" i="143"/>
  <c r="Q39" i="143"/>
  <c r="Q202" i="143" s="1"/>
  <c r="U17" i="148" l="1"/>
  <c r="W17" i="148"/>
  <c r="Q204" i="143"/>
  <c r="O204" i="143"/>
</calcChain>
</file>

<file path=xl/sharedStrings.xml><?xml version="1.0" encoding="utf-8"?>
<sst xmlns="http://schemas.openxmlformats.org/spreadsheetml/2006/main" count="3997" uniqueCount="616">
  <si>
    <t>2.2</t>
  </si>
  <si>
    <t>2.3</t>
  </si>
  <si>
    <t>2.4</t>
  </si>
  <si>
    <t>2.5</t>
  </si>
  <si>
    <t>Province e regioni</t>
  </si>
  <si>
    <t>Altri servizi</t>
  </si>
  <si>
    <t>Totale</t>
  </si>
  <si>
    <t>Verona</t>
  </si>
  <si>
    <t>Vicenza</t>
  </si>
  <si>
    <t>Belluno</t>
  </si>
  <si>
    <t>Treviso</t>
  </si>
  <si>
    <t>Venezia</t>
  </si>
  <si>
    <t>Padova</t>
  </si>
  <si>
    <t>Rovigo</t>
  </si>
  <si>
    <t>VENETO</t>
  </si>
  <si>
    <t>IMPORTAZIONI</t>
  </si>
  <si>
    <t>ESPORTAZIONI</t>
  </si>
  <si>
    <t>Agricoltura e pesca</t>
  </si>
  <si>
    <t>Prodotti delle miniere e delle cave</t>
  </si>
  <si>
    <t>Prodotti petroliferi raffinati</t>
  </si>
  <si>
    <t>Prodotti alimentari</t>
  </si>
  <si>
    <t>Bevande</t>
  </si>
  <si>
    <t>Filati e tessuti</t>
  </si>
  <si>
    <t>Abbigliamento</t>
  </si>
  <si>
    <t>Maglieria</t>
  </si>
  <si>
    <t>Concia e lavorazioni pelli</t>
  </si>
  <si>
    <t>Calzature</t>
  </si>
  <si>
    <t>Gioielli</t>
  </si>
  <si>
    <t>Occhialeria</t>
  </si>
  <si>
    <t>Mobili</t>
  </si>
  <si>
    <t>Legno</t>
  </si>
  <si>
    <t>Carta e stampa</t>
  </si>
  <si>
    <t>Prodotti chimici, farmaceutici, fibre sintetiche</t>
  </si>
  <si>
    <t>Prodotti in gomma o plastica</t>
  </si>
  <si>
    <t>Vetro e prodotti in vetro</t>
  </si>
  <si>
    <t>Pietre tagliate, modellate e finite</t>
  </si>
  <si>
    <t>Metallurgia</t>
  </si>
  <si>
    <t>Carpenteria metallica</t>
  </si>
  <si>
    <t>Elettronica, app. medicali e di misuraz.</t>
  </si>
  <si>
    <t>Elettrodomestici</t>
  </si>
  <si>
    <t>Altre apparecchiature elettriche</t>
  </si>
  <si>
    <t>Macchinari</t>
  </si>
  <si>
    <t>Mezzi di trasporto e componentistica</t>
  </si>
  <si>
    <t>Altri prodotti della industria manifatturiera</t>
  </si>
  <si>
    <t>SALDI</t>
  </si>
  <si>
    <t>Fonte: elab. Unioncamere Veneto su dati Istat</t>
  </si>
  <si>
    <t>Voce merceologica</t>
  </si>
  <si>
    <t>* gruppi merceologici ATECOE</t>
  </si>
  <si>
    <t>PAESE</t>
  </si>
  <si>
    <t>Germania</t>
  </si>
  <si>
    <t>Cina</t>
  </si>
  <si>
    <t>Francia</t>
  </si>
  <si>
    <t>Stati Uniti</t>
  </si>
  <si>
    <t>Spagna</t>
  </si>
  <si>
    <t>Regno Unito</t>
  </si>
  <si>
    <t>Austria</t>
  </si>
  <si>
    <t>Svizzera</t>
  </si>
  <si>
    <t>Paesi Bassi</t>
  </si>
  <si>
    <t>Romania</t>
  </si>
  <si>
    <t>Belgio</t>
  </si>
  <si>
    <t>Libia</t>
  </si>
  <si>
    <t>Polonia</t>
  </si>
  <si>
    <t>Sud Africa</t>
  </si>
  <si>
    <t>Turchia</t>
  </si>
  <si>
    <t>India</t>
  </si>
  <si>
    <t>Hong Kong</t>
  </si>
  <si>
    <t>Ungheria</t>
  </si>
  <si>
    <t>Svezia</t>
  </si>
  <si>
    <t>Slovenia</t>
  </si>
  <si>
    <t>Emirati Arabi Uniti</t>
  </si>
  <si>
    <t>Ucraina</t>
  </si>
  <si>
    <t>Giappone</t>
  </si>
  <si>
    <t>Brasile</t>
  </si>
  <si>
    <t>Portogallo</t>
  </si>
  <si>
    <t>Slovacchia</t>
  </si>
  <si>
    <t>Canada</t>
  </si>
  <si>
    <t>Croazia</t>
  </si>
  <si>
    <t>Grecia</t>
  </si>
  <si>
    <t>Australia</t>
  </si>
  <si>
    <t>Tunisia</t>
  </si>
  <si>
    <t>Bulgaria</t>
  </si>
  <si>
    <t>Messico</t>
  </si>
  <si>
    <t>Irlanda</t>
  </si>
  <si>
    <t>Bangladesh</t>
  </si>
  <si>
    <t>Danimarca</t>
  </si>
  <si>
    <t>MERCE</t>
  </si>
  <si>
    <t>Rank</t>
  </si>
  <si>
    <t>1.1</t>
  </si>
  <si>
    <t>1.2</t>
  </si>
  <si>
    <t>1.3</t>
  </si>
  <si>
    <t>1.4</t>
  </si>
  <si>
    <t>1.5</t>
  </si>
  <si>
    <t>1.6</t>
  </si>
  <si>
    <t>1.7</t>
  </si>
  <si>
    <t>Nome tavola</t>
  </si>
  <si>
    <t>Nome foglio</t>
  </si>
  <si>
    <t>2.6</t>
  </si>
  <si>
    <t>2.7</t>
  </si>
  <si>
    <t>Classe di valore esportazioni (a)                                                         (migliaia di euro)</t>
  </si>
  <si>
    <t>0-75</t>
  </si>
  <si>
    <t>75-250</t>
  </si>
  <si>
    <t>250-750</t>
  </si>
  <si>
    <t>750-2.500</t>
  </si>
  <si>
    <t>2.500-5.000</t>
  </si>
  <si>
    <t>5.000-15.000</t>
  </si>
  <si>
    <t>15.000-50.000</t>
  </si>
  <si>
    <t>oltre 50.000</t>
  </si>
  <si>
    <t>1.8</t>
  </si>
  <si>
    <t>1.9</t>
  </si>
  <si>
    <t>INTERSCAMBIO COMMERCIALE CON L'ESTERO</t>
  </si>
  <si>
    <t xml:space="preserve">torna all'indice </t>
  </si>
  <si>
    <t>Dati trimestrali</t>
  </si>
  <si>
    <t>Dati annuali</t>
  </si>
  <si>
    <t>Frequenza dati</t>
  </si>
  <si>
    <t>Area geografica</t>
  </si>
  <si>
    <t>primi 3 mesi 2017</t>
  </si>
  <si>
    <t>primi 6 mesi 2017</t>
  </si>
  <si>
    <t>primi 9 mesi 2017</t>
  </si>
  <si>
    <t>dato anuale 2017</t>
  </si>
  <si>
    <t>var tend primi 3 mesi</t>
  </si>
  <si>
    <t>var tend primi 6 mesi</t>
  </si>
  <si>
    <t>2.1.a</t>
  </si>
  <si>
    <t>2.1.b</t>
  </si>
  <si>
    <t>Altri Paesi Non UE</t>
  </si>
  <si>
    <t>Medio Oriente</t>
  </si>
  <si>
    <t>Africa settentrionale</t>
  </si>
  <si>
    <t>Altri Paesi africani</t>
  </si>
  <si>
    <t>America settentrionale</t>
  </si>
  <si>
    <t>Asia centrale</t>
  </si>
  <si>
    <t>Asia orientale</t>
  </si>
  <si>
    <t>TOTALE</t>
  </si>
  <si>
    <t>Altri Paesi non classificati</t>
  </si>
  <si>
    <t>Oceania</t>
  </si>
  <si>
    <t>Lussemburgo</t>
  </si>
  <si>
    <t>Finlandia</t>
  </si>
  <si>
    <t>Malta</t>
  </si>
  <si>
    <t>Estonia</t>
  </si>
  <si>
    <t>Lettonia</t>
  </si>
  <si>
    <t>Lituania</t>
  </si>
  <si>
    <t>Repubblica ceca</t>
  </si>
  <si>
    <t>Cipro</t>
  </si>
  <si>
    <t>Ceuta</t>
  </si>
  <si>
    <t>Melilla</t>
  </si>
  <si>
    <t>Islanda</t>
  </si>
  <si>
    <t>Norvegia</t>
  </si>
  <si>
    <t>Liechtenstein</t>
  </si>
  <si>
    <t>Faer Øer</t>
  </si>
  <si>
    <t>Andorra</t>
  </si>
  <si>
    <t>Gibilterra</t>
  </si>
  <si>
    <t>Santa Sede Vaticano</t>
  </si>
  <si>
    <t>Albania</t>
  </si>
  <si>
    <t>Bielorussia</t>
  </si>
  <si>
    <t>Repubblica moldova</t>
  </si>
  <si>
    <t>Russia</t>
  </si>
  <si>
    <t>Georgia</t>
  </si>
  <si>
    <t>Armenia</t>
  </si>
  <si>
    <t>Azerbaigian</t>
  </si>
  <si>
    <t>Kazakhstan</t>
  </si>
  <si>
    <t>Turkmenistan</t>
  </si>
  <si>
    <t>Uzbekistan</t>
  </si>
  <si>
    <t>Tagikistan</t>
  </si>
  <si>
    <t>Kirghizistan</t>
  </si>
  <si>
    <t>Bosnia-Erzegovina</t>
  </si>
  <si>
    <t>Kosovo</t>
  </si>
  <si>
    <t>ex Repubblica iugoslava di Macedonia</t>
  </si>
  <si>
    <t>Montenegro</t>
  </si>
  <si>
    <t>Serbia</t>
  </si>
  <si>
    <t>Marocco</t>
  </si>
  <si>
    <t>Algeria</t>
  </si>
  <si>
    <t>Egitto</t>
  </si>
  <si>
    <t>Sudan</t>
  </si>
  <si>
    <t>Sud Sudan</t>
  </si>
  <si>
    <t>Mauritania</t>
  </si>
  <si>
    <t>Mali</t>
  </si>
  <si>
    <t>Burkina Faso</t>
  </si>
  <si>
    <t>Niger</t>
  </si>
  <si>
    <t>Ciad</t>
  </si>
  <si>
    <t>Capo Verde</t>
  </si>
  <si>
    <t>Senegal</t>
  </si>
  <si>
    <t>Gambia</t>
  </si>
  <si>
    <t>Guinea-Bissau</t>
  </si>
  <si>
    <t>Guinea</t>
  </si>
  <si>
    <t>Sierra Leone</t>
  </si>
  <si>
    <t>Liberia</t>
  </si>
  <si>
    <t>Costa dAvorio</t>
  </si>
  <si>
    <t>Ghana</t>
  </si>
  <si>
    <t>Togo</t>
  </si>
  <si>
    <t>Benin</t>
  </si>
  <si>
    <t>Nigeria</t>
  </si>
  <si>
    <t>Camerun</t>
  </si>
  <si>
    <t>Repubblica centrafricana</t>
  </si>
  <si>
    <t>Guinea equatoriale</t>
  </si>
  <si>
    <t>Gabon</t>
  </si>
  <si>
    <t>Congo</t>
  </si>
  <si>
    <t>Repubblica democratica del Congo</t>
  </si>
  <si>
    <t>Ruanda</t>
  </si>
  <si>
    <t>Burundi</t>
  </si>
  <si>
    <t>Angola</t>
  </si>
  <si>
    <t>Etiopia</t>
  </si>
  <si>
    <t>Eritrea</t>
  </si>
  <si>
    <t>Gibuti</t>
  </si>
  <si>
    <t>Somalia</t>
  </si>
  <si>
    <t>Kenya</t>
  </si>
  <si>
    <t>Uganda</t>
  </si>
  <si>
    <t>Repubblica unita di Tanzania</t>
  </si>
  <si>
    <t>Seychelles</t>
  </si>
  <si>
    <t>Mozambico</t>
  </si>
  <si>
    <t>Madagascar</t>
  </si>
  <si>
    <t>Maurizio</t>
  </si>
  <si>
    <t>Comore</t>
  </si>
  <si>
    <t>Zambia</t>
  </si>
  <si>
    <t>Zimbabwe</t>
  </si>
  <si>
    <t>Malawi</t>
  </si>
  <si>
    <t>Namibia</t>
  </si>
  <si>
    <t>Botswana</t>
  </si>
  <si>
    <t>Swaziland</t>
  </si>
  <si>
    <t>Lesotho</t>
  </si>
  <si>
    <t>Groenlandia</t>
  </si>
  <si>
    <t>Bermuda</t>
  </si>
  <si>
    <t>Guatemala</t>
  </si>
  <si>
    <t>Belize</t>
  </si>
  <si>
    <t>Honduras</t>
  </si>
  <si>
    <t>El Salvador</t>
  </si>
  <si>
    <t>Nicaragua</t>
  </si>
  <si>
    <t>Costa Rica</t>
  </si>
  <si>
    <t>Panama</t>
  </si>
  <si>
    <t>Anguilla</t>
  </si>
  <si>
    <t>Cuba</t>
  </si>
  <si>
    <t>Saint Kitts e Nevis</t>
  </si>
  <si>
    <t>Haiti</t>
  </si>
  <si>
    <t>Bahamas</t>
  </si>
  <si>
    <t>Isole Turks e Caicos</t>
  </si>
  <si>
    <t>Repubblica dominicana</t>
  </si>
  <si>
    <t>Isole Vergini Americane</t>
  </si>
  <si>
    <t>Antigua e Barbuda</t>
  </si>
  <si>
    <t>Dominica</t>
  </si>
  <si>
    <t>Isole Cayman</t>
  </si>
  <si>
    <t>Giamaica</t>
  </si>
  <si>
    <t>Santa Lucia</t>
  </si>
  <si>
    <t>Saint Barthélemy</t>
  </si>
  <si>
    <t>Saint Vincent e Grenadine</t>
  </si>
  <si>
    <t>Isole Vergini britanniche</t>
  </si>
  <si>
    <t>Barbados</t>
  </si>
  <si>
    <t>Montserrat</t>
  </si>
  <si>
    <t>Trinidad e Tobago</t>
  </si>
  <si>
    <t>Grenada</t>
  </si>
  <si>
    <t>Aruba</t>
  </si>
  <si>
    <t>Curaçao</t>
  </si>
  <si>
    <t>Bonaire, Sint Eustatius e Saba</t>
  </si>
  <si>
    <t>Sint Maarten</t>
  </si>
  <si>
    <t>Colombia</t>
  </si>
  <si>
    <t>Venezuela</t>
  </si>
  <si>
    <t>Guyana</t>
  </si>
  <si>
    <t>Suriname</t>
  </si>
  <si>
    <t>Ecuador</t>
  </si>
  <si>
    <t>Peru</t>
  </si>
  <si>
    <t>Cile</t>
  </si>
  <si>
    <t>Bolivia</t>
  </si>
  <si>
    <t>Paraguay</t>
  </si>
  <si>
    <t>Uruguay</t>
  </si>
  <si>
    <t>Argentina</t>
  </si>
  <si>
    <t>Libano</t>
  </si>
  <si>
    <t>Siria</t>
  </si>
  <si>
    <t>Iraq</t>
  </si>
  <si>
    <t>Repubblica islamica dellIran</t>
  </si>
  <si>
    <t>Israele</t>
  </si>
  <si>
    <t>Territorio palestinese occupato</t>
  </si>
  <si>
    <t>Timor-Leste</t>
  </si>
  <si>
    <t>Giordania</t>
  </si>
  <si>
    <t>Arabia Saudita</t>
  </si>
  <si>
    <t>Kuwait</t>
  </si>
  <si>
    <t>Bahrein</t>
  </si>
  <si>
    <t>Qatar</t>
  </si>
  <si>
    <t>Oman</t>
  </si>
  <si>
    <t>Yemen</t>
  </si>
  <si>
    <t>Afghanistan</t>
  </si>
  <si>
    <t>Pakistan</t>
  </si>
  <si>
    <t>Maldive</t>
  </si>
  <si>
    <t>Sri Lanka</t>
  </si>
  <si>
    <t>Nepal</t>
  </si>
  <si>
    <t>Bhutan</t>
  </si>
  <si>
    <t>Birmania</t>
  </si>
  <si>
    <t>Thailandia</t>
  </si>
  <si>
    <t>Laos</t>
  </si>
  <si>
    <t>Vietnam</t>
  </si>
  <si>
    <t>Cambogia</t>
  </si>
  <si>
    <t>Indonesia</t>
  </si>
  <si>
    <t>Malaysia</t>
  </si>
  <si>
    <t>Brunei</t>
  </si>
  <si>
    <t>Singapore</t>
  </si>
  <si>
    <t>Filippine</t>
  </si>
  <si>
    <t>Mongolia</t>
  </si>
  <si>
    <t>Corea del Nord</t>
  </si>
  <si>
    <t>Corea del Sud</t>
  </si>
  <si>
    <t>Taiwan</t>
  </si>
  <si>
    <t>Macao</t>
  </si>
  <si>
    <t>Papua Nuova Guinea</t>
  </si>
  <si>
    <t>Nauru</t>
  </si>
  <si>
    <t>Nuova Zelanda</t>
  </si>
  <si>
    <t>Nuova Caledonia</t>
  </si>
  <si>
    <t>Wallis e Futuna</t>
  </si>
  <si>
    <t>Isole Pitcairn</t>
  </si>
  <si>
    <t>Figi</t>
  </si>
  <si>
    <t>Vanuatu</t>
  </si>
  <si>
    <t>Samoa</t>
  </si>
  <si>
    <t>Isole Marianne settentrionali</t>
  </si>
  <si>
    <t>Polinesia Francese</t>
  </si>
  <si>
    <t>Stati Federati di Micronesia</t>
  </si>
  <si>
    <t>Isole Marshall</t>
  </si>
  <si>
    <t>Palau</t>
  </si>
  <si>
    <t>Samoa americane</t>
  </si>
  <si>
    <t>Guam</t>
  </si>
  <si>
    <t>Isole Heard e McDonald</t>
  </si>
  <si>
    <t>Isole Cook</t>
  </si>
  <si>
    <t>Terre australi e antartiche francesi</t>
  </si>
  <si>
    <t>Provviste e dotazioni di bordo nel quadro degli scambi intra Ue</t>
  </si>
  <si>
    <t>Provviste e dotazioni di bordo nel quadro degli scambi con i paesi terzi</t>
  </si>
  <si>
    <t>Paesi e territori non specificati nel quadro degli scambi intra UE</t>
  </si>
  <si>
    <t>Paesi e territori non specificati nel quadro degli scambi con i paesi terzi</t>
  </si>
  <si>
    <t>Paesi e territori non specificati per ragioni commerciali o militari</t>
  </si>
  <si>
    <t>primi 3 mesi 2018</t>
  </si>
  <si>
    <t>primi 6 mesi 2018</t>
  </si>
  <si>
    <t>primi 9 mesi 2018</t>
  </si>
  <si>
    <t>dato anuale 2018</t>
  </si>
  <si>
    <t>Totale EU28</t>
  </si>
  <si>
    <t>America centro-meridionale</t>
  </si>
  <si>
    <t>Area Euro 19</t>
  </si>
  <si>
    <t>Unione Europea no Euro</t>
  </si>
  <si>
    <t>Kiribati</t>
  </si>
  <si>
    <t>Georgia del Sud e isole Sandwich australi</t>
  </si>
  <si>
    <t>SantElena, Ascensione e Tristan da Cunha</t>
  </si>
  <si>
    <t>Saint Pierre e Miquelon</t>
  </si>
  <si>
    <t>Isole Salomone</t>
  </si>
  <si>
    <t>São Tomé e Principe</t>
  </si>
  <si>
    <t>Tonga</t>
  </si>
  <si>
    <t>Tokelau</t>
  </si>
  <si>
    <t xml:space="preserve"> </t>
  </si>
  <si>
    <t>Totale EXTRA UE28</t>
  </si>
  <si>
    <t>030</t>
  </si>
  <si>
    <t>Cod. 
Ateco</t>
  </si>
  <si>
    <t>.</t>
  </si>
  <si>
    <t>ROVIGO</t>
  </si>
  <si>
    <t>Cod.
Ateco</t>
  </si>
  <si>
    <t>Cod 
Ateco</t>
  </si>
  <si>
    <t>011</t>
  </si>
  <si>
    <t>Prodotti di colture agricole non permanenti</t>
  </si>
  <si>
    <t>012</t>
  </si>
  <si>
    <t>Prodotti di colture permanenti</t>
  </si>
  <si>
    <t>013</t>
  </si>
  <si>
    <t>Piante vive</t>
  </si>
  <si>
    <t>014</t>
  </si>
  <si>
    <t>Animali vivi e prodotti di origine animale</t>
  </si>
  <si>
    <t>021</t>
  </si>
  <si>
    <t>Piante forestali e altri prodotti della silvicoltura</t>
  </si>
  <si>
    <t>022</t>
  </si>
  <si>
    <t>Legno grezzo</t>
  </si>
  <si>
    <t>023</t>
  </si>
  <si>
    <t>Prodotti vegetali di bosco non legnosi</t>
  </si>
  <si>
    <t>Pesci e altri prodotti della pesca; prodotti dell'acquacoltura</t>
  </si>
  <si>
    <t>062</t>
  </si>
  <si>
    <t>Gas naturale</t>
  </si>
  <si>
    <t>072</t>
  </si>
  <si>
    <t>Minerali metalliferi non ferrosi</t>
  </si>
  <si>
    <t>081</t>
  </si>
  <si>
    <t>Pietra, sabbia e argilla</t>
  </si>
  <si>
    <t>089</t>
  </si>
  <si>
    <t>Minerali di cave e miniere n.c.a.</t>
  </si>
  <si>
    <t>101</t>
  </si>
  <si>
    <t>Carne lavorata e conservata e prodotti a base di carne</t>
  </si>
  <si>
    <t>102</t>
  </si>
  <si>
    <t>Pesce, crostacei e molluschi lavorati e conservati</t>
  </si>
  <si>
    <t>103</t>
  </si>
  <si>
    <t>Frutta e ortaggi lavorati e conservati</t>
  </si>
  <si>
    <t>104</t>
  </si>
  <si>
    <t>Oli e grassi vegetali e animali</t>
  </si>
  <si>
    <t>105</t>
  </si>
  <si>
    <t>Prodotti delle industrie lattiero-casearie</t>
  </si>
  <si>
    <t>106</t>
  </si>
  <si>
    <t>Prodotti della lavorazione di granaglie, amidi e prodotti amidacei</t>
  </si>
  <si>
    <t>107</t>
  </si>
  <si>
    <t>Prodotti da forno e farinacei</t>
  </si>
  <si>
    <t>108</t>
  </si>
  <si>
    <t>Altri prodotti alimentari</t>
  </si>
  <si>
    <t>109</t>
  </si>
  <si>
    <t>Prodotti per l'alimentazione degli animali</t>
  </si>
  <si>
    <t>110</t>
  </si>
  <si>
    <t>120</t>
  </si>
  <si>
    <t>Tabacco</t>
  </si>
  <si>
    <t>131</t>
  </si>
  <si>
    <t>Filati di fibre tessili</t>
  </si>
  <si>
    <t>132</t>
  </si>
  <si>
    <t>Tessuti</t>
  </si>
  <si>
    <t>139</t>
  </si>
  <si>
    <t>Altri prodotti tessili</t>
  </si>
  <si>
    <t>141</t>
  </si>
  <si>
    <t>Articoli di abbigliamento, escluso l'abbigliamento in pelliccia</t>
  </si>
  <si>
    <t>142</t>
  </si>
  <si>
    <t>Articoli di abbigliamento in pelliccia</t>
  </si>
  <si>
    <t>143</t>
  </si>
  <si>
    <t>Articoli di maglieria</t>
  </si>
  <si>
    <t>151</t>
  </si>
  <si>
    <t>Cuoio conciato e lavorato; articoli da viaggio, borse, pelletteria e selleria; pellicce preparate e tinte</t>
  </si>
  <si>
    <t>152</t>
  </si>
  <si>
    <t>161</t>
  </si>
  <si>
    <t>Legno tagliato e piallato</t>
  </si>
  <si>
    <t>162</t>
  </si>
  <si>
    <t>Prodotti in legno, sughero, paglia e materiali da intreccio</t>
  </si>
  <si>
    <t>171</t>
  </si>
  <si>
    <t>Pasta-carta, carta e cartone</t>
  </si>
  <si>
    <t>172</t>
  </si>
  <si>
    <t>Articoli di carta e di cartone</t>
  </si>
  <si>
    <t>181</t>
  </si>
  <si>
    <t>Prodotti della stampa</t>
  </si>
  <si>
    <t>191</t>
  </si>
  <si>
    <t>Prodotti di cokeria</t>
  </si>
  <si>
    <t>192</t>
  </si>
  <si>
    <t>Prodotti derivanti dalla raffinazione del petrolio</t>
  </si>
  <si>
    <t>201</t>
  </si>
  <si>
    <t>Prodotti chimici di base, fertilizzanti e composti azotati, materie plastiche e gomma sintetica in forme primarie</t>
  </si>
  <si>
    <t>202</t>
  </si>
  <si>
    <t>Agrofarmaci e altri prodotti chimici per l'agricoltura</t>
  </si>
  <si>
    <t>203</t>
  </si>
  <si>
    <t>Pitture, vernici e smalti, inchiostri da stampa e adesivi sintetici (mastici)</t>
  </si>
  <si>
    <t>204</t>
  </si>
  <si>
    <t>Saponi e detergenti, prodotti per la pulizia e la lucidatura, profumi e cosmetici</t>
  </si>
  <si>
    <t>205</t>
  </si>
  <si>
    <t>Altri prodotti chimici</t>
  </si>
  <si>
    <t>206</t>
  </si>
  <si>
    <t>Fibre sintetiche e artificiali</t>
  </si>
  <si>
    <t>211</t>
  </si>
  <si>
    <t>Prodotti farmaceutici di base</t>
  </si>
  <si>
    <t>212</t>
  </si>
  <si>
    <t>Medicinali e preparati farmaceutici</t>
  </si>
  <si>
    <t>221</t>
  </si>
  <si>
    <t>Articoli in gomma</t>
  </si>
  <si>
    <t>222</t>
  </si>
  <si>
    <t>Articoli in materie plastiche</t>
  </si>
  <si>
    <t>231</t>
  </si>
  <si>
    <t>232</t>
  </si>
  <si>
    <t>Prodotti refrattari</t>
  </si>
  <si>
    <t>233</t>
  </si>
  <si>
    <t>Materiali da costruzione in terracotta</t>
  </si>
  <si>
    <t>234</t>
  </si>
  <si>
    <t>Altri prodotti in porcellana e in ceramica</t>
  </si>
  <si>
    <t>235</t>
  </si>
  <si>
    <t>Cemento, calce e gesso</t>
  </si>
  <si>
    <t>236</t>
  </si>
  <si>
    <t>Prodotti in calcestruzzo, cemento e gesso</t>
  </si>
  <si>
    <t>237</t>
  </si>
  <si>
    <t>239</t>
  </si>
  <si>
    <t>Prodotti abrasivi e di minerali non metalliferi n.c.a.</t>
  </si>
  <si>
    <t>241</t>
  </si>
  <si>
    <t>Prodotti della siderurgia</t>
  </si>
  <si>
    <t>242</t>
  </si>
  <si>
    <t>Tubi, condotti, profilati cavi e relativi accessori in acciaio (esclusi quelli in acciaio colato)</t>
  </si>
  <si>
    <t>243</t>
  </si>
  <si>
    <t>Altri prodotti della prima trasformazione dell'acciaio</t>
  </si>
  <si>
    <t>244</t>
  </si>
  <si>
    <t>Metalli di base preziosi e altri metalli non ferrosi; combustibili nucleari</t>
  </si>
  <si>
    <t>245</t>
  </si>
  <si>
    <t>Prodotti della fusione della ghisa e dell'acciaio</t>
  </si>
  <si>
    <t>251</t>
  </si>
  <si>
    <t>Elementi da costruzione in metallo</t>
  </si>
  <si>
    <t>252</t>
  </si>
  <si>
    <t>Cisterne, serbatoi, radiatori e contenitori in metallo</t>
  </si>
  <si>
    <t>253</t>
  </si>
  <si>
    <t>Generatori di vapore, esclusi i contenitori in metallo per caldaie per il riscaldamento centrale ad acqua calda</t>
  </si>
  <si>
    <t>254</t>
  </si>
  <si>
    <t>Armi e munizioni</t>
  </si>
  <si>
    <t>257</t>
  </si>
  <si>
    <t>Articoli di coltelleria, utensili e oggetti di ferramenta</t>
  </si>
  <si>
    <t>259</t>
  </si>
  <si>
    <t>Altri prodotti in metallo</t>
  </si>
  <si>
    <t>261</t>
  </si>
  <si>
    <t>Componenti elettronici e schede elettroniche</t>
  </si>
  <si>
    <t>262</t>
  </si>
  <si>
    <t>Computer e unità periferiche</t>
  </si>
  <si>
    <t>263</t>
  </si>
  <si>
    <t>Apparecchiature per le telecomunicazioni</t>
  </si>
  <si>
    <t>264</t>
  </si>
  <si>
    <t>Prodotti di elettronica di consumo audio e video</t>
  </si>
  <si>
    <t>265</t>
  </si>
  <si>
    <t>Strumenti e apparecchi di misurazione, prova e navigazione; orologi</t>
  </si>
  <si>
    <t>266</t>
  </si>
  <si>
    <t>Strumenti per irradiazione, apparecchiature elettromedicali ed elettroterapeutiche</t>
  </si>
  <si>
    <t>267</t>
  </si>
  <si>
    <t>Strumenti ottici e attrezzature fotografiche</t>
  </si>
  <si>
    <t>268</t>
  </si>
  <si>
    <t>Supporti magnetici e ottici</t>
  </si>
  <si>
    <t>271</t>
  </si>
  <si>
    <t>Motori, generatori e trasformatori elettrici; apparecchiature per la distribuzione e il controllo dell'elettricità</t>
  </si>
  <si>
    <t>272</t>
  </si>
  <si>
    <t>Batterie di pile e accumulatori elettrici</t>
  </si>
  <si>
    <t>273</t>
  </si>
  <si>
    <t>Apparecchiature di cablaggio</t>
  </si>
  <si>
    <t>274</t>
  </si>
  <si>
    <t>Apparecchiature per illuminazione</t>
  </si>
  <si>
    <t>275</t>
  </si>
  <si>
    <t>Apparecchi per uso domestico</t>
  </si>
  <si>
    <t>279</t>
  </si>
  <si>
    <t>281</t>
  </si>
  <si>
    <t>Macchine di impiego generale</t>
  </si>
  <si>
    <t>282</t>
  </si>
  <si>
    <t>Altre macchine di impiego generale</t>
  </si>
  <si>
    <t>283</t>
  </si>
  <si>
    <t>Macchine per l'agricoltura e la silvicoltura</t>
  </si>
  <si>
    <t>284</t>
  </si>
  <si>
    <t>Macchine per la formatura dei metalli e altre macchine utensili</t>
  </si>
  <si>
    <t>289</t>
  </si>
  <si>
    <t>Altre macchine per impieghi speciali</t>
  </si>
  <si>
    <t>291</t>
  </si>
  <si>
    <t>Autoveicoli</t>
  </si>
  <si>
    <t>292</t>
  </si>
  <si>
    <t>Carrozzerie per autoveicoli; rimorchi e semirimorchi</t>
  </si>
  <si>
    <t>293</t>
  </si>
  <si>
    <t>Parti e accessori per autoveicoli e loro motori</t>
  </si>
  <si>
    <t>301</t>
  </si>
  <si>
    <t>Navi e imbarcazioni</t>
  </si>
  <si>
    <t>302</t>
  </si>
  <si>
    <t>Locomotive e materiale rotabile ferro-tranviario</t>
  </si>
  <si>
    <t>303</t>
  </si>
  <si>
    <t>Aeromobili, veicoli spaziali e relativi dispositivi</t>
  </si>
  <si>
    <t>304</t>
  </si>
  <si>
    <t>Veicoli militari da combattimento</t>
  </si>
  <si>
    <t>309</t>
  </si>
  <si>
    <t>Mezzi di trasporto n.c.a.</t>
  </si>
  <si>
    <t>310</t>
  </si>
  <si>
    <t>321</t>
  </si>
  <si>
    <t>Gioielleria, bigiotteria e articoli connessi; pietre preziose lavorate</t>
  </si>
  <si>
    <t>322</t>
  </si>
  <si>
    <t>Strumenti musicali</t>
  </si>
  <si>
    <t>323</t>
  </si>
  <si>
    <t>Articoli sportivi</t>
  </si>
  <si>
    <t>324</t>
  </si>
  <si>
    <t>Giochi e giocattoli</t>
  </si>
  <si>
    <t>325</t>
  </si>
  <si>
    <t>Strumenti e forniture mediche e dentistiche</t>
  </si>
  <si>
    <t>329</t>
  </si>
  <si>
    <t>Altri prodotti delle industrie manifatturiere n.c.a.</t>
  </si>
  <si>
    <t>Gas manufatti e combustibili gassosi</t>
  </si>
  <si>
    <t>Rifiuti</t>
  </si>
  <si>
    <t>Libri, periodici e prodotti di altre attività editoriali</t>
  </si>
  <si>
    <t>Giochi per computer e altri software a pacchetto</t>
  </si>
  <si>
    <t>Prodotti delle attività cinematografiche, video e televisive</t>
  </si>
  <si>
    <t>Prodotti dell'editoria musicale e supporti per la registrazione sonora</t>
  </si>
  <si>
    <t>Prodotti delle attività fotografiche</t>
  </si>
  <si>
    <t>Prodotti delle attività creative, artistiche e d'intrattenimento</t>
  </si>
  <si>
    <t>Prodotti delle attività di biblioteche, archivi, musei e di altre attività culturali</t>
  </si>
  <si>
    <t>Merci dichiarate come provviste di bordo, merci nazionali di ritorno e respinte, merci varie</t>
  </si>
  <si>
    <t>Province e 
regioni</t>
  </si>
  <si>
    <t>Province e
 regioni</t>
  </si>
  <si>
    <t>dato annuale 2017</t>
  </si>
  <si>
    <t>dato annuale 2018</t>
  </si>
  <si>
    <t>primi 3 mesi 2019</t>
  </si>
  <si>
    <t>primi 6 mesi 2019</t>
  </si>
  <si>
    <t>verifica totale</t>
  </si>
  <si>
    <t>Mezzi di trasporto</t>
  </si>
  <si>
    <t>3 trim 2019</t>
  </si>
  <si>
    <t>primi 9 mesi 2019</t>
  </si>
  <si>
    <t>var tend primi 9 mesi</t>
  </si>
  <si>
    <t>Antracite</t>
  </si>
  <si>
    <t>Lignite</t>
  </si>
  <si>
    <t>Petrolio greggio</t>
  </si>
  <si>
    <t>Minerali metalliferi ferrosi</t>
  </si>
  <si>
    <t>Energia elettrica</t>
  </si>
  <si>
    <t>Acque e fanghi di depurazione</t>
  </si>
  <si>
    <t>Prodotti del trattamento e dello smaltimento dei rifiuti</t>
  </si>
  <si>
    <t>Prodotti del recupero dei materiali esclusi prodotti nuovi derivanti da materie prime secondarie</t>
  </si>
  <si>
    <t>Prodotti di altre attività di servizi per la persona</t>
  </si>
  <si>
    <t>4 trim 2019</t>
  </si>
  <si>
    <t>dato annuale 2019</t>
  </si>
  <si>
    <t>var tend annuale</t>
  </si>
  <si>
    <t>primi 3 mesi 2020</t>
  </si>
  <si>
    <t>Pesci e altri prodotti della pesca prodotti acquacoltura</t>
  </si>
  <si>
    <t>Minerali di cave e miniere</t>
  </si>
  <si>
    <t>Altri prodotti delle industrie manifatturiere</t>
  </si>
  <si>
    <t>051</t>
  </si>
  <si>
    <t>052</t>
  </si>
  <si>
    <t>061</t>
  </si>
  <si>
    <t>071</t>
  </si>
  <si>
    <t>2 trim 2020</t>
  </si>
  <si>
    <t>primi 6 mesi 2020</t>
  </si>
  <si>
    <t xml:space="preserve">2 trim 2020 </t>
  </si>
  <si>
    <t>2 trim 2019</t>
  </si>
  <si>
    <t>3° trim 2020</t>
  </si>
  <si>
    <t>primi 9 mesi 2020</t>
  </si>
  <si>
    <t>Importazioni, esportazioni e saldi per provincia. Anni 2015-2020. Valori in milioni di euro e variazioni percentuali</t>
  </si>
  <si>
    <t>Importazioni per provincia e voce merceologica*. Anni 2015-2020. Valori in milioni di euro e variazioni percentuali rispetto all'anno precedente</t>
  </si>
  <si>
    <t>Esportazioni per provincia e voce merceologica*. Anni 2015-2020. Valori in milioni di euro e variazioni percentuali rispetto all'anno precedente</t>
  </si>
  <si>
    <t>Importazioni per provincia e area geografica di provenienza delle merci. Anni 2015-2020. Valori in milioni di euro e variazioni percentuali</t>
  </si>
  <si>
    <t>Esportazioni per provincia e area geografica di destinazione delle merci. Anni 2015-2020. Valori in milioni di euro e variazioni percentuali</t>
  </si>
  <si>
    <t>Paesi per valore delle importazioni ed esportazioni per provincia. Anni 2015-2020. Valori in milioni di euro e variazioni percentuali</t>
  </si>
  <si>
    <t>Prodotti per valore delle importazioni ed esportazioni per provincia. Anni 2015-2020. Valori in milioni di euro e variazioni percentuali</t>
  </si>
  <si>
    <t>Consistenza degli operatori con l'estero per provincia e classe di valore esportato. Anni 2015-2020 e variazioni rispetto all'anno precedente</t>
  </si>
  <si>
    <t>Esportazioni per provincia e classe di valore esportato. Anni 2015-2020 e variazioni rispetto all'anno precedente</t>
  </si>
  <si>
    <t>var.% 20/15</t>
  </si>
  <si>
    <t>var.% 20/16</t>
  </si>
  <si>
    <t>var.% 20/17</t>
  </si>
  <si>
    <t>var.% 20/18</t>
  </si>
  <si>
    <t>var.% 20/20</t>
  </si>
  <si>
    <t>4° trim 2020</t>
  </si>
  <si>
    <t>dato annuale 2020</t>
  </si>
  <si>
    <t>primi 3 mesi 2021</t>
  </si>
  <si>
    <t>IMPORTAZIONE</t>
  </si>
  <si>
    <t>Importazioni cumulate per provincia. Anni 2017-2021. Valori in milioni di euro e variazioni tendenziali percentuali.</t>
  </si>
  <si>
    <t>Esportazioni cumulate per provincia. Anni 2017-2021. Valori in milioni di euro e variazioni tendenziali percentuali.</t>
  </si>
  <si>
    <t>Importazioni cumulate per provincia e voce merceologica*. Anni 2017-2021. Valori in milioni di euro e variazioni percentuali rispetto all'anno precedente</t>
  </si>
  <si>
    <t>Esportazioni cumulate per provincia e voce merceologica*. Anni 2017-2021. Valori in milioni di euro e variazioni percentuali rispetto all'anno precedente</t>
  </si>
  <si>
    <t>Importazioni cumulate per provincia e area geografica di provenienza delle merci. Anni 2017-2021. Valori in milioni di euro e variazioni percentuali</t>
  </si>
  <si>
    <t>Esportazioni cumulate per provincia e area geografica di destinazione delle merci. Anni 2017-2021. Valori in milioni di euro e variazioni percentuali rispetto all'anno precedente</t>
  </si>
  <si>
    <t>Paesi per valore delle importazioni e delle esportazioni per provincia. Anni 2017-2021. Valori in milioni di euro e variazioni percentuali rispetto all'anno precedente</t>
  </si>
  <si>
    <t>Merci per valore delle importazioni ed esportazioni per provincia. Anni 2017-2021. Valori in milioni di euro e variazioni percentuali rispetto all'anno precedente</t>
  </si>
  <si>
    <t>2°trim 2021</t>
  </si>
  <si>
    <t>primi 6 mesi 2021</t>
  </si>
  <si>
    <t>2° trim 2021</t>
  </si>
  <si>
    <t>2 trim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</si>
</sst>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,##0.0"/>
    <numFmt numFmtId="165" formatCode="0.0"/>
    <numFmt numFmtId="166" formatCode="_-&quot;€ &quot;* #,##0.00_-;&quot;-€ &quot;* #,##0.00_-;_-&quot;€ &quot;* \-??_-;_-@_-"/>
    <numFmt numFmtId="167" formatCode="_(* #,##0_);_(* \(#,##0\);_(* &quot;-&quot;_);_(@_)"/>
    <numFmt numFmtId="168" formatCode="_-* #,##0.00_-;\-* #,##0.00_-;_-* \-??_-;_-@_-"/>
    <numFmt numFmtId="169" formatCode="#,##0;\-\ #,##0;_-\ &quot;- &quot;"/>
    <numFmt numFmtId="170" formatCode="#,##0;&quot;- &quot;#,##0;_-&quot; - &quot;"/>
    <numFmt numFmtId="171" formatCode="#,##0.0_-"/>
    <numFmt numFmtId="172" formatCode="#,##0.00_-"/>
    <numFmt numFmtId="173" formatCode="#,##0_-"/>
    <numFmt numFmtId="174" formatCode="* #,##0;\-\ #,##0;_*\ &quot;-&quot;;"/>
    <numFmt numFmtId="175" formatCode="_-&quot;L.&quot;\ * #,##0_-;\-&quot;L.&quot;\ * #,##0_-;_-&quot;L.&quot;\ * &quot;-&quot;_-;_-@_-"/>
    <numFmt numFmtId="176" formatCode="###0"/>
    <numFmt numFmtId="177" formatCode="_-* #,##0_-;\-* #,##0_-;_-* &quot;-&quot;??_-;_-@_-"/>
    <numFmt numFmtId="178" formatCode="#,##0.0_ ;[Red]\-#,##0.0\ "/>
    <numFmt numFmtId="179" formatCode="0.0_ ;[Red]\-0.0\ "/>
    <numFmt numFmtId="180" formatCode="#,##0_ ;[Red]\-#,##0\ "/>
  </numFmts>
  <fonts count="3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9"/>
      <name val="Bookman Old Style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1"/>
      <color indexed="8"/>
      <name val="Calibri"/>
      <family val="2"/>
    </font>
    <font>
      <sz val="10"/>
      <name val="MS Sans Serif"/>
      <family val="2"/>
    </font>
    <font>
      <sz val="8"/>
      <name val="Arial Narrow"/>
      <family val="2"/>
    </font>
    <font>
      <b/>
      <sz val="9"/>
      <color indexed="9"/>
      <name val="Arial Narrow"/>
      <family val="2"/>
    </font>
    <font>
      <b/>
      <sz val="8"/>
      <color indexed="16"/>
      <name val="Tahoma"/>
      <family val="2"/>
    </font>
    <font>
      <b/>
      <i/>
      <sz val="9"/>
      <color indexed="62"/>
      <name val="Arial"/>
      <family val="2"/>
    </font>
    <font>
      <b/>
      <sz val="10"/>
      <color indexed="18"/>
      <name val="Tahoma"/>
      <family val="2"/>
    </font>
    <font>
      <sz val="10"/>
      <name val="Arial Narrow"/>
      <family val="2"/>
    </font>
    <font>
      <sz val="8"/>
      <name val="Courier"/>
      <family val="3"/>
    </font>
    <font>
      <b/>
      <sz val="10"/>
      <color indexed="8"/>
      <name val="Trebuchet MS"/>
      <family val="2"/>
    </font>
    <font>
      <b/>
      <sz val="10"/>
      <name val="Trebuchet MS"/>
      <family val="2"/>
    </font>
    <font>
      <sz val="10"/>
      <name val="Trebuchet MS"/>
      <family val="2"/>
    </font>
    <font>
      <sz val="10"/>
      <color indexed="8"/>
      <name val="Trebuchet MS"/>
      <family val="2"/>
    </font>
    <font>
      <sz val="10"/>
      <color indexed="8"/>
      <name val="Trebuchet MS"/>
      <family val="2"/>
    </font>
    <font>
      <i/>
      <sz val="10"/>
      <color indexed="8"/>
      <name val="Trebuchet MS"/>
      <family val="2"/>
    </font>
    <font>
      <b/>
      <sz val="10"/>
      <color indexed="8"/>
      <name val="Trebuchet MS"/>
      <family val="2"/>
    </font>
    <font>
      <i/>
      <sz val="10"/>
      <color indexed="8"/>
      <name val="Trebuchet MS"/>
      <family val="2"/>
    </font>
    <font>
      <sz val="8"/>
      <name val="Calibri"/>
      <family val="2"/>
    </font>
    <font>
      <b/>
      <sz val="12"/>
      <name val="Trebuchet MS"/>
      <family val="2"/>
    </font>
    <font>
      <b/>
      <sz val="12"/>
      <color indexed="8"/>
      <name val="Trebuchet MS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Trebuchet MS"/>
      <family val="2"/>
    </font>
  </fonts>
  <fills count="22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1"/>
        <bgColor indexed="38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121">
    <xf numFmtId="0" fontId="0" fillId="0" borderId="0"/>
    <xf numFmtId="0" fontId="31" fillId="0" borderId="0" applyNumberFormat="0" applyFill="0" applyBorder="0" applyAlignment="0" applyProtection="0"/>
    <xf numFmtId="44" fontId="4" fillId="0" borderId="0" applyFont="0" applyFill="0" applyBorder="0" applyAlignment="0" applyProtection="0"/>
    <xf numFmtId="166" fontId="4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5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7" fillId="0" borderId="0" applyFill="0" applyBorder="0" applyAlignment="0" applyProtection="0"/>
    <xf numFmtId="168" fontId="1" fillId="0" borderId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0" fontId="30" fillId="0" borderId="0"/>
    <xf numFmtId="0" fontId="4" fillId="0" borderId="0" applyNumberFormat="0" applyFill="0" applyBorder="0" applyAlignment="0" applyProtection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0" fillId="0" borderId="0"/>
    <xf numFmtId="0" fontId="4" fillId="0" borderId="0"/>
    <xf numFmtId="0" fontId="7" fillId="0" borderId="0"/>
    <xf numFmtId="0" fontId="1" fillId="0" borderId="0"/>
    <xf numFmtId="0" fontId="4" fillId="0" borderId="0"/>
    <xf numFmtId="0" fontId="30" fillId="0" borderId="0"/>
    <xf numFmtId="0" fontId="30" fillId="0" borderId="0"/>
    <xf numFmtId="0" fontId="3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6" fillId="0" borderId="0"/>
    <xf numFmtId="0" fontId="15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/>
    <xf numFmtId="169" fontId="4" fillId="0" borderId="0" applyFont="0" applyFill="0" applyBorder="0" applyAlignment="0" applyProtection="0"/>
    <xf numFmtId="170" fontId="4" fillId="0" borderId="0" applyFill="0" applyBorder="0" applyAlignment="0" applyProtection="0"/>
    <xf numFmtId="9" fontId="4" fillId="0" borderId="0" applyFont="0" applyFill="0" applyBorder="0" applyAlignment="0" applyProtection="0"/>
    <xf numFmtId="9" fontId="7" fillId="0" borderId="0" applyFill="0" applyBorder="0" applyAlignment="0" applyProtection="0"/>
    <xf numFmtId="9" fontId="1" fillId="0" borderId="0" applyFill="0" applyBorder="0" applyAlignment="0" applyProtection="0"/>
    <xf numFmtId="9" fontId="4" fillId="0" borderId="0" applyFont="0" applyFill="0" applyBorder="0" applyAlignment="0" applyProtection="0"/>
    <xf numFmtId="9" fontId="4" fillId="0" borderId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ill="0" applyBorder="0" applyAlignment="0" applyProtection="0"/>
    <xf numFmtId="9" fontId="1" fillId="0" borderId="0" applyFill="0" applyBorder="0" applyAlignment="0" applyProtection="0"/>
    <xf numFmtId="171" fontId="9" fillId="0" borderId="1">
      <alignment horizontal="right" vertical="center"/>
    </xf>
    <xf numFmtId="171" fontId="9" fillId="0" borderId="1">
      <alignment horizontal="right" vertical="center"/>
    </xf>
    <xf numFmtId="171" fontId="9" fillId="0" borderId="1">
      <alignment horizontal="right" vertical="center"/>
    </xf>
    <xf numFmtId="171" fontId="9" fillId="0" borderId="2">
      <alignment horizontal="right" vertical="center"/>
    </xf>
    <xf numFmtId="172" fontId="9" fillId="0" borderId="1">
      <alignment horizontal="right" vertical="center"/>
    </xf>
    <xf numFmtId="172" fontId="9" fillId="0" borderId="1">
      <alignment horizontal="right" vertical="center"/>
    </xf>
    <xf numFmtId="172" fontId="9" fillId="0" borderId="1">
      <alignment horizontal="right" vertical="center"/>
    </xf>
    <xf numFmtId="172" fontId="9" fillId="0" borderId="2">
      <alignment horizontal="right" vertical="center"/>
    </xf>
    <xf numFmtId="49" fontId="9" fillId="0" borderId="1">
      <alignment vertical="center" wrapText="1"/>
    </xf>
    <xf numFmtId="49" fontId="9" fillId="0" borderId="1">
      <alignment vertical="center" wrapText="1"/>
    </xf>
    <xf numFmtId="49" fontId="9" fillId="0" borderId="1">
      <alignment vertical="center" wrapText="1"/>
    </xf>
    <xf numFmtId="49" fontId="9" fillId="0" borderId="2">
      <alignment vertical="center" wrapText="1"/>
    </xf>
    <xf numFmtId="173" fontId="9" fillId="0" borderId="1">
      <alignment horizontal="right" vertical="center"/>
    </xf>
    <xf numFmtId="173" fontId="9" fillId="0" borderId="1">
      <alignment horizontal="right" vertical="center"/>
    </xf>
    <xf numFmtId="173" fontId="9" fillId="0" borderId="1">
      <alignment horizontal="right" vertical="center"/>
    </xf>
    <xf numFmtId="173" fontId="9" fillId="0" borderId="2">
      <alignment horizontal="right" vertical="center"/>
    </xf>
    <xf numFmtId="49" fontId="10" fillId="2" borderId="3">
      <alignment horizontal="centerContinuous" vertical="center" wrapText="1"/>
    </xf>
    <xf numFmtId="0" fontId="9" fillId="3" borderId="3">
      <alignment horizontal="center" vertical="center" wrapText="1"/>
    </xf>
    <xf numFmtId="49" fontId="11" fillId="3" borderId="4">
      <alignment horizontal="center" vertical="center" wrapText="1"/>
    </xf>
    <xf numFmtId="49" fontId="11" fillId="3" borderId="4">
      <alignment horizontal="center" vertical="center" wrapText="1"/>
    </xf>
    <xf numFmtId="49" fontId="11" fillId="3" borderId="4">
      <alignment horizontal="center" vertical="center" wrapText="1"/>
    </xf>
    <xf numFmtId="49" fontId="11" fillId="4" borderId="4">
      <alignment horizontal="center" vertical="center" wrapText="1"/>
    </xf>
    <xf numFmtId="0" fontId="9" fillId="3" borderId="3">
      <alignment horizontal="center" vertical="center" wrapText="1"/>
    </xf>
    <xf numFmtId="0" fontId="9" fillId="3" borderId="3">
      <alignment horizontal="center" vertical="center" wrapText="1"/>
    </xf>
    <xf numFmtId="0" fontId="9" fillId="4" borderId="5">
      <alignment horizontal="center" vertical="center" wrapText="1"/>
    </xf>
    <xf numFmtId="49" fontId="10" fillId="2" borderId="3">
      <alignment horizontal="centerContinuous" vertical="center" wrapText="1"/>
    </xf>
    <xf numFmtId="49" fontId="10" fillId="2" borderId="3">
      <alignment horizontal="centerContinuous" vertical="center" wrapText="1"/>
    </xf>
    <xf numFmtId="49" fontId="10" fillId="5" borderId="5">
      <alignment horizontal="center" vertical="center" wrapText="1"/>
    </xf>
    <xf numFmtId="49" fontId="12" fillId="0" borderId="0">
      <alignment horizontal="left" vertical="center"/>
    </xf>
    <xf numFmtId="49" fontId="13" fillId="0" borderId="0">
      <alignment horizontal="left" vertical="center"/>
    </xf>
    <xf numFmtId="174" fontId="14" fillId="0" borderId="0"/>
    <xf numFmtId="175" fontId="4" fillId="0" borderId="0" applyFont="0" applyFill="0" applyBorder="0" applyAlignment="0" applyProtection="0"/>
  </cellStyleXfs>
  <cellXfs count="360">
    <xf numFmtId="0" fontId="0" fillId="0" borderId="0" xfId="0"/>
    <xf numFmtId="0" fontId="16" fillId="0" borderId="0" xfId="0" applyNumberFormat="1" applyFont="1" applyFill="1" applyAlignment="1">
      <alignment vertical="center"/>
    </xf>
    <xf numFmtId="3" fontId="16" fillId="6" borderId="3" xfId="0" applyNumberFormat="1" applyFont="1" applyFill="1" applyBorder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Border="1" applyAlignment="1">
      <alignment vertical="center"/>
    </xf>
    <xf numFmtId="0" fontId="17" fillId="6" borderId="3" xfId="77" applyFont="1" applyFill="1" applyBorder="1" applyAlignment="1">
      <alignment horizontal="center" vertical="center" wrapText="1"/>
    </xf>
    <xf numFmtId="0" fontId="19" fillId="0" borderId="6" xfId="0" applyNumberFormat="1" applyFont="1" applyFill="1" applyBorder="1" applyAlignment="1">
      <alignment vertical="center"/>
    </xf>
    <xf numFmtId="3" fontId="19" fillId="0" borderId="7" xfId="0" applyNumberFormat="1" applyFont="1" applyFill="1" applyBorder="1" applyAlignment="1">
      <alignment horizontal="right" vertical="center"/>
    </xf>
    <xf numFmtId="3" fontId="19" fillId="0" borderId="0" xfId="0" applyNumberFormat="1" applyFont="1" applyFill="1" applyBorder="1" applyAlignment="1">
      <alignment horizontal="left" vertical="top" wrapText="1"/>
    </xf>
    <xf numFmtId="3" fontId="21" fillId="0" borderId="0" xfId="0" applyNumberFormat="1" applyFont="1" applyFill="1" applyBorder="1" applyAlignment="1">
      <alignment horizontal="right" vertical="top"/>
    </xf>
    <xf numFmtId="0" fontId="20" fillId="0" borderId="0" xfId="0" applyFont="1"/>
    <xf numFmtId="0" fontId="17" fillId="0" borderId="0" xfId="75" applyFont="1" applyFill="1" applyBorder="1" applyAlignment="1">
      <alignment vertical="center"/>
    </xf>
    <xf numFmtId="3" fontId="18" fillId="0" borderId="0" xfId="76" applyNumberFormat="1" applyFont="1" applyAlignment="1">
      <alignment vertical="center"/>
    </xf>
    <xf numFmtId="164" fontId="18" fillId="0" borderId="0" xfId="76" applyNumberFormat="1" applyFont="1" applyAlignment="1">
      <alignment vertical="center"/>
    </xf>
    <xf numFmtId="0" fontId="18" fillId="0" borderId="0" xfId="76" applyFont="1" applyAlignment="1">
      <alignment vertical="center"/>
    </xf>
    <xf numFmtId="3" fontId="20" fillId="0" borderId="0" xfId="0" applyNumberFormat="1" applyFont="1"/>
    <xf numFmtId="164" fontId="20" fillId="0" borderId="0" xfId="0" applyNumberFormat="1" applyFont="1"/>
    <xf numFmtId="0" fontId="17" fillId="0" borderId="0" xfId="0" applyFont="1" applyFill="1" applyAlignment="1">
      <alignment horizontal="left" vertical="center"/>
    </xf>
    <xf numFmtId="0" fontId="18" fillId="0" borderId="0" xfId="0" applyFont="1" applyFill="1" applyAlignment="1">
      <alignment vertical="center"/>
    </xf>
    <xf numFmtId="3" fontId="18" fillId="0" borderId="0" xfId="0" applyNumberFormat="1" applyFont="1" applyFill="1" applyAlignment="1">
      <alignment horizontal="right" vertical="center"/>
    </xf>
    <xf numFmtId="0" fontId="18" fillId="0" borderId="0" xfId="0" applyFont="1" applyFill="1" applyAlignment="1">
      <alignment horizontal="right" vertical="center"/>
    </xf>
    <xf numFmtId="164" fontId="18" fillId="0" borderId="0" xfId="0" applyNumberFormat="1" applyFont="1" applyFill="1" applyAlignment="1">
      <alignment horizontal="right" vertical="center"/>
    </xf>
    <xf numFmtId="3" fontId="18" fillId="0" borderId="0" xfId="0" applyNumberFormat="1" applyFont="1" applyFill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164" fontId="19" fillId="0" borderId="0" xfId="0" applyNumberFormat="1" applyFont="1" applyAlignment="1">
      <alignment horizontal="right" vertical="center"/>
    </xf>
    <xf numFmtId="0" fontId="17" fillId="6" borderId="3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vertical="center"/>
    </xf>
    <xf numFmtId="3" fontId="18" fillId="0" borderId="9" xfId="0" applyNumberFormat="1" applyFont="1" applyFill="1" applyBorder="1" applyAlignment="1">
      <alignment horizontal="right" vertical="center"/>
    </xf>
    <xf numFmtId="3" fontId="18" fillId="0" borderId="8" xfId="0" applyNumberFormat="1" applyFont="1" applyFill="1" applyBorder="1" applyAlignment="1">
      <alignment horizontal="right" vertical="center"/>
    </xf>
    <xf numFmtId="3" fontId="18" fillId="0" borderId="8" xfId="0" applyNumberFormat="1" applyFont="1" applyFill="1" applyBorder="1" applyAlignment="1">
      <alignment horizontal="center" vertical="center"/>
    </xf>
    <xf numFmtId="3" fontId="18" fillId="0" borderId="8" xfId="0" applyNumberFormat="1" applyFont="1" applyFill="1" applyBorder="1" applyAlignment="1">
      <alignment vertical="center"/>
    </xf>
    <xf numFmtId="0" fontId="19" fillId="0" borderId="0" xfId="0" applyFont="1"/>
    <xf numFmtId="0" fontId="18" fillId="0" borderId="6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vertical="center"/>
    </xf>
    <xf numFmtId="3" fontId="18" fillId="0" borderId="7" xfId="0" applyNumberFormat="1" applyFont="1" applyFill="1" applyBorder="1" applyAlignment="1">
      <alignment horizontal="right" vertical="center"/>
    </xf>
    <xf numFmtId="3" fontId="18" fillId="0" borderId="6" xfId="0" applyNumberFormat="1" applyFont="1" applyFill="1" applyBorder="1" applyAlignment="1">
      <alignment horizontal="right" vertical="center"/>
    </xf>
    <xf numFmtId="164" fontId="18" fillId="0" borderId="0" xfId="0" applyNumberFormat="1" applyFont="1" applyFill="1" applyBorder="1" applyAlignment="1">
      <alignment horizontal="right" vertical="center"/>
    </xf>
    <xf numFmtId="3" fontId="18" fillId="0" borderId="6" xfId="0" applyNumberFormat="1" applyFont="1" applyFill="1" applyBorder="1" applyAlignment="1">
      <alignment horizontal="center" vertical="center"/>
    </xf>
    <xf numFmtId="3" fontId="18" fillId="0" borderId="6" xfId="0" applyNumberFormat="1" applyFont="1" applyFill="1" applyBorder="1" applyAlignment="1">
      <alignment vertical="center"/>
    </xf>
    <xf numFmtId="164" fontId="18" fillId="0" borderId="6" xfId="0" applyNumberFormat="1" applyFont="1" applyFill="1" applyBorder="1" applyAlignment="1">
      <alignment horizontal="right" vertic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164" fontId="19" fillId="0" borderId="0" xfId="0" applyNumberFormat="1" applyFont="1" applyAlignment="1">
      <alignment horizontal="right"/>
    </xf>
    <xf numFmtId="0" fontId="17" fillId="0" borderId="0" xfId="0" applyFont="1" applyFill="1" applyAlignment="1">
      <alignment vertical="center"/>
    </xf>
    <xf numFmtId="3" fontId="18" fillId="0" borderId="0" xfId="0" applyNumberFormat="1" applyFont="1" applyFill="1" applyAlignment="1">
      <alignment vertical="center"/>
    </xf>
    <xf numFmtId="0" fontId="22" fillId="0" borderId="0" xfId="0" applyFont="1"/>
    <xf numFmtId="1" fontId="16" fillId="7" borderId="3" xfId="73" applyNumberFormat="1" applyFont="1" applyFill="1" applyBorder="1" applyAlignment="1">
      <alignment horizontal="center" vertical="center" wrapText="1"/>
    </xf>
    <xf numFmtId="0" fontId="23" fillId="0" borderId="0" xfId="0" applyFont="1"/>
    <xf numFmtId="0" fontId="20" fillId="8" borderId="0" xfId="0" applyFont="1" applyFill="1"/>
    <xf numFmtId="0" fontId="18" fillId="0" borderId="0" xfId="0" applyFont="1" applyFill="1" applyAlignment="1">
      <alignment horizontal="left" vertical="center"/>
    </xf>
    <xf numFmtId="0" fontId="19" fillId="0" borderId="0" xfId="0" applyNumberFormat="1" applyFont="1" applyFill="1" applyAlignment="1">
      <alignment vertical="center"/>
    </xf>
    <xf numFmtId="0" fontId="18" fillId="0" borderId="0" xfId="75" applyFont="1" applyFill="1" applyBorder="1" applyAlignment="1">
      <alignment vertical="center"/>
    </xf>
    <xf numFmtId="0" fontId="31" fillId="0" borderId="0" xfId="1" applyBorder="1" applyAlignment="1">
      <alignment vertical="center"/>
    </xf>
    <xf numFmtId="0" fontId="16" fillId="6" borderId="10" xfId="0" applyNumberFormat="1" applyFont="1" applyFill="1" applyBorder="1" applyAlignment="1">
      <alignment vertical="center"/>
    </xf>
    <xf numFmtId="1" fontId="17" fillId="7" borderId="3" xfId="76" applyNumberFormat="1" applyFont="1" applyFill="1" applyBorder="1" applyAlignment="1">
      <alignment horizontal="center" vertical="center" wrapText="1"/>
    </xf>
    <xf numFmtId="0" fontId="19" fillId="0" borderId="7" xfId="0" applyNumberFormat="1" applyFont="1" applyFill="1" applyBorder="1" applyAlignment="1">
      <alignment vertical="center"/>
    </xf>
    <xf numFmtId="1" fontId="22" fillId="7" borderId="3" xfId="73" applyNumberFormat="1" applyFont="1" applyFill="1" applyBorder="1" applyAlignment="1">
      <alignment horizontal="center" vertical="center" wrapText="1"/>
    </xf>
    <xf numFmtId="0" fontId="20" fillId="0" borderId="0" xfId="0" applyFont="1" applyFill="1"/>
    <xf numFmtId="0" fontId="21" fillId="0" borderId="0" xfId="0" quotePrefix="1" applyNumberFormat="1" applyFont="1" applyFill="1" applyAlignment="1">
      <alignment vertical="center"/>
    </xf>
    <xf numFmtId="0" fontId="18" fillId="0" borderId="7" xfId="0" applyFont="1" applyFill="1" applyBorder="1" applyAlignment="1">
      <alignment vertical="center"/>
    </xf>
    <xf numFmtId="0" fontId="17" fillId="11" borderId="0" xfId="0" applyFont="1" applyFill="1" applyAlignment="1">
      <alignment horizontal="left" vertical="center"/>
    </xf>
    <xf numFmtId="0" fontId="17" fillId="11" borderId="0" xfId="0" applyFont="1" applyFill="1" applyAlignment="1">
      <alignment vertical="center"/>
    </xf>
    <xf numFmtId="0" fontId="17" fillId="6" borderId="11" xfId="0" applyFont="1" applyFill="1" applyBorder="1" applyAlignment="1">
      <alignment horizontal="center" vertical="center" wrapText="1"/>
    </xf>
    <xf numFmtId="0" fontId="16" fillId="8" borderId="0" xfId="0" applyFont="1" applyFill="1"/>
    <xf numFmtId="0" fontId="19" fillId="0" borderId="0" xfId="0" applyFont="1" applyFill="1"/>
    <xf numFmtId="0" fontId="18" fillId="0" borderId="0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3" fontId="18" fillId="0" borderId="0" xfId="0" applyNumberFormat="1" applyFont="1" applyFill="1" applyBorder="1" applyAlignment="1">
      <alignment horizontal="right" vertical="center"/>
    </xf>
    <xf numFmtId="3" fontId="18" fillId="0" borderId="0" xfId="0" applyNumberFormat="1" applyFont="1" applyFill="1" applyBorder="1" applyAlignment="1">
      <alignment horizontal="center" vertical="center"/>
    </xf>
    <xf numFmtId="3" fontId="18" fillId="0" borderId="0" xfId="0" applyNumberFormat="1" applyFont="1" applyFill="1" applyBorder="1" applyAlignment="1">
      <alignment vertical="center"/>
    </xf>
    <xf numFmtId="177" fontId="16" fillId="6" borderId="3" xfId="7" applyNumberFormat="1" applyFont="1" applyFill="1" applyBorder="1" applyAlignment="1">
      <alignment vertical="center"/>
    </xf>
    <xf numFmtId="164" fontId="18" fillId="0" borderId="13" xfId="0" applyNumberFormat="1" applyFont="1" applyFill="1" applyBorder="1" applyAlignment="1">
      <alignment horizontal="right" vertical="center"/>
    </xf>
    <xf numFmtId="0" fontId="17" fillId="0" borderId="14" xfId="0" applyFont="1" applyFill="1" applyBorder="1" applyAlignment="1">
      <alignment horizontal="center" vertical="center"/>
    </xf>
    <xf numFmtId="164" fontId="17" fillId="0" borderId="6" xfId="85" applyNumberFormat="1" applyFont="1" applyFill="1" applyBorder="1" applyAlignment="1">
      <alignment horizontal="center" vertical="center" wrapText="1"/>
    </xf>
    <xf numFmtId="177" fontId="17" fillId="0" borderId="0" xfId="7" applyNumberFormat="1" applyFont="1" applyFill="1" applyBorder="1" applyAlignment="1">
      <alignment horizontal="right" vertical="center"/>
    </xf>
    <xf numFmtId="164" fontId="19" fillId="0" borderId="0" xfId="0" applyNumberFormat="1" applyFont="1" applyFill="1" applyAlignment="1">
      <alignment horizontal="right"/>
    </xf>
    <xf numFmtId="3" fontId="18" fillId="0" borderId="13" xfId="0" applyNumberFormat="1" applyFont="1" applyFill="1" applyBorder="1" applyAlignment="1">
      <alignment horizontal="right" vertical="center"/>
    </xf>
    <xf numFmtId="0" fontId="19" fillId="0" borderId="6" xfId="0" applyFont="1" applyBorder="1"/>
    <xf numFmtId="0" fontId="19" fillId="0" borderId="6" xfId="0" applyFont="1" applyFill="1" applyBorder="1"/>
    <xf numFmtId="0" fontId="19" fillId="0" borderId="0" xfId="0" applyFont="1" applyFill="1" applyBorder="1"/>
    <xf numFmtId="0" fontId="19" fillId="0" borderId="0" xfId="0" applyFont="1" applyFill="1" applyBorder="1" applyAlignment="1">
      <alignment horizontal="right"/>
    </xf>
    <xf numFmtId="0" fontId="19" fillId="0" borderId="8" xfId="0" applyNumberFormat="1" applyFont="1" applyFill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vertical="center"/>
    </xf>
    <xf numFmtId="177" fontId="18" fillId="0" borderId="7" xfId="7" applyNumberFormat="1" applyFont="1" applyFill="1" applyBorder="1" applyAlignment="1">
      <alignment horizontal="right" vertical="center"/>
    </xf>
    <xf numFmtId="177" fontId="18" fillId="0" borderId="9" xfId="7" applyNumberFormat="1" applyFont="1" applyFill="1" applyBorder="1" applyAlignment="1">
      <alignment horizontal="right" vertical="center"/>
    </xf>
    <xf numFmtId="0" fontId="20" fillId="12" borderId="0" xfId="0" applyFont="1" applyFill="1"/>
    <xf numFmtId="0" fontId="18" fillId="12" borderId="0" xfId="0" applyFont="1" applyFill="1"/>
    <xf numFmtId="0" fontId="19" fillId="13" borderId="0" xfId="0" applyFont="1" applyFill="1"/>
    <xf numFmtId="0" fontId="20" fillId="13" borderId="0" xfId="0" applyFont="1" applyFill="1"/>
    <xf numFmtId="0" fontId="4" fillId="0" borderId="0" xfId="69"/>
    <xf numFmtId="178" fontId="17" fillId="0" borderId="0" xfId="0" applyNumberFormat="1" applyFont="1" applyFill="1" applyBorder="1" applyAlignment="1">
      <alignment horizontal="right" vertical="center"/>
    </xf>
    <xf numFmtId="179" fontId="19" fillId="0" borderId="6" xfId="0" applyNumberFormat="1" applyFont="1" applyBorder="1" applyAlignment="1">
      <alignment vertical="center"/>
    </xf>
    <xf numFmtId="177" fontId="18" fillId="0" borderId="0" xfId="7" applyNumberFormat="1" applyFont="1" applyFill="1" applyBorder="1" applyAlignment="1">
      <alignment horizontal="right" vertical="center"/>
    </xf>
    <xf numFmtId="0" fontId="16" fillId="6" borderId="15" xfId="0" applyNumberFormat="1" applyFont="1" applyFill="1" applyBorder="1" applyAlignment="1">
      <alignment vertical="center"/>
    </xf>
    <xf numFmtId="0" fontId="19" fillId="0" borderId="0" xfId="0" applyFont="1" applyBorder="1" applyAlignment="1">
      <alignment horizontal="right"/>
    </xf>
    <xf numFmtId="3" fontId="19" fillId="0" borderId="0" xfId="0" applyNumberFormat="1" applyFont="1" applyAlignment="1">
      <alignment horizontal="right"/>
    </xf>
    <xf numFmtId="3" fontId="19" fillId="0" borderId="7" xfId="0" applyNumberFormat="1" applyFont="1" applyBorder="1" applyAlignment="1">
      <alignment horizontal="right" vertical="center"/>
    </xf>
    <xf numFmtId="0" fontId="17" fillId="14" borderId="3" xfId="0" applyFont="1" applyFill="1" applyBorder="1" applyAlignment="1">
      <alignment horizontal="center" vertical="center"/>
    </xf>
    <xf numFmtId="0" fontId="17" fillId="15" borderId="3" xfId="0" applyFont="1" applyFill="1" applyBorder="1" applyAlignment="1">
      <alignment horizontal="center" vertical="center"/>
    </xf>
    <xf numFmtId="0" fontId="18" fillId="15" borderId="3" xfId="0" applyFont="1" applyFill="1" applyBorder="1" applyAlignment="1">
      <alignment horizontal="center" vertical="center"/>
    </xf>
    <xf numFmtId="0" fontId="17" fillId="15" borderId="3" xfId="0" applyFont="1" applyFill="1" applyBorder="1" applyAlignment="1">
      <alignment horizontal="left" vertical="center"/>
    </xf>
    <xf numFmtId="177" fontId="17" fillId="15" borderId="3" xfId="7" applyNumberFormat="1" applyFont="1" applyFill="1" applyBorder="1" applyAlignment="1">
      <alignment vertical="center"/>
    </xf>
    <xf numFmtId="177" fontId="19" fillId="0" borderId="0" xfId="0" applyNumberFormat="1" applyFont="1"/>
    <xf numFmtId="0" fontId="19" fillId="0" borderId="7" xfId="0" applyFont="1" applyFill="1" applyBorder="1"/>
    <xf numFmtId="0" fontId="19" fillId="0" borderId="16" xfId="0" applyFont="1" applyBorder="1"/>
    <xf numFmtId="0" fontId="17" fillId="6" borderId="15" xfId="0" applyFont="1" applyFill="1" applyBorder="1" applyAlignment="1">
      <alignment horizontal="center" vertical="center"/>
    </xf>
    <xf numFmtId="0" fontId="19" fillId="0" borderId="6" xfId="0" applyFont="1" applyBorder="1" applyAlignment="1">
      <alignment horizontal="right"/>
    </xf>
    <xf numFmtId="0" fontId="19" fillId="0" borderId="7" xfId="0" applyFont="1" applyBorder="1"/>
    <xf numFmtId="0" fontId="17" fillId="14" borderId="3" xfId="0" applyFont="1" applyFill="1" applyBorder="1" applyAlignment="1">
      <alignment horizontal="left" vertical="center"/>
    </xf>
    <xf numFmtId="177" fontId="17" fillId="14" borderId="3" xfId="7" applyNumberFormat="1" applyFont="1" applyFill="1" applyBorder="1" applyAlignment="1">
      <alignment vertical="center"/>
    </xf>
    <xf numFmtId="164" fontId="17" fillId="0" borderId="17" xfId="85" applyNumberFormat="1" applyFont="1" applyFill="1" applyBorder="1" applyAlignment="1">
      <alignment horizontal="center" vertical="center" wrapText="1"/>
    </xf>
    <xf numFmtId="0" fontId="17" fillId="14" borderId="10" xfId="0" applyFont="1" applyFill="1" applyBorder="1" applyAlignment="1">
      <alignment horizontal="left" vertical="center"/>
    </xf>
    <xf numFmtId="177" fontId="17" fillId="14" borderId="15" xfId="7" applyNumberFormat="1" applyFont="1" applyFill="1" applyBorder="1" applyAlignment="1">
      <alignment vertical="center"/>
    </xf>
    <xf numFmtId="0" fontId="17" fillId="6" borderId="18" xfId="0" applyFont="1" applyFill="1" applyBorder="1" applyAlignment="1">
      <alignment horizontal="center" vertical="center"/>
    </xf>
    <xf numFmtId="177" fontId="17" fillId="14" borderId="18" xfId="7" applyNumberFormat="1" applyFont="1" applyFill="1" applyBorder="1" applyAlignment="1">
      <alignment vertical="center"/>
    </xf>
    <xf numFmtId="0" fontId="19" fillId="0" borderId="6" xfId="0" applyFont="1" applyFill="1" applyBorder="1" applyAlignment="1">
      <alignment horizontal="right"/>
    </xf>
    <xf numFmtId="0" fontId="19" fillId="0" borderId="9" xfId="0" applyNumberFormat="1" applyFont="1" applyFill="1" applyBorder="1" applyAlignment="1">
      <alignment vertical="center"/>
    </xf>
    <xf numFmtId="0" fontId="27" fillId="0" borderId="0" xfId="71" applyFont="1" applyBorder="1" applyAlignment="1">
      <alignment horizontal="left" vertical="top" wrapText="1"/>
    </xf>
    <xf numFmtId="0" fontId="19" fillId="0" borderId="13" xfId="0" applyFont="1" applyBorder="1"/>
    <xf numFmtId="0" fontId="18" fillId="0" borderId="0" xfId="0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9" fillId="0" borderId="0" xfId="0" applyFont="1" applyBorder="1"/>
    <xf numFmtId="177" fontId="18" fillId="0" borderId="6" xfId="7" applyNumberFormat="1" applyFont="1" applyFill="1" applyBorder="1" applyAlignment="1">
      <alignment horizontal="right" vertical="center"/>
    </xf>
    <xf numFmtId="177" fontId="19" fillId="0" borderId="0" xfId="7" applyNumberFormat="1" applyFont="1"/>
    <xf numFmtId="178" fontId="18" fillId="0" borderId="6" xfId="0" applyNumberFormat="1" applyFont="1" applyBorder="1" applyAlignment="1">
      <alignment horizontal="right" vertical="center"/>
    </xf>
    <xf numFmtId="178" fontId="18" fillId="0" borderId="13" xfId="0" applyNumberFormat="1" applyFont="1" applyBorder="1" applyAlignment="1">
      <alignment horizontal="right" vertical="center"/>
    </xf>
    <xf numFmtId="177" fontId="19" fillId="0" borderId="0" xfId="7" applyNumberFormat="1" applyFont="1" applyBorder="1"/>
    <xf numFmtId="177" fontId="18" fillId="0" borderId="6" xfId="7" applyNumberFormat="1" applyFont="1" applyBorder="1" applyAlignment="1">
      <alignment horizontal="right" vertical="center"/>
    </xf>
    <xf numFmtId="177" fontId="19" fillId="0" borderId="6" xfId="7" applyNumberFormat="1" applyFont="1" applyBorder="1"/>
    <xf numFmtId="3" fontId="17" fillId="15" borderId="3" xfId="0" applyNumberFormat="1" applyFont="1" applyFill="1" applyBorder="1" applyAlignment="1">
      <alignment horizontal="right" vertical="center"/>
    </xf>
    <xf numFmtId="3" fontId="17" fillId="15" borderId="11" xfId="0" applyNumberFormat="1" applyFont="1" applyFill="1" applyBorder="1" applyAlignment="1">
      <alignment horizontal="right" vertical="center"/>
    </xf>
    <xf numFmtId="177" fontId="16" fillId="15" borderId="3" xfId="7" applyNumberFormat="1" applyFont="1" applyFill="1" applyBorder="1" applyAlignment="1">
      <alignment vertical="center"/>
    </xf>
    <xf numFmtId="179" fontId="16" fillId="0" borderId="0" xfId="0" applyNumberFormat="1" applyFont="1" applyFill="1" applyBorder="1" applyAlignment="1">
      <alignment vertical="center"/>
    </xf>
    <xf numFmtId="0" fontId="17" fillId="15" borderId="11" xfId="0" applyFont="1" applyFill="1" applyBorder="1" applyAlignment="1">
      <alignment horizontal="center" vertical="center" wrapText="1"/>
    </xf>
    <xf numFmtId="3" fontId="18" fillId="0" borderId="6" xfId="7" applyNumberFormat="1" applyFont="1" applyBorder="1" applyAlignment="1">
      <alignment horizontal="right" vertical="center"/>
    </xf>
    <xf numFmtId="0" fontId="17" fillId="0" borderId="0" xfId="0" applyFont="1" applyFill="1" applyBorder="1" applyAlignment="1">
      <alignment horizontal="left" vertical="center"/>
    </xf>
    <xf numFmtId="3" fontId="17" fillId="0" borderId="0" xfId="0" applyNumberFormat="1" applyFont="1" applyFill="1" applyBorder="1" applyAlignment="1">
      <alignment horizontal="right" vertical="center"/>
    </xf>
    <xf numFmtId="0" fontId="27" fillId="0" borderId="20" xfId="70" applyFont="1" applyBorder="1" applyAlignment="1">
      <alignment horizontal="right" vertical="center"/>
    </xf>
    <xf numFmtId="177" fontId="27" fillId="0" borderId="20" xfId="7" applyNumberFormat="1" applyFont="1" applyBorder="1" applyAlignment="1">
      <alignment horizontal="right" vertical="center"/>
    </xf>
    <xf numFmtId="177" fontId="17" fillId="15" borderId="3" xfId="7" applyNumberFormat="1" applyFont="1" applyFill="1" applyBorder="1" applyAlignment="1">
      <alignment horizontal="right" vertical="center"/>
    </xf>
    <xf numFmtId="177" fontId="19" fillId="0" borderId="0" xfId="0" applyNumberFormat="1" applyFont="1" applyFill="1"/>
    <xf numFmtId="0" fontId="17" fillId="16" borderId="3" xfId="0" applyFont="1" applyFill="1" applyBorder="1" applyAlignment="1">
      <alignment horizontal="center" vertical="center" wrapText="1"/>
    </xf>
    <xf numFmtId="1" fontId="17" fillId="16" borderId="3" xfId="76" applyNumberFormat="1" applyFont="1" applyFill="1" applyBorder="1" applyAlignment="1">
      <alignment horizontal="center" vertical="center" wrapText="1"/>
    </xf>
    <xf numFmtId="0" fontId="17" fillId="16" borderId="10" xfId="0" applyFont="1" applyFill="1" applyBorder="1" applyAlignment="1">
      <alignment horizontal="center" vertical="center" wrapText="1"/>
    </xf>
    <xf numFmtId="3" fontId="19" fillId="0" borderId="6" xfId="0" applyNumberFormat="1" applyFont="1" applyBorder="1"/>
    <xf numFmtId="1" fontId="17" fillId="0" borderId="0" xfId="76" applyNumberFormat="1" applyFont="1" applyFill="1" applyBorder="1" applyAlignment="1">
      <alignment horizontal="center" vertical="center" wrapText="1"/>
    </xf>
    <xf numFmtId="177" fontId="18" fillId="0" borderId="8" xfId="7" applyNumberFormat="1" applyFont="1" applyFill="1" applyBorder="1" applyAlignment="1">
      <alignment horizontal="right" vertical="center"/>
    </xf>
    <xf numFmtId="180" fontId="18" fillId="0" borderId="7" xfId="0" applyNumberFormat="1" applyFont="1" applyFill="1" applyBorder="1" applyAlignment="1">
      <alignment horizontal="right" vertical="center"/>
    </xf>
    <xf numFmtId="180" fontId="18" fillId="0" borderId="6" xfId="0" applyNumberFormat="1" applyFont="1" applyFill="1" applyBorder="1" applyAlignment="1">
      <alignment horizontal="right" vertical="center"/>
    </xf>
    <xf numFmtId="180" fontId="19" fillId="0" borderId="0" xfId="0" applyNumberFormat="1" applyFont="1"/>
    <xf numFmtId="177" fontId="19" fillId="0" borderId="0" xfId="0" applyNumberFormat="1" applyFont="1" applyAlignment="1">
      <alignment horizontal="right"/>
    </xf>
    <xf numFmtId="0" fontId="33" fillId="0" borderId="0" xfId="0" applyFont="1"/>
    <xf numFmtId="0" fontId="27" fillId="0" borderId="0" xfId="70" applyFont="1" applyBorder="1" applyAlignment="1">
      <alignment horizontal="right" vertical="center"/>
    </xf>
    <xf numFmtId="3" fontId="18" fillId="0" borderId="13" xfId="7" applyNumberFormat="1" applyFont="1" applyBorder="1" applyAlignment="1">
      <alignment horizontal="right" vertical="center"/>
    </xf>
    <xf numFmtId="177" fontId="18" fillId="0" borderId="13" xfId="7" applyNumberFormat="1" applyFont="1" applyBorder="1" applyAlignment="1">
      <alignment horizontal="right" vertical="center"/>
    </xf>
    <xf numFmtId="178" fontId="19" fillId="0" borderId="6" xfId="0" applyNumberFormat="1" applyFont="1" applyBorder="1" applyAlignment="1">
      <alignment horizontal="left" vertical="center"/>
    </xf>
    <xf numFmtId="0" fontId="19" fillId="0" borderId="0" xfId="0" applyFont="1" applyAlignment="1">
      <alignment horizontal="left"/>
    </xf>
    <xf numFmtId="3" fontId="19" fillId="0" borderId="0" xfId="0" applyNumberFormat="1" applyFont="1" applyBorder="1"/>
    <xf numFmtId="180" fontId="18" fillId="0" borderId="0" xfId="0" applyNumberFormat="1" applyFont="1" applyFill="1" applyBorder="1" applyAlignment="1">
      <alignment horizontal="right" vertical="center"/>
    </xf>
    <xf numFmtId="0" fontId="17" fillId="0" borderId="7" xfId="0" applyFont="1" applyFill="1" applyBorder="1" applyAlignment="1">
      <alignment horizontal="center" vertical="center" wrapText="1"/>
    </xf>
    <xf numFmtId="3" fontId="18" fillId="0" borderId="14" xfId="0" applyNumberFormat="1" applyFont="1" applyFill="1" applyBorder="1" applyAlignment="1">
      <alignment vertical="center"/>
    </xf>
    <xf numFmtId="3" fontId="18" fillId="0" borderId="13" xfId="0" applyNumberFormat="1" applyFont="1" applyFill="1" applyBorder="1" applyAlignment="1">
      <alignment vertical="center"/>
    </xf>
    <xf numFmtId="3" fontId="18" fillId="0" borderId="11" xfId="0" applyNumberFormat="1" applyFont="1" applyFill="1" applyBorder="1" applyAlignment="1">
      <alignment horizontal="center" vertical="center"/>
    </xf>
    <xf numFmtId="3" fontId="18" fillId="0" borderId="0" xfId="7" applyNumberFormat="1" applyFont="1" applyBorder="1" applyAlignment="1">
      <alignment horizontal="right" vertical="center"/>
    </xf>
    <xf numFmtId="3" fontId="18" fillId="0" borderId="13" xfId="7" applyNumberFormat="1" applyFont="1" applyBorder="1" applyAlignment="1">
      <alignment horizontal="left" vertical="center"/>
    </xf>
    <xf numFmtId="3" fontId="18" fillId="0" borderId="0" xfId="7" applyNumberFormat="1" applyFont="1" applyBorder="1" applyAlignment="1">
      <alignment horizontal="left" vertical="center"/>
    </xf>
    <xf numFmtId="178" fontId="18" fillId="0" borderId="0" xfId="0" applyNumberFormat="1" applyFont="1" applyFill="1" applyBorder="1" applyAlignment="1">
      <alignment horizontal="right" vertical="center"/>
    </xf>
    <xf numFmtId="0" fontId="19" fillId="0" borderId="0" xfId="0" applyFont="1" applyFill="1" applyBorder="1" applyAlignment="1">
      <alignment vertical="center"/>
    </xf>
    <xf numFmtId="164" fontId="19" fillId="0" borderId="0" xfId="0" applyNumberFormat="1" applyFont="1" applyFill="1" applyBorder="1" applyAlignment="1">
      <alignment horizontal="right"/>
    </xf>
    <xf numFmtId="3" fontId="18" fillId="0" borderId="0" xfId="7" applyNumberFormat="1" applyFont="1" applyFill="1" applyBorder="1" applyAlignment="1">
      <alignment horizontal="right" vertical="center"/>
    </xf>
    <xf numFmtId="0" fontId="19" fillId="0" borderId="0" xfId="0" quotePrefix="1" applyFont="1"/>
    <xf numFmtId="0" fontId="19" fillId="0" borderId="13" xfId="0" applyFont="1" applyBorder="1" applyAlignment="1">
      <alignment horizontal="left"/>
    </xf>
    <xf numFmtId="3" fontId="20" fillId="0" borderId="0" xfId="0" applyNumberFormat="1" applyFont="1" applyAlignment="1">
      <alignment vertical="center"/>
    </xf>
    <xf numFmtId="165" fontId="19" fillId="0" borderId="0" xfId="0" applyNumberFormat="1" applyFont="1" applyAlignment="1">
      <alignment horizontal="right"/>
    </xf>
    <xf numFmtId="176" fontId="29" fillId="0" borderId="19" xfId="72" applyNumberFormat="1" applyFont="1" applyBorder="1" applyAlignment="1">
      <alignment horizontal="right" vertical="center"/>
    </xf>
    <xf numFmtId="176" fontId="29" fillId="0" borderId="20" xfId="72" applyNumberFormat="1" applyFont="1" applyBorder="1" applyAlignment="1">
      <alignment horizontal="right" vertical="center"/>
    </xf>
    <xf numFmtId="0" fontId="29" fillId="0" borderId="21" xfId="72" applyFont="1" applyBorder="1" applyAlignment="1">
      <alignment horizontal="right" vertical="center"/>
    </xf>
    <xf numFmtId="0" fontId="29" fillId="0" borderId="20" xfId="72" applyFont="1" applyBorder="1" applyAlignment="1">
      <alignment horizontal="right" vertical="center"/>
    </xf>
    <xf numFmtId="3" fontId="19" fillId="0" borderId="0" xfId="0" applyNumberFormat="1" applyFont="1" applyBorder="1" applyAlignment="1">
      <alignment vertical="center"/>
    </xf>
    <xf numFmtId="0" fontId="19" fillId="0" borderId="0" xfId="0" applyFont="1" applyAlignment="1">
      <alignment wrapText="1"/>
    </xf>
    <xf numFmtId="0" fontId="19" fillId="0" borderId="0" xfId="0" applyFont="1" applyAlignment="1">
      <alignment vertical="top" wrapText="1"/>
    </xf>
    <xf numFmtId="3" fontId="19" fillId="0" borderId="12" xfId="0" applyNumberFormat="1" applyFont="1" applyBorder="1" applyAlignment="1">
      <alignment vertical="center"/>
    </xf>
    <xf numFmtId="3" fontId="18" fillId="0" borderId="0" xfId="76" applyNumberFormat="1" applyFont="1" applyFill="1" applyAlignment="1">
      <alignment vertical="center"/>
    </xf>
    <xf numFmtId="164" fontId="18" fillId="0" borderId="0" xfId="76" applyNumberFormat="1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19" fillId="0" borderId="0" xfId="0" applyFont="1" applyBorder="1" applyAlignment="1">
      <alignment vertical="center"/>
    </xf>
    <xf numFmtId="177" fontId="16" fillId="0" borderId="3" xfId="33" applyNumberFormat="1" applyFont="1" applyBorder="1" applyAlignment="1">
      <alignment vertical="center"/>
    </xf>
    <xf numFmtId="0" fontId="17" fillId="17" borderId="14" xfId="0" applyFont="1" applyFill="1" applyBorder="1" applyAlignment="1">
      <alignment horizontal="center" vertical="center"/>
    </xf>
    <xf numFmtId="177" fontId="19" fillId="0" borderId="0" xfId="0" applyNumberFormat="1" applyFont="1" applyBorder="1"/>
    <xf numFmtId="178" fontId="16" fillId="15" borderId="3" xfId="0" applyNumberFormat="1" applyFont="1" applyFill="1" applyBorder="1" applyAlignment="1">
      <alignment horizontal="right" vertical="center"/>
    </xf>
    <xf numFmtId="178" fontId="16" fillId="15" borderId="10" xfId="0" applyNumberFormat="1" applyFont="1" applyFill="1" applyBorder="1" applyAlignment="1">
      <alignment horizontal="right" vertical="center"/>
    </xf>
    <xf numFmtId="0" fontId="18" fillId="18" borderId="14" xfId="75" applyFont="1" applyFill="1" applyBorder="1" applyAlignment="1">
      <alignment horizontal="center" vertical="center"/>
    </xf>
    <xf numFmtId="0" fontId="18" fillId="18" borderId="12" xfId="75" applyFont="1" applyFill="1" applyBorder="1" applyAlignment="1">
      <alignment horizontal="center" vertical="center"/>
    </xf>
    <xf numFmtId="178" fontId="19" fillId="0" borderId="0" xfId="0" applyNumberFormat="1" applyFont="1" applyAlignment="1">
      <alignment horizontal="right" vertical="center"/>
    </xf>
    <xf numFmtId="43" fontId="17" fillId="0" borderId="22" xfId="33" applyFont="1" applyBorder="1" applyAlignment="1">
      <alignment vertical="center" wrapText="1"/>
    </xf>
    <xf numFmtId="3" fontId="21" fillId="0" borderId="0" xfId="0" applyNumberFormat="1" applyFont="1" applyAlignment="1">
      <alignment horizontal="right" vertical="top"/>
    </xf>
    <xf numFmtId="3" fontId="19" fillId="0" borderId="0" xfId="0" applyNumberFormat="1" applyFont="1" applyAlignment="1">
      <alignment horizontal="left" vertical="top" wrapText="1"/>
    </xf>
    <xf numFmtId="178" fontId="16" fillId="14" borderId="3" xfId="33" applyNumberFormat="1" applyFont="1" applyFill="1" applyBorder="1" applyAlignment="1">
      <alignment vertical="center"/>
    </xf>
    <xf numFmtId="177" fontId="16" fillId="14" borderId="3" xfId="33" applyNumberFormat="1" applyFont="1" applyFill="1" applyBorder="1" applyAlignment="1">
      <alignment vertical="center"/>
    </xf>
    <xf numFmtId="177" fontId="16" fillId="6" borderId="3" xfId="33" applyNumberFormat="1" applyFont="1" applyFill="1" applyBorder="1" applyAlignment="1">
      <alignment vertical="center"/>
    </xf>
    <xf numFmtId="1" fontId="16" fillId="7" borderId="3" xfId="73" applyNumberFormat="1" applyFont="1" applyFill="1" applyBorder="1" applyAlignment="1">
      <alignment horizontal="center" vertical="center"/>
    </xf>
    <xf numFmtId="1" fontId="17" fillId="7" borderId="3" xfId="76" quotePrefix="1" applyNumberFormat="1" applyFont="1" applyFill="1" applyBorder="1" applyAlignment="1">
      <alignment horizontal="center" vertical="center" wrapText="1"/>
    </xf>
    <xf numFmtId="0" fontId="19" fillId="0" borderId="6" xfId="0" applyFont="1" applyBorder="1" applyAlignment="1">
      <alignment vertical="center"/>
    </xf>
    <xf numFmtId="3" fontId="19" fillId="0" borderId="6" xfId="0" applyNumberFormat="1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3" fontId="16" fillId="0" borderId="3" xfId="0" applyNumberFormat="1" applyFont="1" applyBorder="1" applyAlignment="1">
      <alignment vertical="center"/>
    </xf>
    <xf numFmtId="3" fontId="19" fillId="0" borderId="0" xfId="0" applyNumberFormat="1" applyFont="1"/>
    <xf numFmtId="164" fontId="19" fillId="0" borderId="0" xfId="0" applyNumberFormat="1" applyFont="1"/>
    <xf numFmtId="0" fontId="31" fillId="0" borderId="0" xfId="1" applyBorder="1" applyAlignment="1">
      <alignment vertical="center"/>
    </xf>
    <xf numFmtId="0" fontId="17" fillId="6" borderId="7" xfId="77" applyFont="1" applyFill="1" applyBorder="1" applyAlignment="1">
      <alignment horizontal="center" vertical="center" wrapText="1"/>
    </xf>
    <xf numFmtId="0" fontId="4" fillId="0" borderId="0" xfId="68"/>
    <xf numFmtId="0" fontId="16" fillId="0" borderId="0" xfId="0" applyFont="1" applyAlignment="1">
      <alignment vertical="center"/>
    </xf>
    <xf numFmtId="0" fontId="17" fillId="6" borderId="10" xfId="77" applyFont="1" applyFill="1" applyBorder="1" applyAlignment="1">
      <alignment horizontal="center" vertical="center" wrapText="1"/>
    </xf>
    <xf numFmtId="0" fontId="16" fillId="0" borderId="22" xfId="0" applyFont="1" applyBorder="1" applyAlignment="1">
      <alignment vertical="center"/>
    </xf>
    <xf numFmtId="0" fontId="17" fillId="6" borderId="8" xfId="77" applyFont="1" applyFill="1" applyBorder="1" applyAlignment="1">
      <alignment vertical="center" wrapText="1"/>
    </xf>
    <xf numFmtId="0" fontId="19" fillId="0" borderId="22" xfId="0" applyFont="1" applyBorder="1"/>
    <xf numFmtId="0" fontId="17" fillId="6" borderId="3" xfId="77" applyFont="1" applyFill="1" applyBorder="1" applyAlignment="1">
      <alignment vertical="center" wrapText="1"/>
    </xf>
    <xf numFmtId="1" fontId="17" fillId="7" borderId="15" xfId="76" quotePrefix="1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/>
    </xf>
    <xf numFmtId="1" fontId="16" fillId="7" borderId="11" xfId="73" applyNumberFormat="1" applyFont="1" applyFill="1" applyBorder="1" applyAlignment="1">
      <alignment horizontal="center" vertical="center" wrapText="1"/>
    </xf>
    <xf numFmtId="1" fontId="17" fillId="7" borderId="11" xfId="76" applyNumberFormat="1" applyFont="1" applyFill="1" applyBorder="1" applyAlignment="1">
      <alignment horizontal="center" vertical="center" wrapText="1"/>
    </xf>
    <xf numFmtId="0" fontId="16" fillId="6" borderId="3" xfId="0" applyFont="1" applyFill="1" applyBorder="1" applyAlignment="1">
      <alignment vertical="center"/>
    </xf>
    <xf numFmtId="3" fontId="19" fillId="0" borderId="6" xfId="0" applyNumberFormat="1" applyFont="1" applyBorder="1" applyAlignment="1">
      <alignment horizontal="right" vertical="center"/>
    </xf>
    <xf numFmtId="178" fontId="19" fillId="0" borderId="7" xfId="0" applyNumberFormat="1" applyFont="1" applyBorder="1" applyAlignment="1">
      <alignment horizontal="right" vertical="center"/>
    </xf>
    <xf numFmtId="178" fontId="19" fillId="0" borderId="6" xfId="0" applyNumberFormat="1" applyFont="1" applyBorder="1" applyAlignment="1">
      <alignment horizontal="right" vertical="center"/>
    </xf>
    <xf numFmtId="178" fontId="19" fillId="0" borderId="13" xfId="0" applyNumberFormat="1" applyFont="1" applyBorder="1" applyAlignment="1">
      <alignment vertical="center"/>
    </xf>
    <xf numFmtId="3" fontId="19" fillId="0" borderId="0" xfId="0" applyNumberFormat="1" applyFont="1" applyAlignment="1">
      <alignment vertical="center"/>
    </xf>
    <xf numFmtId="164" fontId="19" fillId="0" borderId="0" xfId="0" applyNumberFormat="1" applyFont="1" applyAlignment="1">
      <alignment vertical="center"/>
    </xf>
    <xf numFmtId="178" fontId="16" fillId="0" borderId="10" xfId="0" applyNumberFormat="1" applyFont="1" applyBorder="1" applyAlignment="1">
      <alignment horizontal="right" vertical="center"/>
    </xf>
    <xf numFmtId="178" fontId="16" fillId="0" borderId="3" xfId="0" applyNumberFormat="1" applyFont="1" applyBorder="1" applyAlignment="1">
      <alignment horizontal="right" vertical="center"/>
    </xf>
    <xf numFmtId="178" fontId="16" fillId="0" borderId="15" xfId="0" applyNumberFormat="1" applyFont="1" applyBorder="1" applyAlignment="1">
      <alignment vertical="center"/>
    </xf>
    <xf numFmtId="0" fontId="17" fillId="0" borderId="0" xfId="77" applyFont="1" applyAlignment="1">
      <alignment horizontal="left" vertical="center" wrapText="1"/>
    </xf>
    <xf numFmtId="0" fontId="17" fillId="0" borderId="22" xfId="77" applyFont="1" applyBorder="1" applyAlignment="1">
      <alignment vertical="center" wrapText="1"/>
    </xf>
    <xf numFmtId="178" fontId="16" fillId="16" borderId="10" xfId="0" applyNumberFormat="1" applyFont="1" applyFill="1" applyBorder="1" applyAlignment="1">
      <alignment horizontal="right" vertical="center"/>
    </xf>
    <xf numFmtId="178" fontId="16" fillId="16" borderId="3" xfId="0" applyNumberFormat="1" applyFont="1" applyFill="1" applyBorder="1" applyAlignment="1">
      <alignment horizontal="right" vertical="center"/>
    </xf>
    <xf numFmtId="178" fontId="16" fillId="16" borderId="15" xfId="0" applyNumberFormat="1" applyFont="1" applyFill="1" applyBorder="1" applyAlignment="1">
      <alignment vertical="center"/>
    </xf>
    <xf numFmtId="0" fontId="17" fillId="0" borderId="22" xfId="77" applyFont="1" applyBorder="1" applyAlignment="1">
      <alignment horizontal="left" vertical="center" wrapText="1"/>
    </xf>
    <xf numFmtId="0" fontId="19" fillId="0" borderId="22" xfId="0" applyFont="1" applyBorder="1" applyAlignment="1">
      <alignment horizontal="left" vertical="center"/>
    </xf>
    <xf numFmtId="0" fontId="17" fillId="0" borderId="0" xfId="77" applyFont="1" applyAlignment="1">
      <alignment vertical="center" wrapText="1"/>
    </xf>
    <xf numFmtId="164" fontId="19" fillId="0" borderId="22" xfId="0" applyNumberFormat="1" applyFont="1" applyBorder="1"/>
    <xf numFmtId="0" fontId="16" fillId="6" borderId="10" xfId="0" applyFont="1" applyFill="1" applyBorder="1" applyAlignment="1">
      <alignment vertical="center"/>
    </xf>
    <xf numFmtId="0" fontId="17" fillId="0" borderId="0" xfId="75" applyFont="1" applyAlignment="1">
      <alignment vertical="center"/>
    </xf>
    <xf numFmtId="0" fontId="31" fillId="0" borderId="0" xfId="1" applyAlignment="1">
      <alignment vertical="center"/>
    </xf>
    <xf numFmtId="3" fontId="19" fillId="0" borderId="7" xfId="0" applyNumberFormat="1" applyFont="1" applyBorder="1" applyAlignment="1">
      <alignment vertical="center"/>
    </xf>
    <xf numFmtId="179" fontId="19" fillId="0" borderId="0" xfId="0" applyNumberFormat="1" applyFont="1" applyBorder="1" applyAlignment="1">
      <alignment vertical="center"/>
    </xf>
    <xf numFmtId="179" fontId="19" fillId="0" borderId="3" xfId="0" applyNumberFormat="1" applyFont="1" applyBorder="1" applyAlignment="1">
      <alignment vertical="center"/>
    </xf>
    <xf numFmtId="0" fontId="19" fillId="0" borderId="18" xfId="0" applyFont="1" applyBorder="1" applyAlignment="1">
      <alignment vertical="center"/>
    </xf>
    <xf numFmtId="0" fontId="17" fillId="0" borderId="6" xfId="0" applyFont="1" applyFill="1" applyBorder="1" applyAlignment="1">
      <alignment horizontal="center" vertical="center"/>
    </xf>
    <xf numFmtId="0" fontId="16" fillId="0" borderId="14" xfId="0" applyNumberFormat="1" applyFont="1" applyFill="1" applyBorder="1" applyAlignment="1">
      <alignment vertical="center"/>
    </xf>
    <xf numFmtId="0" fontId="19" fillId="0" borderId="14" xfId="0" applyNumberFormat="1" applyFont="1" applyFill="1" applyBorder="1" applyAlignment="1">
      <alignment vertical="center"/>
    </xf>
    <xf numFmtId="0" fontId="19" fillId="0" borderId="13" xfId="0" applyNumberFormat="1" applyFont="1" applyFill="1" applyBorder="1" applyAlignment="1">
      <alignment vertical="center"/>
    </xf>
    <xf numFmtId="0" fontId="19" fillId="0" borderId="8" xfId="0" quotePrefix="1" applyFont="1" applyBorder="1"/>
    <xf numFmtId="0" fontId="19" fillId="0" borderId="6" xfId="0" quotePrefix="1" applyFont="1" applyBorder="1"/>
    <xf numFmtId="0" fontId="19" fillId="0" borderId="6" xfId="0" applyFont="1" applyBorder="1" applyAlignment="1">
      <alignment horizontal="left"/>
    </xf>
    <xf numFmtId="0" fontId="19" fillId="0" borderId="11" xfId="0" applyFont="1" applyBorder="1" applyAlignment="1">
      <alignment horizontal="left"/>
    </xf>
    <xf numFmtId="0" fontId="17" fillId="0" borderId="14" xfId="0" applyFont="1" applyFill="1" applyBorder="1" applyAlignment="1">
      <alignment horizontal="left" vertical="center"/>
    </xf>
    <xf numFmtId="0" fontId="27" fillId="0" borderId="6" xfId="70" applyFont="1" applyBorder="1" applyAlignment="1">
      <alignment horizontal="right" vertical="center"/>
    </xf>
    <xf numFmtId="0" fontId="27" fillId="0" borderId="23" xfId="70" applyFont="1" applyBorder="1" applyAlignment="1">
      <alignment horizontal="right" vertical="center"/>
    </xf>
    <xf numFmtId="179" fontId="19" fillId="0" borderId="18" xfId="0" applyNumberFormat="1" applyFont="1" applyBorder="1" applyAlignment="1">
      <alignment vertical="center"/>
    </xf>
    <xf numFmtId="177" fontId="18" fillId="0" borderId="8" xfId="7" applyNumberFormat="1" applyFont="1" applyBorder="1" applyAlignment="1">
      <alignment horizontal="right" vertical="center"/>
    </xf>
    <xf numFmtId="3" fontId="17" fillId="0" borderId="6" xfId="0" applyNumberFormat="1" applyFont="1" applyFill="1" applyBorder="1" applyAlignment="1">
      <alignment horizontal="right" vertical="center"/>
    </xf>
    <xf numFmtId="0" fontId="19" fillId="0" borderId="11" xfId="0" applyFont="1" applyBorder="1" applyAlignment="1">
      <alignment horizontal="right"/>
    </xf>
    <xf numFmtId="177" fontId="19" fillId="0" borderId="6" xfId="0" applyNumberFormat="1" applyFont="1" applyBorder="1"/>
    <xf numFmtId="0" fontId="19" fillId="0" borderId="11" xfId="0" applyFont="1" applyBorder="1"/>
    <xf numFmtId="1" fontId="16" fillId="21" borderId="11" xfId="73" applyNumberFormat="1" applyFont="1" applyFill="1" applyBorder="1" applyAlignment="1">
      <alignment horizontal="center" vertical="center" wrapText="1"/>
    </xf>
    <xf numFmtId="1" fontId="17" fillId="21" borderId="11" xfId="76" applyNumberFormat="1" applyFont="1" applyFill="1" applyBorder="1" applyAlignment="1">
      <alignment horizontal="center" vertical="center" wrapText="1"/>
    </xf>
    <xf numFmtId="1" fontId="16" fillId="21" borderId="3" xfId="73" applyNumberFormat="1" applyFont="1" applyFill="1" applyBorder="1" applyAlignment="1">
      <alignment horizontal="center" vertical="center" wrapText="1"/>
    </xf>
    <xf numFmtId="1" fontId="17" fillId="21" borderId="3" xfId="76" applyNumberFormat="1" applyFont="1" applyFill="1" applyBorder="1" applyAlignment="1">
      <alignment horizontal="center" vertical="center" wrapText="1"/>
    </xf>
    <xf numFmtId="0" fontId="16" fillId="16" borderId="3" xfId="0" applyNumberFormat="1" applyFont="1" applyFill="1" applyBorder="1" applyAlignment="1">
      <alignment vertical="center"/>
    </xf>
    <xf numFmtId="3" fontId="16" fillId="21" borderId="3" xfId="0" applyNumberFormat="1" applyFont="1" applyFill="1" applyBorder="1" applyAlignment="1">
      <alignment vertical="center"/>
    </xf>
    <xf numFmtId="179" fontId="16" fillId="21" borderId="3" xfId="0" applyNumberFormat="1" applyFont="1" applyFill="1" applyBorder="1" applyAlignment="1">
      <alignment vertical="center"/>
    </xf>
    <xf numFmtId="0" fontId="16" fillId="16" borderId="10" xfId="0" applyNumberFormat="1" applyFont="1" applyFill="1" applyBorder="1" applyAlignment="1">
      <alignment vertical="center"/>
    </xf>
    <xf numFmtId="177" fontId="16" fillId="21" borderId="3" xfId="7" applyNumberFormat="1" applyFont="1" applyFill="1" applyBorder="1" applyAlignment="1">
      <alignment vertical="center"/>
    </xf>
    <xf numFmtId="178" fontId="17" fillId="21" borderId="3" xfId="0" applyNumberFormat="1" applyFont="1" applyFill="1" applyBorder="1" applyAlignment="1">
      <alignment horizontal="right" vertical="center"/>
    </xf>
    <xf numFmtId="0" fontId="17" fillId="16" borderId="3" xfId="0" applyFont="1" applyFill="1" applyBorder="1" applyAlignment="1">
      <alignment horizontal="left" vertical="center"/>
    </xf>
    <xf numFmtId="3" fontId="17" fillId="21" borderId="3" xfId="0" applyNumberFormat="1" applyFont="1" applyFill="1" applyBorder="1" applyAlignment="1">
      <alignment horizontal="right" vertical="center"/>
    </xf>
    <xf numFmtId="178" fontId="17" fillId="16" borderId="3" xfId="0" applyNumberFormat="1" applyFont="1" applyFill="1" applyBorder="1" applyAlignment="1">
      <alignment horizontal="right" vertical="center"/>
    </xf>
    <xf numFmtId="0" fontId="19" fillId="0" borderId="14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3" fontId="16" fillId="21" borderId="3" xfId="7" applyNumberFormat="1" applyFont="1" applyFill="1" applyBorder="1" applyAlignment="1">
      <alignment vertical="center"/>
    </xf>
    <xf numFmtId="0" fontId="19" fillId="0" borderId="12" xfId="0" applyFont="1" applyBorder="1" applyAlignment="1">
      <alignment horizontal="center"/>
    </xf>
    <xf numFmtId="0" fontId="17" fillId="0" borderId="20" xfId="0" applyFont="1" applyFill="1" applyBorder="1" applyAlignment="1">
      <alignment horizontal="center" vertical="center"/>
    </xf>
    <xf numFmtId="0" fontId="19" fillId="0" borderId="20" xfId="0" applyFont="1" applyBorder="1" applyAlignment="1">
      <alignment horizontal="center"/>
    </xf>
    <xf numFmtId="177" fontId="19" fillId="0" borderId="20" xfId="0" applyNumberFormat="1" applyFont="1" applyBorder="1"/>
    <xf numFmtId="0" fontId="19" fillId="0" borderId="24" xfId="0" applyFont="1" applyBorder="1" applyAlignment="1">
      <alignment horizontal="center"/>
    </xf>
    <xf numFmtId="3" fontId="17" fillId="21" borderId="10" xfId="0" applyNumberFormat="1" applyFont="1" applyFill="1" applyBorder="1" applyAlignment="1">
      <alignment horizontal="right" vertical="center"/>
    </xf>
    <xf numFmtId="0" fontId="19" fillId="0" borderId="13" xfId="0" quotePrefix="1" applyFont="1" applyBorder="1"/>
    <xf numFmtId="3" fontId="18" fillId="0" borderId="6" xfId="7" applyNumberFormat="1" applyFont="1" applyBorder="1" applyAlignment="1">
      <alignment horizontal="left" vertical="center"/>
    </xf>
    <xf numFmtId="0" fontId="17" fillId="21" borderId="3" xfId="0" applyFont="1" applyFill="1" applyBorder="1" applyAlignment="1">
      <alignment horizontal="center" vertical="center" wrapText="1"/>
    </xf>
    <xf numFmtId="177" fontId="16" fillId="16" borderId="3" xfId="7" applyNumberFormat="1" applyFont="1" applyFill="1" applyBorder="1" applyAlignment="1">
      <alignment vertical="center"/>
    </xf>
    <xf numFmtId="177" fontId="18" fillId="0" borderId="13" xfId="7" applyNumberFormat="1" applyFont="1" applyFill="1" applyBorder="1" applyAlignment="1">
      <alignment horizontal="right" vertical="center"/>
    </xf>
    <xf numFmtId="0" fontId="33" fillId="0" borderId="6" xfId="0" applyFont="1" applyBorder="1"/>
    <xf numFmtId="0" fontId="33" fillId="0" borderId="13" xfId="0" applyFont="1" applyBorder="1"/>
    <xf numFmtId="0" fontId="19" fillId="0" borderId="13" xfId="0" applyFont="1" applyBorder="1" applyAlignment="1">
      <alignment horizontal="right"/>
    </xf>
    <xf numFmtId="3" fontId="17" fillId="0" borderId="13" xfId="0" applyNumberFormat="1" applyFont="1" applyFill="1" applyBorder="1" applyAlignment="1">
      <alignment horizontal="right" vertical="center"/>
    </xf>
    <xf numFmtId="177" fontId="19" fillId="0" borderId="13" xfId="0" applyNumberFormat="1" applyFont="1" applyBorder="1"/>
    <xf numFmtId="3" fontId="18" fillId="11" borderId="6" xfId="0" applyNumberFormat="1" applyFont="1" applyFill="1" applyBorder="1" applyAlignment="1">
      <alignment vertical="center"/>
    </xf>
    <xf numFmtId="3" fontId="18" fillId="11" borderId="6" xfId="0" applyNumberFormat="1" applyFont="1" applyFill="1" applyBorder="1" applyAlignment="1">
      <alignment horizontal="right" vertical="center"/>
    </xf>
    <xf numFmtId="3" fontId="18" fillId="11" borderId="7" xfId="0" applyNumberFormat="1" applyFont="1" applyFill="1" applyBorder="1" applyAlignment="1">
      <alignment horizontal="right" vertical="center"/>
    </xf>
    <xf numFmtId="3" fontId="18" fillId="11" borderId="6" xfId="7" applyNumberFormat="1" applyFont="1" applyFill="1" applyBorder="1" applyAlignment="1">
      <alignment horizontal="right" vertical="center"/>
    </xf>
    <xf numFmtId="3" fontId="18" fillId="11" borderId="13" xfId="7" applyNumberFormat="1" applyFont="1" applyFill="1" applyBorder="1" applyAlignment="1">
      <alignment horizontal="right" vertical="center"/>
    </xf>
    <xf numFmtId="3" fontId="18" fillId="11" borderId="13" xfId="0" applyNumberFormat="1" applyFont="1" applyFill="1" applyBorder="1" applyAlignment="1">
      <alignment vertical="center"/>
    </xf>
    <xf numFmtId="165" fontId="17" fillId="7" borderId="8" xfId="74" applyNumberFormat="1" applyFont="1" applyFill="1" applyBorder="1" applyAlignment="1" applyProtection="1">
      <alignment horizontal="center" vertical="center" wrapText="1"/>
      <protection locked="0"/>
    </xf>
    <xf numFmtId="0" fontId="19" fillId="0" borderId="11" xfId="0" applyFont="1" applyBorder="1" applyAlignment="1">
      <alignment vertical="center"/>
    </xf>
    <xf numFmtId="0" fontId="17" fillId="18" borderId="16" xfId="76" applyFont="1" applyFill="1" applyBorder="1" applyAlignment="1">
      <alignment horizontal="center" vertical="center"/>
    </xf>
    <xf numFmtId="0" fontId="17" fillId="18" borderId="22" xfId="76" applyFont="1" applyFill="1" applyBorder="1" applyAlignment="1">
      <alignment horizontal="center" vertical="center"/>
    </xf>
    <xf numFmtId="0" fontId="17" fillId="9" borderId="16" xfId="76" applyFont="1" applyFill="1" applyBorder="1" applyAlignment="1">
      <alignment horizontal="center" vertical="center"/>
    </xf>
    <xf numFmtId="0" fontId="17" fillId="9" borderId="22" xfId="76" applyFont="1" applyFill="1" applyBorder="1" applyAlignment="1">
      <alignment horizontal="center" vertical="center"/>
    </xf>
    <xf numFmtId="0" fontId="17" fillId="10" borderId="16" xfId="76" applyFont="1" applyFill="1" applyBorder="1" applyAlignment="1">
      <alignment horizontal="center" vertical="center"/>
    </xf>
    <xf numFmtId="0" fontId="17" fillId="10" borderId="22" xfId="76" applyFont="1" applyFill="1" applyBorder="1" applyAlignment="1">
      <alignment horizontal="center" vertical="center"/>
    </xf>
    <xf numFmtId="0" fontId="25" fillId="11" borderId="0" xfId="0" applyFont="1" applyFill="1" applyAlignment="1">
      <alignment horizontal="center" vertical="center"/>
    </xf>
    <xf numFmtId="0" fontId="17" fillId="15" borderId="8" xfId="0" applyFont="1" applyFill="1" applyBorder="1" applyAlignment="1">
      <alignment horizontal="center" vertical="center"/>
    </xf>
    <xf numFmtId="0" fontId="17" fillId="15" borderId="11" xfId="0" applyFont="1" applyFill="1" applyBorder="1" applyAlignment="1">
      <alignment horizontal="center" vertical="center"/>
    </xf>
    <xf numFmtId="0" fontId="17" fillId="18" borderId="18" xfId="76" applyFont="1" applyFill="1" applyBorder="1" applyAlignment="1">
      <alignment horizontal="center" vertical="center"/>
    </xf>
    <xf numFmtId="0" fontId="18" fillId="18" borderId="18" xfId="75" applyFont="1" applyFill="1" applyBorder="1" applyAlignment="1">
      <alignment horizontal="center" vertical="center"/>
    </xf>
    <xf numFmtId="0" fontId="17" fillId="19" borderId="16" xfId="76" applyFont="1" applyFill="1" applyBorder="1" applyAlignment="1">
      <alignment horizontal="center" vertical="center"/>
    </xf>
    <xf numFmtId="0" fontId="17" fillId="19" borderId="22" xfId="76" applyFont="1" applyFill="1" applyBorder="1" applyAlignment="1">
      <alignment horizontal="center" vertical="center"/>
    </xf>
    <xf numFmtId="0" fontId="17" fillId="20" borderId="16" xfId="0" applyFont="1" applyFill="1" applyBorder="1" applyAlignment="1">
      <alignment horizontal="center" vertical="center"/>
    </xf>
    <xf numFmtId="0" fontId="17" fillId="20" borderId="22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18" borderId="3" xfId="76" applyFont="1" applyFill="1" applyBorder="1" applyAlignment="1">
      <alignment horizontal="center" vertical="center"/>
    </xf>
    <xf numFmtId="0" fontId="18" fillId="18" borderId="3" xfId="75" applyFont="1" applyFill="1" applyBorder="1" applyAlignment="1">
      <alignment horizontal="center" vertical="center"/>
    </xf>
    <xf numFmtId="0" fontId="17" fillId="11" borderId="22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17" fillId="6" borderId="16" xfId="0" applyFont="1" applyFill="1" applyBorder="1" applyAlignment="1">
      <alignment horizontal="center" vertical="center"/>
    </xf>
    <xf numFmtId="0" fontId="17" fillId="17" borderId="9" xfId="0" applyFont="1" applyFill="1" applyBorder="1" applyAlignment="1">
      <alignment horizontal="center" vertical="center"/>
    </xf>
    <xf numFmtId="0" fontId="17" fillId="17" borderId="12" xfId="0" applyFont="1" applyFill="1" applyBorder="1" applyAlignment="1">
      <alignment horizontal="center" vertical="center"/>
    </xf>
    <xf numFmtId="0" fontId="17" fillId="17" borderId="14" xfId="0" applyFont="1" applyFill="1" applyBorder="1" applyAlignment="1">
      <alignment horizontal="center" vertical="center"/>
    </xf>
    <xf numFmtId="165" fontId="17" fillId="16" borderId="8" xfId="74" applyNumberFormat="1" applyFont="1" applyFill="1" applyBorder="1" applyAlignment="1" applyProtection="1">
      <alignment horizontal="center" vertical="center" wrapText="1"/>
      <protection locked="0"/>
    </xf>
    <xf numFmtId="0" fontId="19" fillId="16" borderId="11" xfId="0" applyFont="1" applyFill="1" applyBorder="1" applyAlignment="1">
      <alignment vertical="center"/>
    </xf>
    <xf numFmtId="0" fontId="17" fillId="18" borderId="10" xfId="76" applyFont="1" applyFill="1" applyBorder="1" applyAlignment="1">
      <alignment horizontal="center" vertical="center"/>
    </xf>
    <xf numFmtId="0" fontId="17" fillId="18" borderId="15" xfId="76" applyFont="1" applyFill="1" applyBorder="1" applyAlignment="1">
      <alignment horizontal="center" vertical="center"/>
    </xf>
    <xf numFmtId="0" fontId="17" fillId="20" borderId="10" xfId="76" applyFont="1" applyFill="1" applyBorder="1" applyAlignment="1">
      <alignment horizontal="center" vertical="center"/>
    </xf>
    <xf numFmtId="0" fontId="17" fillId="20" borderId="18" xfId="76" applyFont="1" applyFill="1" applyBorder="1" applyAlignment="1">
      <alignment horizontal="center" vertical="center"/>
    </xf>
    <xf numFmtId="0" fontId="17" fillId="20" borderId="15" xfId="76" applyFont="1" applyFill="1" applyBorder="1" applyAlignment="1">
      <alignment horizontal="center" vertical="center"/>
    </xf>
    <xf numFmtId="165" fontId="17" fillId="16" borderId="8" xfId="74" applyNumberFormat="1" applyFont="1" applyFill="1" applyBorder="1" applyAlignment="1" applyProtection="1">
      <alignment horizontal="center" vertical="center"/>
      <protection locked="0"/>
    </xf>
    <xf numFmtId="0" fontId="17" fillId="20" borderId="18" xfId="0" applyFont="1" applyFill="1" applyBorder="1" applyAlignment="1">
      <alignment horizontal="center" vertical="center"/>
    </xf>
    <xf numFmtId="0" fontId="17" fillId="20" borderId="15" xfId="0" applyFont="1" applyFill="1" applyBorder="1" applyAlignment="1">
      <alignment horizontal="center" vertical="center"/>
    </xf>
    <xf numFmtId="0" fontId="17" fillId="6" borderId="14" xfId="0" applyFont="1" applyFill="1" applyBorder="1" applyAlignment="1">
      <alignment horizontal="center" vertical="center"/>
    </xf>
    <xf numFmtId="0" fontId="17" fillId="6" borderId="17" xfId="0" applyFont="1" applyFill="1" applyBorder="1" applyAlignment="1">
      <alignment horizontal="center" vertical="center"/>
    </xf>
    <xf numFmtId="0" fontId="17" fillId="18" borderId="18" xfId="0" applyFont="1" applyFill="1" applyBorder="1" applyAlignment="1">
      <alignment horizontal="center" vertical="center"/>
    </xf>
    <xf numFmtId="0" fontId="17" fillId="18" borderId="15" xfId="0" applyFont="1" applyFill="1" applyBorder="1" applyAlignment="1">
      <alignment horizontal="center" vertical="center"/>
    </xf>
    <xf numFmtId="0" fontId="17" fillId="20" borderId="3" xfId="0" applyFont="1" applyFill="1" applyBorder="1" applyAlignment="1">
      <alignment horizontal="center" vertical="center"/>
    </xf>
    <xf numFmtId="0" fontId="17" fillId="16" borderId="8" xfId="0" applyFont="1" applyFill="1" applyBorder="1" applyAlignment="1">
      <alignment horizontal="center" vertical="center"/>
    </xf>
    <xf numFmtId="0" fontId="17" fillId="16" borderId="11" xfId="0" applyFont="1" applyFill="1" applyBorder="1" applyAlignment="1">
      <alignment horizontal="center" vertical="center"/>
    </xf>
    <xf numFmtId="0" fontId="17" fillId="16" borderId="6" xfId="0" applyFont="1" applyFill="1" applyBorder="1" applyAlignment="1">
      <alignment horizontal="center" vertical="center"/>
    </xf>
    <xf numFmtId="0" fontId="17" fillId="16" borderId="3" xfId="0" applyFont="1" applyFill="1" applyBorder="1" applyAlignment="1">
      <alignment horizontal="center" vertical="center" wrapText="1"/>
    </xf>
    <xf numFmtId="0" fontId="17" fillId="16" borderId="3" xfId="0" applyFont="1" applyFill="1" applyBorder="1" applyAlignment="1">
      <alignment horizontal="center" vertical="center"/>
    </xf>
    <xf numFmtId="0" fontId="17" fillId="16" borderId="8" xfId="0" applyFont="1" applyFill="1" applyBorder="1" applyAlignment="1">
      <alignment horizontal="center" vertical="center" wrapText="1"/>
    </xf>
    <xf numFmtId="0" fontId="17" fillId="18" borderId="3" xfId="0" applyFont="1" applyFill="1" applyBorder="1" applyAlignment="1">
      <alignment horizontal="center" vertical="center"/>
    </xf>
  </cellXfs>
  <cellStyles count="121">
    <cellStyle name="Collegamento ipertestuale" xfId="1" builtinId="8"/>
    <cellStyle name="Euro" xfId="2" xr:uid="{00000000-0005-0000-0000-000001000000}"/>
    <cellStyle name="Euro 2" xfId="3" xr:uid="{00000000-0005-0000-0000-000002000000}"/>
    <cellStyle name="Euro 3" xfId="4" xr:uid="{00000000-0005-0000-0000-000003000000}"/>
    <cellStyle name="Euro 3 2" xfId="5" xr:uid="{00000000-0005-0000-0000-000004000000}"/>
    <cellStyle name="Euro 4" xfId="6" xr:uid="{00000000-0005-0000-0000-000005000000}"/>
    <cellStyle name="Migliaia" xfId="7" builtinId="3"/>
    <cellStyle name="Migliaia (0)_1" xfId="8" xr:uid="{00000000-0005-0000-0000-000007000000}"/>
    <cellStyle name="Migliaia [0] 2" xfId="9" xr:uid="{00000000-0005-0000-0000-000008000000}"/>
    <cellStyle name="Migliaia [0] 2 2" xfId="10" xr:uid="{00000000-0005-0000-0000-000009000000}"/>
    <cellStyle name="Migliaia [0] 2 2 2" xfId="11" xr:uid="{00000000-0005-0000-0000-00000A000000}"/>
    <cellStyle name="Migliaia [0] 2 2 2 2" xfId="12" xr:uid="{00000000-0005-0000-0000-00000B000000}"/>
    <cellStyle name="Migliaia [0] 2 2 3" xfId="13" xr:uid="{00000000-0005-0000-0000-00000C000000}"/>
    <cellStyle name="Migliaia [0] 2 3" xfId="14" xr:uid="{00000000-0005-0000-0000-00000D000000}"/>
    <cellStyle name="Migliaia [0] 2 3 2" xfId="15" xr:uid="{00000000-0005-0000-0000-00000E000000}"/>
    <cellStyle name="Migliaia [0] 2 4" xfId="16" xr:uid="{00000000-0005-0000-0000-00000F000000}"/>
    <cellStyle name="Migliaia [0] 3" xfId="17" xr:uid="{00000000-0005-0000-0000-000010000000}"/>
    <cellStyle name="Migliaia [0] 3 2" xfId="18" xr:uid="{00000000-0005-0000-0000-000011000000}"/>
    <cellStyle name="Migliaia [0] 3 2 2" xfId="19" xr:uid="{00000000-0005-0000-0000-000012000000}"/>
    <cellStyle name="Migliaia [0] 3 3" xfId="20" xr:uid="{00000000-0005-0000-0000-000013000000}"/>
    <cellStyle name="Migliaia 10" xfId="21" xr:uid="{00000000-0005-0000-0000-000014000000}"/>
    <cellStyle name="Migliaia 2" xfId="22" xr:uid="{00000000-0005-0000-0000-000015000000}"/>
    <cellStyle name="Migliaia 2 2" xfId="23" xr:uid="{00000000-0005-0000-0000-000016000000}"/>
    <cellStyle name="Migliaia 2 3" xfId="24" xr:uid="{00000000-0005-0000-0000-000017000000}"/>
    <cellStyle name="Migliaia 2 3 2" xfId="25" xr:uid="{00000000-0005-0000-0000-000018000000}"/>
    <cellStyle name="Migliaia 2 4" xfId="26" xr:uid="{00000000-0005-0000-0000-000019000000}"/>
    <cellStyle name="Migliaia 3" xfId="27" xr:uid="{00000000-0005-0000-0000-00001A000000}"/>
    <cellStyle name="Migliaia 3 2" xfId="28" xr:uid="{00000000-0005-0000-0000-00001B000000}"/>
    <cellStyle name="Migliaia 3 3" xfId="29" xr:uid="{00000000-0005-0000-0000-00001C000000}"/>
    <cellStyle name="Migliaia 3 3 2" xfId="30" xr:uid="{00000000-0005-0000-0000-00001D000000}"/>
    <cellStyle name="Migliaia 3 4" xfId="31" xr:uid="{00000000-0005-0000-0000-00001E000000}"/>
    <cellStyle name="Migliaia 4" xfId="32" xr:uid="{00000000-0005-0000-0000-00001F000000}"/>
    <cellStyle name="Migliaia 4 2" xfId="33" xr:uid="{00000000-0005-0000-0000-000020000000}"/>
    <cellStyle name="Migliaia 4 2 2" xfId="34" xr:uid="{00000000-0005-0000-0000-000021000000}"/>
    <cellStyle name="Migliaia 4 3" xfId="35" xr:uid="{00000000-0005-0000-0000-000022000000}"/>
    <cellStyle name="Migliaia 5" xfId="36" xr:uid="{00000000-0005-0000-0000-000023000000}"/>
    <cellStyle name="Migliaia 5 2" xfId="37" xr:uid="{00000000-0005-0000-0000-000024000000}"/>
    <cellStyle name="Migliaia 6" xfId="38" xr:uid="{00000000-0005-0000-0000-000025000000}"/>
    <cellStyle name="Migliaia 6 2" xfId="39" xr:uid="{00000000-0005-0000-0000-000026000000}"/>
    <cellStyle name="Migliaia 6 2 2" xfId="40" xr:uid="{00000000-0005-0000-0000-000027000000}"/>
    <cellStyle name="Migliaia 6 3" xfId="41" xr:uid="{00000000-0005-0000-0000-000028000000}"/>
    <cellStyle name="Migliaia 7" xfId="42" xr:uid="{00000000-0005-0000-0000-000029000000}"/>
    <cellStyle name="Migliaia 7 2" xfId="43" xr:uid="{00000000-0005-0000-0000-00002A000000}"/>
    <cellStyle name="Migliaia 8" xfId="44" xr:uid="{00000000-0005-0000-0000-00002B000000}"/>
    <cellStyle name="Migliaia 9" xfId="45" xr:uid="{00000000-0005-0000-0000-00002C000000}"/>
    <cellStyle name="Normal_1.1" xfId="46" xr:uid="{00000000-0005-0000-0000-00002D000000}"/>
    <cellStyle name="Normale" xfId="0" builtinId="0"/>
    <cellStyle name="Normale 10" xfId="47" xr:uid="{00000000-0005-0000-0000-00002F000000}"/>
    <cellStyle name="Normale 11" xfId="48" xr:uid="{00000000-0005-0000-0000-000030000000}"/>
    <cellStyle name="Normale 12" xfId="49" xr:uid="{00000000-0005-0000-0000-000031000000}"/>
    <cellStyle name="Normale 13" xfId="50" xr:uid="{00000000-0005-0000-0000-000032000000}"/>
    <cellStyle name="Normale 14" xfId="51" xr:uid="{00000000-0005-0000-0000-000033000000}"/>
    <cellStyle name="Normale 2" xfId="52" xr:uid="{00000000-0005-0000-0000-000034000000}"/>
    <cellStyle name="Normale 2 2" xfId="53" xr:uid="{00000000-0005-0000-0000-000035000000}"/>
    <cellStyle name="Normale 2 2 2" xfId="54" xr:uid="{00000000-0005-0000-0000-000036000000}"/>
    <cellStyle name="Normale 2 3" xfId="55" xr:uid="{00000000-0005-0000-0000-000037000000}"/>
    <cellStyle name="Normale 2 4" xfId="56" xr:uid="{00000000-0005-0000-0000-000038000000}"/>
    <cellStyle name="Normale 2 5" xfId="57" xr:uid="{00000000-0005-0000-0000-000039000000}"/>
    <cellStyle name="Normale 2_Carlo valori mobiliariEND2004_09" xfId="58" xr:uid="{00000000-0005-0000-0000-00003A000000}"/>
    <cellStyle name="Normale 3" xfId="59" xr:uid="{00000000-0005-0000-0000-00003B000000}"/>
    <cellStyle name="Normale 3 2" xfId="60" xr:uid="{00000000-0005-0000-0000-00003C000000}"/>
    <cellStyle name="Normale 4" xfId="61" xr:uid="{00000000-0005-0000-0000-00003D000000}"/>
    <cellStyle name="Normale 5" xfId="62" xr:uid="{00000000-0005-0000-0000-00003E000000}"/>
    <cellStyle name="Normale 5 2" xfId="63" xr:uid="{00000000-0005-0000-0000-00003F000000}"/>
    <cellStyle name="Normale 6" xfId="64" xr:uid="{00000000-0005-0000-0000-000040000000}"/>
    <cellStyle name="Normale 7" xfId="65" xr:uid="{00000000-0005-0000-0000-000041000000}"/>
    <cellStyle name="Normale 8" xfId="66" xr:uid="{00000000-0005-0000-0000-000042000000}"/>
    <cellStyle name="Normale 9" xfId="67" xr:uid="{00000000-0005-0000-0000-000043000000}"/>
    <cellStyle name="Normale_2.1" xfId="68" xr:uid="{00000000-0005-0000-0000-000044000000}"/>
    <cellStyle name="Normale_2.7" xfId="69" xr:uid="{00000000-0005-0000-0000-000045000000}"/>
    <cellStyle name="Normale_2017 anno" xfId="70" xr:uid="{00000000-0005-0000-0000-000046000000}"/>
    <cellStyle name="Normale_Anno 2018" xfId="71" xr:uid="{00000000-0005-0000-0000-000047000000}"/>
    <cellStyle name="Normale_Foglio1" xfId="72" xr:uid="{00000000-0005-0000-0000-000048000000}"/>
    <cellStyle name="Normale_Foglio3_Tavole Commerco Estero di beni BUONE" xfId="73" xr:uid="{00000000-0005-0000-0000-000049000000}"/>
    <cellStyle name="Normale_New_pil_95-01" xfId="74" xr:uid="{00000000-0005-0000-0000-00004A000000}"/>
    <cellStyle name="Normale_Tabelle8.1_8.4" xfId="75" xr:uid="{00000000-0005-0000-0000-00004B000000}"/>
    <cellStyle name="Normale_Tavole Commerco Estero di beni BUONE" xfId="76" xr:uid="{00000000-0005-0000-0000-00004C000000}"/>
    <cellStyle name="Normale_Valore aggiunto 2005 Istat" xfId="77" xr:uid="{00000000-0005-0000-0000-00004D000000}"/>
    <cellStyle name="Nuovo" xfId="78" xr:uid="{00000000-0005-0000-0000-00004E000000}"/>
    <cellStyle name="Nuovo 2" xfId="79" xr:uid="{00000000-0005-0000-0000-00004F000000}"/>
    <cellStyle name="Percentuale 2" xfId="80" xr:uid="{00000000-0005-0000-0000-000050000000}"/>
    <cellStyle name="Percentuale 2 2" xfId="81" xr:uid="{00000000-0005-0000-0000-000051000000}"/>
    <cellStyle name="Percentuale 2 2 2" xfId="82" xr:uid="{00000000-0005-0000-0000-000052000000}"/>
    <cellStyle name="Percentuale 3" xfId="83" xr:uid="{00000000-0005-0000-0000-000053000000}"/>
    <cellStyle name="Percentuale 3 2" xfId="84" xr:uid="{00000000-0005-0000-0000-000054000000}"/>
    <cellStyle name="Percentuale 4" xfId="85" xr:uid="{00000000-0005-0000-0000-000055000000}"/>
    <cellStyle name="Percentuale 4 2" xfId="86" xr:uid="{00000000-0005-0000-0000-000056000000}"/>
    <cellStyle name="Percentuale 5" xfId="87" xr:uid="{00000000-0005-0000-0000-000057000000}"/>
    <cellStyle name="Percentuale 5 2" xfId="88" xr:uid="{00000000-0005-0000-0000-000058000000}"/>
    <cellStyle name="T_decimale(1)" xfId="89" xr:uid="{00000000-0005-0000-0000-000059000000}"/>
    <cellStyle name="T_decimale(1)_tavole nazionali GE 2011-1" xfId="90" xr:uid="{00000000-0005-0000-0000-00005A000000}"/>
    <cellStyle name="T_decimale(1)_Volume Nazionale al 29-4-2010" xfId="91" xr:uid="{00000000-0005-0000-0000-00005B000000}"/>
    <cellStyle name="T_decimale(1)_Volume Nazionale parte imprese" xfId="92" xr:uid="{00000000-0005-0000-0000-00005C000000}"/>
    <cellStyle name="T_decimale(2)" xfId="93" xr:uid="{00000000-0005-0000-0000-00005D000000}"/>
    <cellStyle name="T_decimale(2)_tavole nazionali GE 2011-1" xfId="94" xr:uid="{00000000-0005-0000-0000-00005E000000}"/>
    <cellStyle name="T_decimale(2)_Volume Nazionale al 29-4-2010" xfId="95" xr:uid="{00000000-0005-0000-0000-00005F000000}"/>
    <cellStyle name="T_decimale(2)_Volume Nazionale parte imprese" xfId="96" xr:uid="{00000000-0005-0000-0000-000060000000}"/>
    <cellStyle name="T_fiancata" xfId="97" xr:uid="{00000000-0005-0000-0000-000061000000}"/>
    <cellStyle name="T_fiancata_tavole nazionali GE 2011-1" xfId="98" xr:uid="{00000000-0005-0000-0000-000062000000}"/>
    <cellStyle name="T_fiancata_Volume Nazionale al 29-4-2010" xfId="99" xr:uid="{00000000-0005-0000-0000-000063000000}"/>
    <cellStyle name="T_fiancata_Volume Nazionale parte imprese" xfId="100" xr:uid="{00000000-0005-0000-0000-000064000000}"/>
    <cellStyle name="T_intero" xfId="101" xr:uid="{00000000-0005-0000-0000-000065000000}"/>
    <cellStyle name="T_intero_tavole nazionali GE 2011-1" xfId="102" xr:uid="{00000000-0005-0000-0000-000066000000}"/>
    <cellStyle name="T_intero_Volume Nazionale al 29-4-2010" xfId="103" xr:uid="{00000000-0005-0000-0000-000067000000}"/>
    <cellStyle name="T_intero_Volume Nazionale parte imprese" xfId="104" xr:uid="{00000000-0005-0000-0000-000068000000}"/>
    <cellStyle name="T_intestazione" xfId="105" xr:uid="{00000000-0005-0000-0000-000069000000}"/>
    <cellStyle name="T_intestazione bassa" xfId="106" xr:uid="{00000000-0005-0000-0000-00006A000000}"/>
    <cellStyle name="T_intestazione bassa_Tavole dati" xfId="107" xr:uid="{00000000-0005-0000-0000-00006B000000}"/>
    <cellStyle name="T_intestazione bassa_Tavole dati_tavole nazionali GE 2011-1" xfId="108" xr:uid="{00000000-0005-0000-0000-00006C000000}"/>
    <cellStyle name="T_intestazione bassa_Tavole dati_Volume Nazionale al 29-4-2010" xfId="109" xr:uid="{00000000-0005-0000-0000-00006D000000}"/>
    <cellStyle name="T_intestazione bassa_Tavole dati_Volume Nazionale parte imprese" xfId="110" xr:uid="{00000000-0005-0000-0000-00006E000000}"/>
    <cellStyle name="T_intestazione bassa_tavole nazionali GE 2011-1" xfId="111" xr:uid="{00000000-0005-0000-0000-00006F000000}"/>
    <cellStyle name="T_intestazione bassa_Volume Nazionale al 29-4-2010" xfId="112" xr:uid="{00000000-0005-0000-0000-000070000000}"/>
    <cellStyle name="T_intestazione bassa_Volume Nazionale parte imprese" xfId="113" xr:uid="{00000000-0005-0000-0000-000071000000}"/>
    <cellStyle name="T_intestazione_tavole nazionali GE 2011-1" xfId="114" xr:uid="{00000000-0005-0000-0000-000072000000}"/>
    <cellStyle name="T_intestazione_Volume Nazionale al 29-4-2010" xfId="115" xr:uid="{00000000-0005-0000-0000-000073000000}"/>
    <cellStyle name="T_intestazione_Volume Nazionale parte imprese" xfId="116" xr:uid="{00000000-0005-0000-0000-000074000000}"/>
    <cellStyle name="T_titolo" xfId="117" xr:uid="{00000000-0005-0000-0000-000075000000}"/>
    <cellStyle name="T_titolo_Tavole dati" xfId="118" xr:uid="{00000000-0005-0000-0000-000076000000}"/>
    <cellStyle name="trattino" xfId="119" xr:uid="{00000000-0005-0000-0000-000077000000}"/>
    <cellStyle name="Valuta (0)_01Piemonteval" xfId="120" xr:uid="{00000000-0005-0000-0000-00007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IV26"/>
  <sheetViews>
    <sheetView tabSelected="1" zoomScaleNormal="100" workbookViewId="0">
      <selection activeCell="A3" sqref="A3"/>
    </sheetView>
  </sheetViews>
  <sheetFormatPr defaultRowHeight="15" x14ac:dyDescent="0.3"/>
  <cols>
    <col min="1" max="1" width="14.85546875" style="10" customWidth="1"/>
    <col min="2" max="2" width="11.140625" style="10" customWidth="1"/>
    <col min="3" max="7" width="9.140625" style="10"/>
    <col min="8" max="8" width="8.5703125" style="10" customWidth="1"/>
    <col min="9" max="16384" width="9.140625" style="10"/>
  </cols>
  <sheetData>
    <row r="1" spans="1:4" x14ac:dyDescent="0.3">
      <c r="A1" s="65" t="s">
        <v>341</v>
      </c>
      <c r="B1" s="50"/>
      <c r="C1" s="50"/>
      <c r="D1" s="50"/>
    </row>
    <row r="3" spans="1:4" x14ac:dyDescent="0.3">
      <c r="A3" s="47" t="s">
        <v>109</v>
      </c>
    </row>
    <row r="5" spans="1:4" x14ac:dyDescent="0.3">
      <c r="A5" s="47" t="s">
        <v>113</v>
      </c>
      <c r="B5" s="47" t="s">
        <v>95</v>
      </c>
      <c r="C5" s="47" t="s">
        <v>94</v>
      </c>
    </row>
    <row r="6" spans="1:4" x14ac:dyDescent="0.3">
      <c r="A6" s="47"/>
      <c r="B6" s="47"/>
    </row>
    <row r="7" spans="1:4" x14ac:dyDescent="0.3">
      <c r="A7" s="49" t="s">
        <v>112</v>
      </c>
      <c r="C7" s="47"/>
    </row>
    <row r="8" spans="1:4" x14ac:dyDescent="0.3">
      <c r="B8" s="90" t="s">
        <v>87</v>
      </c>
      <c r="C8" s="52" t="s">
        <v>586</v>
      </c>
    </row>
    <row r="9" spans="1:4" x14ac:dyDescent="0.3">
      <c r="B9" s="90" t="s">
        <v>88</v>
      </c>
      <c r="C9" s="52" t="s">
        <v>587</v>
      </c>
    </row>
    <row r="10" spans="1:4" x14ac:dyDescent="0.3">
      <c r="B10" s="90" t="s">
        <v>89</v>
      </c>
      <c r="C10" s="52" t="s">
        <v>588</v>
      </c>
    </row>
    <row r="11" spans="1:4" x14ac:dyDescent="0.3">
      <c r="B11" s="90" t="s">
        <v>90</v>
      </c>
      <c r="C11" s="53" t="s">
        <v>589</v>
      </c>
    </row>
    <row r="12" spans="1:4" x14ac:dyDescent="0.3">
      <c r="B12" s="90" t="s">
        <v>91</v>
      </c>
      <c r="C12" s="53" t="s">
        <v>590</v>
      </c>
    </row>
    <row r="13" spans="1:4" x14ac:dyDescent="0.3">
      <c r="B13" s="90" t="s">
        <v>92</v>
      </c>
      <c r="C13" s="51" t="s">
        <v>591</v>
      </c>
    </row>
    <row r="14" spans="1:4" x14ac:dyDescent="0.3">
      <c r="B14" s="90" t="s">
        <v>93</v>
      </c>
      <c r="C14" s="18" t="s">
        <v>592</v>
      </c>
    </row>
    <row r="15" spans="1:4" x14ac:dyDescent="0.3">
      <c r="B15" s="91" t="s">
        <v>107</v>
      </c>
      <c r="C15" s="52" t="s">
        <v>593</v>
      </c>
    </row>
    <row r="16" spans="1:4" x14ac:dyDescent="0.3">
      <c r="B16" s="91" t="s">
        <v>108</v>
      </c>
      <c r="C16" s="52" t="s">
        <v>594</v>
      </c>
    </row>
    <row r="17" spans="1:256" x14ac:dyDescent="0.3">
      <c r="A17" s="1"/>
      <c r="B17" s="52"/>
      <c r="C17" s="60"/>
      <c r="D17" s="52"/>
      <c r="E17" s="52"/>
      <c r="F17" s="52"/>
      <c r="G17" s="52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pans="1:256" x14ac:dyDescent="0.3">
      <c r="A18" s="49" t="s">
        <v>111</v>
      </c>
      <c r="B18" s="59"/>
    </row>
    <row r="19" spans="1:256" x14ac:dyDescent="0.3">
      <c r="B19" s="92" t="s">
        <v>121</v>
      </c>
      <c r="C19" s="52" t="s">
        <v>604</v>
      </c>
    </row>
    <row r="20" spans="1:256" x14ac:dyDescent="0.3">
      <c r="B20" s="92" t="s">
        <v>122</v>
      </c>
      <c r="C20" s="52" t="s">
        <v>605</v>
      </c>
    </row>
    <row r="21" spans="1:256" x14ac:dyDescent="0.3">
      <c r="B21" s="93" t="s">
        <v>0</v>
      </c>
      <c r="C21" s="52" t="s">
        <v>606</v>
      </c>
    </row>
    <row r="22" spans="1:256" x14ac:dyDescent="0.3">
      <c r="B22" s="93" t="s">
        <v>1</v>
      </c>
      <c r="C22" s="52" t="s">
        <v>607</v>
      </c>
    </row>
    <row r="23" spans="1:256" x14ac:dyDescent="0.3">
      <c r="B23" s="93" t="s">
        <v>2</v>
      </c>
      <c r="C23" s="53" t="s">
        <v>608</v>
      </c>
    </row>
    <row r="24" spans="1:256" x14ac:dyDescent="0.3">
      <c r="B24" s="93" t="s">
        <v>3</v>
      </c>
      <c r="C24" s="53" t="s">
        <v>609</v>
      </c>
    </row>
    <row r="25" spans="1:256" x14ac:dyDescent="0.3">
      <c r="B25" s="93" t="s">
        <v>96</v>
      </c>
      <c r="C25" s="51" t="s">
        <v>610</v>
      </c>
    </row>
    <row r="26" spans="1:256" x14ac:dyDescent="0.3">
      <c r="B26" s="93" t="s">
        <v>97</v>
      </c>
      <c r="C26" s="18" t="s">
        <v>611</v>
      </c>
    </row>
  </sheetData>
  <phoneticPr fontId="24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  <pageSetUpPr fitToPage="1"/>
  </sheetPr>
  <dimension ref="A1:O85"/>
  <sheetViews>
    <sheetView workbookViewId="0">
      <selection activeCell="A2" sqref="A2"/>
    </sheetView>
  </sheetViews>
  <sheetFormatPr defaultRowHeight="15" customHeight="1" x14ac:dyDescent="0.25"/>
  <cols>
    <col min="1" max="1" width="30.7109375" style="23" customWidth="1"/>
    <col min="2" max="6" width="15.85546875" style="23" bestFit="1" customWidth="1"/>
    <col min="7" max="7" width="15.85546875" style="23" customWidth="1"/>
    <col min="8" max="12" width="9.7109375" style="23" customWidth="1"/>
    <col min="13" max="13" width="7.85546875" style="23" bestFit="1" customWidth="1"/>
    <col min="14" max="14" width="6.28515625" style="23" bestFit="1" customWidth="1"/>
    <col min="15" max="17" width="14.7109375" style="23" bestFit="1" customWidth="1"/>
    <col min="18" max="18" width="14.7109375" style="23" customWidth="1"/>
    <col min="19" max="19" width="7.85546875" style="23" bestFit="1" customWidth="1"/>
    <col min="20" max="20" width="6.28515625" style="23" bestFit="1" customWidth="1"/>
    <col min="21" max="23" width="15.85546875" style="23" bestFit="1" customWidth="1"/>
    <col min="24" max="24" width="15.85546875" style="23" customWidth="1"/>
    <col min="25" max="25" width="7.85546875" style="23" bestFit="1" customWidth="1"/>
    <col min="26" max="26" width="6.28515625" style="23" bestFit="1" customWidth="1"/>
    <col min="27" max="29" width="14.7109375" style="23" bestFit="1" customWidth="1"/>
    <col min="30" max="30" width="14.7109375" style="23" customWidth="1"/>
    <col min="31" max="31" width="7.85546875" style="23" bestFit="1" customWidth="1"/>
    <col min="32" max="32" width="6.28515625" style="23" bestFit="1" customWidth="1"/>
    <col min="33" max="35" width="15.85546875" style="23" bestFit="1" customWidth="1"/>
    <col min="36" max="36" width="15.85546875" style="23" customWidth="1"/>
    <col min="37" max="37" width="7.85546875" style="23" bestFit="1" customWidth="1"/>
    <col min="38" max="38" width="6.28515625" style="23" bestFit="1" customWidth="1"/>
    <col min="39" max="41" width="15.85546875" style="23" bestFit="1" customWidth="1"/>
    <col min="42" max="42" width="15.85546875" style="23" customWidth="1"/>
    <col min="43" max="43" width="7.85546875" style="23" bestFit="1" customWidth="1"/>
    <col min="44" max="44" width="6.28515625" style="23" bestFit="1" customWidth="1"/>
    <col min="45" max="16384" width="9.140625" style="23"/>
  </cols>
  <sheetData>
    <row r="1" spans="1:15" ht="15" customHeight="1" x14ac:dyDescent="0.25">
      <c r="A1" s="224" t="str">
        <f>'Indice tavole'!C16</f>
        <v>Esportazioni per provincia e classe di valore esportato. Anni 2015-2020 e variazioni rispetto all'anno precedente</v>
      </c>
      <c r="O1" s="214" t="s">
        <v>110</v>
      </c>
    </row>
    <row r="2" spans="1:15" ht="15" customHeight="1" x14ac:dyDescent="0.25">
      <c r="A2" s="217"/>
      <c r="O2" s="214"/>
    </row>
    <row r="3" spans="1:15" ht="15" customHeight="1" x14ac:dyDescent="0.25">
      <c r="A3" s="224" t="s">
        <v>9</v>
      </c>
    </row>
    <row r="4" spans="1:15" ht="30" x14ac:dyDescent="0.25">
      <c r="A4" s="5" t="s">
        <v>98</v>
      </c>
      <c r="B4" s="218">
        <v>2015</v>
      </c>
      <c r="C4" s="218">
        <v>2016</v>
      </c>
      <c r="D4" s="218">
        <v>2017</v>
      </c>
      <c r="E4" s="5">
        <v>2018</v>
      </c>
      <c r="F4" s="218">
        <v>2019</v>
      </c>
      <c r="G4" s="5">
        <v>2020</v>
      </c>
      <c r="H4" s="207" t="s">
        <v>595</v>
      </c>
      <c r="I4" s="207" t="s">
        <v>596</v>
      </c>
      <c r="J4" s="223" t="s">
        <v>597</v>
      </c>
      <c r="K4" s="207" t="s">
        <v>598</v>
      </c>
      <c r="L4" s="207" t="s">
        <v>599</v>
      </c>
    </row>
    <row r="5" spans="1:15" ht="15" customHeight="1" x14ac:dyDescent="0.25">
      <c r="A5" s="208" t="s">
        <v>99</v>
      </c>
      <c r="B5" s="101">
        <v>9824351.9999999907</v>
      </c>
      <c r="C5" s="101">
        <v>9725067</v>
      </c>
      <c r="D5" s="101">
        <v>11310113.999999993</v>
      </c>
      <c r="E5" s="101">
        <v>10450095.999999989</v>
      </c>
      <c r="F5" s="101">
        <v>8768782.0000000019</v>
      </c>
      <c r="G5" s="101">
        <v>8357710.9999999944</v>
      </c>
      <c r="H5" s="229">
        <f>G5/B5*100-100</f>
        <v>-14.928628371621841</v>
      </c>
      <c r="I5" s="230">
        <f>G5/C5*100-100</f>
        <v>-14.060119071673299</v>
      </c>
      <c r="J5" s="231">
        <f>G5/D5*100-100</f>
        <v>-26.104095856151417</v>
      </c>
      <c r="K5" s="231">
        <f>G5/E5*100-100</f>
        <v>-20.022639026473982</v>
      </c>
      <c r="L5" s="231">
        <f>G5/F5*100-100</f>
        <v>-4.6878916592978044</v>
      </c>
    </row>
    <row r="6" spans="1:15" ht="15" customHeight="1" x14ac:dyDescent="0.25">
      <c r="A6" s="208" t="s">
        <v>100</v>
      </c>
      <c r="B6" s="101">
        <v>14068454.999999994</v>
      </c>
      <c r="C6" s="101">
        <v>18006647</v>
      </c>
      <c r="D6" s="101">
        <v>17179078.000000004</v>
      </c>
      <c r="E6" s="101">
        <v>12850077.000000004</v>
      </c>
      <c r="F6" s="101">
        <v>9301842.9999999963</v>
      </c>
      <c r="G6" s="101">
        <v>10859068.000000004</v>
      </c>
      <c r="H6" s="229">
        <f>G6/B6*100-100</f>
        <v>-22.812647159904856</v>
      </c>
      <c r="I6" s="230">
        <f>G6/C6*100-100</f>
        <v>-39.694114067988316</v>
      </c>
      <c r="J6" s="231">
        <f>G6/D6*100-100</f>
        <v>-36.788994147415821</v>
      </c>
      <c r="K6" s="231">
        <f>G6/E6*100-100</f>
        <v>-15.49414061876827</v>
      </c>
      <c r="L6" s="231">
        <f>G6/F6*100-100</f>
        <v>16.741037233159133</v>
      </c>
    </row>
    <row r="7" spans="1:15" ht="15" customHeight="1" x14ac:dyDescent="0.25">
      <c r="A7" s="208" t="s">
        <v>101</v>
      </c>
      <c r="B7" s="101">
        <v>35720221.999999985</v>
      </c>
      <c r="C7" s="101">
        <v>33960689</v>
      </c>
      <c r="D7" s="101">
        <v>46065073.000000007</v>
      </c>
      <c r="E7" s="101">
        <v>30802617.000000004</v>
      </c>
      <c r="F7" s="101">
        <v>32922099.000000007</v>
      </c>
      <c r="G7" s="101">
        <v>28065775.000000004</v>
      </c>
      <c r="H7" s="229">
        <f t="shared" ref="H7:H13" si="0">G7/B7*100-100</f>
        <v>-21.428889775656998</v>
      </c>
      <c r="I7" s="230">
        <f t="shared" ref="I7:I13" si="1">G7/C7*100-100</f>
        <v>-17.35805183457849</v>
      </c>
      <c r="J7" s="231">
        <f t="shared" ref="J7:J13" si="2">G7/D7*100-100</f>
        <v>-39.073633943877617</v>
      </c>
      <c r="K7" s="231">
        <f t="shared" ref="K7:K13" si="3">G7/E7*100-100</f>
        <v>-8.8850957046928869</v>
      </c>
      <c r="L7" s="231">
        <f t="shared" ref="L7:L13" si="4">G7/F7*100-100</f>
        <v>-14.750954974043424</v>
      </c>
    </row>
    <row r="8" spans="1:15" ht="15" customHeight="1" x14ac:dyDescent="0.25">
      <c r="A8" s="208" t="s">
        <v>102</v>
      </c>
      <c r="B8" s="101">
        <v>89558892.99999997</v>
      </c>
      <c r="C8" s="101">
        <v>109408389</v>
      </c>
      <c r="D8" s="101">
        <v>84024952</v>
      </c>
      <c r="E8" s="101">
        <v>87898768.00000003</v>
      </c>
      <c r="F8" s="101">
        <v>78166863.000000015</v>
      </c>
      <c r="G8" s="101">
        <v>69146700.999999985</v>
      </c>
      <c r="H8" s="229">
        <f t="shared" si="0"/>
        <v>-22.79192084252314</v>
      </c>
      <c r="I8" s="230">
        <f t="shared" si="1"/>
        <v>-36.79945237106088</v>
      </c>
      <c r="J8" s="231">
        <f t="shared" si="2"/>
        <v>-17.706943765942313</v>
      </c>
      <c r="K8" s="231">
        <f t="shared" si="3"/>
        <v>-21.333708568020015</v>
      </c>
      <c r="L8" s="231">
        <f t="shared" si="4"/>
        <v>-11.539623894079043</v>
      </c>
    </row>
    <row r="9" spans="1:15" ht="15" customHeight="1" x14ac:dyDescent="0.25">
      <c r="A9" s="208" t="s">
        <v>103</v>
      </c>
      <c r="B9" s="101">
        <v>60849377</v>
      </c>
      <c r="C9" s="101">
        <v>65814946</v>
      </c>
      <c r="D9" s="101">
        <v>95286607.000000015</v>
      </c>
      <c r="E9" s="101">
        <v>72261861</v>
      </c>
      <c r="F9" s="101">
        <v>89637235</v>
      </c>
      <c r="G9" s="101">
        <v>88295498.999999985</v>
      </c>
      <c r="H9" s="229">
        <f t="shared" si="0"/>
        <v>45.105017262543186</v>
      </c>
      <c r="I9" s="230">
        <f t="shared" si="1"/>
        <v>34.157215596591072</v>
      </c>
      <c r="J9" s="231">
        <f t="shared" si="2"/>
        <v>-7.3369261642405093</v>
      </c>
      <c r="K9" s="231">
        <f t="shared" si="3"/>
        <v>22.188243947938162</v>
      </c>
      <c r="L9" s="231">
        <f t="shared" si="4"/>
        <v>-1.4968511690482416</v>
      </c>
    </row>
    <row r="10" spans="1:15" ht="15" customHeight="1" x14ac:dyDescent="0.25">
      <c r="A10" s="208" t="s">
        <v>104</v>
      </c>
      <c r="B10" s="101">
        <v>229625802</v>
      </c>
      <c r="C10" s="101">
        <v>156530937</v>
      </c>
      <c r="D10" s="101">
        <v>155390040</v>
      </c>
      <c r="E10" s="101">
        <v>170094058</v>
      </c>
      <c r="F10" s="101">
        <v>136101327</v>
      </c>
      <c r="G10" s="101">
        <v>179196275.99999997</v>
      </c>
      <c r="H10" s="229">
        <f t="shared" si="0"/>
        <v>-21.961611265270633</v>
      </c>
      <c r="I10" s="230">
        <f t="shared" si="1"/>
        <v>14.479782357656205</v>
      </c>
      <c r="J10" s="231">
        <f t="shared" si="2"/>
        <v>15.320310104817509</v>
      </c>
      <c r="K10" s="231">
        <f t="shared" si="3"/>
        <v>5.3512851107355885</v>
      </c>
      <c r="L10" s="231">
        <f t="shared" si="4"/>
        <v>31.663871286133713</v>
      </c>
    </row>
    <row r="11" spans="1:15" ht="15" customHeight="1" x14ac:dyDescent="0.25">
      <c r="A11" s="208" t="s">
        <v>105</v>
      </c>
      <c r="B11" s="101">
        <v>620288224</v>
      </c>
      <c r="C11" s="101">
        <v>623335445</v>
      </c>
      <c r="D11" s="101">
        <v>670020214</v>
      </c>
      <c r="E11" s="101">
        <v>642512327.99999988</v>
      </c>
      <c r="F11" s="101">
        <v>778831615</v>
      </c>
      <c r="G11" s="101">
        <v>611869634</v>
      </c>
      <c r="H11" s="229">
        <f t="shared" si="0"/>
        <v>-1.3572061622759435</v>
      </c>
      <c r="I11" s="230">
        <f t="shared" si="1"/>
        <v>-1.839428688352541</v>
      </c>
      <c r="J11" s="231">
        <f t="shared" si="2"/>
        <v>-8.6789292001867864</v>
      </c>
      <c r="K11" s="231">
        <f t="shared" si="3"/>
        <v>-4.7691993856964388</v>
      </c>
      <c r="L11" s="231">
        <f t="shared" si="4"/>
        <v>-21.437494033931841</v>
      </c>
    </row>
    <row r="12" spans="1:15" ht="15" customHeight="1" x14ac:dyDescent="0.25">
      <c r="A12" s="208" t="s">
        <v>106</v>
      </c>
      <c r="B12" s="101">
        <v>2721737208</v>
      </c>
      <c r="C12" s="101">
        <v>2840098843</v>
      </c>
      <c r="D12" s="101">
        <v>2809594525</v>
      </c>
      <c r="E12" s="101">
        <v>2867044321</v>
      </c>
      <c r="F12" s="101">
        <v>2914821877</v>
      </c>
      <c r="G12" s="101">
        <v>2165525046</v>
      </c>
      <c r="H12" s="229">
        <f t="shared" si="0"/>
        <v>-20.435924539853673</v>
      </c>
      <c r="I12" s="230">
        <f t="shared" si="1"/>
        <v>-23.751771832259422</v>
      </c>
      <c r="J12" s="231">
        <f t="shared" si="2"/>
        <v>-22.923929886288491</v>
      </c>
      <c r="K12" s="231">
        <f t="shared" si="3"/>
        <v>-24.468379154854375</v>
      </c>
      <c r="L12" s="231">
        <f t="shared" si="4"/>
        <v>-25.706436366231515</v>
      </c>
    </row>
    <row r="13" spans="1:15" ht="15" customHeight="1" x14ac:dyDescent="0.25">
      <c r="A13" s="227" t="s">
        <v>6</v>
      </c>
      <c r="B13" s="2">
        <f t="shared" ref="B13:G13" si="5">SUM(B5:B12)</f>
        <v>3781672533</v>
      </c>
      <c r="C13" s="2">
        <f t="shared" si="5"/>
        <v>3856880963</v>
      </c>
      <c r="D13" s="2">
        <f t="shared" si="5"/>
        <v>3888870603</v>
      </c>
      <c r="E13" s="2">
        <f t="shared" si="5"/>
        <v>3893914126</v>
      </c>
      <c r="F13" s="2">
        <f t="shared" si="5"/>
        <v>4048551641</v>
      </c>
      <c r="G13" s="2">
        <f t="shared" si="5"/>
        <v>3161315710</v>
      </c>
      <c r="H13" s="239">
        <f t="shared" si="0"/>
        <v>-16.404297770010018</v>
      </c>
      <c r="I13" s="240">
        <f t="shared" si="1"/>
        <v>-18.034397734146509</v>
      </c>
      <c r="J13" s="241">
        <f t="shared" si="2"/>
        <v>-18.708642361068556</v>
      </c>
      <c r="K13" s="241">
        <f t="shared" si="3"/>
        <v>-18.813933545898635</v>
      </c>
      <c r="L13" s="241">
        <f t="shared" si="4"/>
        <v>-21.914897219412794</v>
      </c>
    </row>
    <row r="15" spans="1:15" ht="15" customHeight="1" x14ac:dyDescent="0.25">
      <c r="A15" s="224" t="s">
        <v>12</v>
      </c>
    </row>
    <row r="16" spans="1:15" ht="30" x14ac:dyDescent="0.25">
      <c r="A16" s="5" t="s">
        <v>98</v>
      </c>
      <c r="B16" s="218">
        <v>2015</v>
      </c>
      <c r="C16" s="218">
        <v>2016</v>
      </c>
      <c r="D16" s="218">
        <v>2017</v>
      </c>
      <c r="E16" s="5">
        <v>2018</v>
      </c>
      <c r="F16" s="218">
        <v>2019</v>
      </c>
      <c r="G16" s="5">
        <v>2020</v>
      </c>
      <c r="H16" s="207" t="s">
        <v>595</v>
      </c>
      <c r="I16" s="207" t="s">
        <v>596</v>
      </c>
      <c r="J16" s="223" t="s">
        <v>597</v>
      </c>
      <c r="K16" s="207" t="s">
        <v>598</v>
      </c>
      <c r="L16" s="207" t="s">
        <v>599</v>
      </c>
    </row>
    <row r="17" spans="1:12" ht="15" customHeight="1" x14ac:dyDescent="0.25">
      <c r="A17" s="208" t="s">
        <v>99</v>
      </c>
      <c r="B17" s="101">
        <v>67091933.000000015</v>
      </c>
      <c r="C17" s="101">
        <v>72776449</v>
      </c>
      <c r="D17" s="101">
        <v>73606723.000000209</v>
      </c>
      <c r="E17" s="101">
        <v>69872654.000000119</v>
      </c>
      <c r="F17" s="101">
        <v>62699711.000000045</v>
      </c>
      <c r="G17" s="101">
        <v>74095733.999999762</v>
      </c>
      <c r="H17" s="229">
        <f>G17/B17*100-100</f>
        <v>10.439110466529186</v>
      </c>
      <c r="I17" s="230">
        <f>G17/C17*100-100</f>
        <v>1.8127911132346668</v>
      </c>
      <c r="J17" s="231">
        <f>G17/D17*100-100</f>
        <v>0.66435643385393917</v>
      </c>
      <c r="K17" s="231">
        <f>G17/E17*100-100</f>
        <v>6.043966785632108</v>
      </c>
      <c r="L17" s="231">
        <f>G17/F17*100-100</f>
        <v>18.175559054809213</v>
      </c>
    </row>
    <row r="18" spans="1:12" ht="15" customHeight="1" x14ac:dyDescent="0.25">
      <c r="A18" s="208" t="s">
        <v>100</v>
      </c>
      <c r="B18" s="101">
        <v>125201089.00000009</v>
      </c>
      <c r="C18" s="101">
        <v>134451508</v>
      </c>
      <c r="D18" s="101">
        <v>127119104.00000019</v>
      </c>
      <c r="E18" s="101">
        <v>91880058.000000149</v>
      </c>
      <c r="F18" s="101">
        <v>92556511.999999911</v>
      </c>
      <c r="G18" s="101">
        <v>102805316.00000012</v>
      </c>
      <c r="H18" s="229">
        <f>G18/B18*100-100</f>
        <v>-17.887842013898108</v>
      </c>
      <c r="I18" s="230">
        <f>G18/C18*100-100</f>
        <v>-23.537253297300225</v>
      </c>
      <c r="J18" s="231">
        <f>G18/D18*100-100</f>
        <v>-19.126777356769324</v>
      </c>
      <c r="K18" s="231">
        <f>G18/E18*100-100</f>
        <v>11.890782654925999</v>
      </c>
      <c r="L18" s="231">
        <f>G18/F18*100-100</f>
        <v>11.073023149360054</v>
      </c>
    </row>
    <row r="19" spans="1:12" ht="15" customHeight="1" x14ac:dyDescent="0.25">
      <c r="A19" s="208" t="s">
        <v>101</v>
      </c>
      <c r="B19" s="101">
        <v>296157112.99999964</v>
      </c>
      <c r="C19" s="101">
        <v>296568677</v>
      </c>
      <c r="D19" s="101">
        <v>304778959.00000012</v>
      </c>
      <c r="E19" s="101">
        <v>219181406.99999991</v>
      </c>
      <c r="F19" s="101">
        <v>249302930.99999982</v>
      </c>
      <c r="G19" s="101">
        <v>224288269.00000012</v>
      </c>
      <c r="H19" s="229">
        <f>G19/B19*100-100</f>
        <v>-24.267134181578683</v>
      </c>
      <c r="I19" s="230">
        <f>G19/C19*100-100</f>
        <v>-24.372232675131727</v>
      </c>
      <c r="J19" s="231">
        <f>G19/D19*100-100</f>
        <v>-26.40952979959485</v>
      </c>
      <c r="K19" s="231">
        <f>G19/E19*100-100</f>
        <v>2.329970443159084</v>
      </c>
      <c r="L19" s="231">
        <f>G19/F19*100-100</f>
        <v>-10.033841920614933</v>
      </c>
    </row>
    <row r="20" spans="1:12" ht="15" customHeight="1" x14ac:dyDescent="0.25">
      <c r="A20" s="208" t="s">
        <v>102</v>
      </c>
      <c r="B20" s="101">
        <v>738524925.00000024</v>
      </c>
      <c r="C20" s="101">
        <v>762601377</v>
      </c>
      <c r="D20" s="101">
        <v>763589255.00000024</v>
      </c>
      <c r="E20" s="101">
        <v>710056490</v>
      </c>
      <c r="F20" s="101">
        <v>738429173.99999976</v>
      </c>
      <c r="G20" s="101">
        <v>634723191.00000036</v>
      </c>
      <c r="H20" s="229">
        <f t="shared" ref="H20:H25" si="6">G20/B20*100-100</f>
        <v>-14.055278364504744</v>
      </c>
      <c r="I20" s="230">
        <f t="shared" ref="I20:I25" si="7">G20/C20*100-100</f>
        <v>-16.768680185585296</v>
      </c>
      <c r="J20" s="231">
        <f t="shared" ref="J20:J25" si="8">G20/D20*100-100</f>
        <v>-16.876359005339836</v>
      </c>
      <c r="K20" s="231">
        <f t="shared" ref="K20:K25" si="9">G20/E20*100-100</f>
        <v>-10.609479676750738</v>
      </c>
      <c r="L20" s="231">
        <f t="shared" ref="L20:L25" si="10">G20/F20*100-100</f>
        <v>-14.044134041757047</v>
      </c>
    </row>
    <row r="21" spans="1:12" ht="15" customHeight="1" x14ac:dyDescent="0.25">
      <c r="A21" s="208" t="s">
        <v>103</v>
      </c>
      <c r="B21" s="101">
        <v>792443594.00000012</v>
      </c>
      <c r="C21" s="101">
        <v>765561191</v>
      </c>
      <c r="D21" s="101">
        <v>726360721</v>
      </c>
      <c r="E21" s="101">
        <v>742176758</v>
      </c>
      <c r="F21" s="101">
        <v>705771176.99999988</v>
      </c>
      <c r="G21" s="101">
        <v>833201133.99999988</v>
      </c>
      <c r="H21" s="229">
        <f t="shared" si="6"/>
        <v>5.1432733267826336</v>
      </c>
      <c r="I21" s="230">
        <f t="shared" si="7"/>
        <v>8.8353411582484256</v>
      </c>
      <c r="J21" s="231">
        <f t="shared" si="8"/>
        <v>14.70900200287673</v>
      </c>
      <c r="K21" s="231">
        <f t="shared" si="9"/>
        <v>12.264514486453365</v>
      </c>
      <c r="L21" s="231">
        <f t="shared" si="10"/>
        <v>18.055420956925829</v>
      </c>
    </row>
    <row r="22" spans="1:12" ht="15" customHeight="1" x14ac:dyDescent="0.25">
      <c r="A22" s="208" t="s">
        <v>104</v>
      </c>
      <c r="B22" s="101">
        <v>1660344290.0000005</v>
      </c>
      <c r="C22" s="101">
        <v>1716434690</v>
      </c>
      <c r="D22" s="101">
        <v>1749296883.999999</v>
      </c>
      <c r="E22" s="101">
        <v>1792819635.9999993</v>
      </c>
      <c r="F22" s="101">
        <v>2017246168.9999995</v>
      </c>
      <c r="G22" s="101">
        <v>1651481551.000001</v>
      </c>
      <c r="H22" s="229">
        <f t="shared" si="6"/>
        <v>-0.53378922994336619</v>
      </c>
      <c r="I22" s="230">
        <f t="shared" si="7"/>
        <v>-3.7841893652241936</v>
      </c>
      <c r="J22" s="231">
        <f t="shared" si="8"/>
        <v>-5.5916942341045228</v>
      </c>
      <c r="K22" s="231">
        <f t="shared" si="9"/>
        <v>-7.883564088763606</v>
      </c>
      <c r="L22" s="231">
        <f t="shared" si="10"/>
        <v>-18.131878182290336</v>
      </c>
    </row>
    <row r="23" spans="1:12" ht="15" customHeight="1" x14ac:dyDescent="0.25">
      <c r="A23" s="208" t="s">
        <v>105</v>
      </c>
      <c r="B23" s="101">
        <v>2347540572</v>
      </c>
      <c r="C23" s="101">
        <v>2498833774</v>
      </c>
      <c r="D23" s="101">
        <v>2793365011</v>
      </c>
      <c r="E23" s="101">
        <v>2706670632.999999</v>
      </c>
      <c r="F23" s="101">
        <v>2848566996.0000005</v>
      </c>
      <c r="G23" s="101">
        <v>2670301053</v>
      </c>
      <c r="H23" s="229">
        <f t="shared" si="6"/>
        <v>13.748877648790653</v>
      </c>
      <c r="I23" s="230">
        <f t="shared" si="7"/>
        <v>6.8618921668216473</v>
      </c>
      <c r="J23" s="231">
        <f t="shared" si="8"/>
        <v>-4.405580993367721</v>
      </c>
      <c r="K23" s="231">
        <f t="shared" si="9"/>
        <v>-1.3437017255286747</v>
      </c>
      <c r="L23" s="231">
        <f t="shared" si="10"/>
        <v>-6.2580919897732485</v>
      </c>
    </row>
    <row r="24" spans="1:12" ht="15" customHeight="1" x14ac:dyDescent="0.25">
      <c r="A24" s="208" t="s">
        <v>106</v>
      </c>
      <c r="B24" s="101">
        <v>2715510297</v>
      </c>
      <c r="C24" s="101">
        <v>2877466881</v>
      </c>
      <c r="D24" s="101">
        <v>3016605382</v>
      </c>
      <c r="E24" s="101">
        <v>3654681801.999999</v>
      </c>
      <c r="F24" s="101">
        <v>3727394203.0000005</v>
      </c>
      <c r="G24" s="101">
        <v>2981255691.0000005</v>
      </c>
      <c r="H24" s="229">
        <f t="shared" si="6"/>
        <v>9.7862046147859019</v>
      </c>
      <c r="I24" s="230">
        <f t="shared" si="7"/>
        <v>3.6069506372191853</v>
      </c>
      <c r="J24" s="231">
        <f t="shared" si="8"/>
        <v>-1.1718367676107135</v>
      </c>
      <c r="K24" s="231">
        <f t="shared" si="9"/>
        <v>-18.426395168834418</v>
      </c>
      <c r="L24" s="231">
        <f t="shared" si="10"/>
        <v>-20.017697924181704</v>
      </c>
    </row>
    <row r="25" spans="1:12" ht="15" customHeight="1" x14ac:dyDescent="0.25">
      <c r="A25" s="227" t="s">
        <v>6</v>
      </c>
      <c r="B25" s="2">
        <f>SUM(B17:B24)</f>
        <v>8742813813</v>
      </c>
      <c r="C25" s="2">
        <f>SUM(C17:C24)</f>
        <v>9124694547</v>
      </c>
      <c r="D25" s="2">
        <v>9554722039</v>
      </c>
      <c r="E25" s="2">
        <f>SUM(E17:E24)</f>
        <v>9987339437.9999962</v>
      </c>
      <c r="F25" s="2">
        <f>SUM(F17:F24)</f>
        <v>10441966873</v>
      </c>
      <c r="G25" s="2">
        <f>SUM(G17:G24)</f>
        <v>9172151939.0000019</v>
      </c>
      <c r="H25" s="239">
        <f t="shared" si="6"/>
        <v>4.9107545371903427</v>
      </c>
      <c r="I25" s="240">
        <f t="shared" si="7"/>
        <v>0.52009841815039692</v>
      </c>
      <c r="J25" s="241">
        <f t="shared" si="8"/>
        <v>-4.0039898433302596</v>
      </c>
      <c r="K25" s="241">
        <f t="shared" si="9"/>
        <v>-8.1622088050632868</v>
      </c>
      <c r="L25" s="241">
        <f t="shared" si="10"/>
        <v>-12.160687248332337</v>
      </c>
    </row>
    <row r="27" spans="1:12" ht="15" customHeight="1" x14ac:dyDescent="0.25">
      <c r="A27" s="224" t="s">
        <v>13</v>
      </c>
    </row>
    <row r="28" spans="1:12" ht="30" x14ac:dyDescent="0.25">
      <c r="A28" s="5" t="s">
        <v>98</v>
      </c>
      <c r="B28" s="218">
        <v>2015</v>
      </c>
      <c r="C28" s="218">
        <v>2016</v>
      </c>
      <c r="D28" s="218">
        <v>2017</v>
      </c>
      <c r="E28" s="5">
        <v>2018</v>
      </c>
      <c r="F28" s="218">
        <v>2019</v>
      </c>
      <c r="G28" s="5">
        <v>2020</v>
      </c>
      <c r="H28" s="207" t="s">
        <v>595</v>
      </c>
      <c r="I28" s="207" t="s">
        <v>596</v>
      </c>
      <c r="J28" s="223" t="s">
        <v>597</v>
      </c>
      <c r="K28" s="207" t="s">
        <v>598</v>
      </c>
      <c r="L28" s="207" t="s">
        <v>599</v>
      </c>
    </row>
    <row r="29" spans="1:12" ht="15" customHeight="1" x14ac:dyDescent="0.25">
      <c r="A29" s="208" t="s">
        <v>99</v>
      </c>
      <c r="B29" s="228">
        <v>10816320.000000002</v>
      </c>
      <c r="C29" s="101">
        <v>11804579</v>
      </c>
      <c r="D29" s="228">
        <v>10661097.000000007</v>
      </c>
      <c r="E29" s="228">
        <v>10587934.000000004</v>
      </c>
      <c r="F29" s="101">
        <v>9348308.0000000037</v>
      </c>
      <c r="G29" s="101">
        <v>10183413.999999996</v>
      </c>
      <c r="H29" s="229">
        <f>G29/B29*100-100</f>
        <v>-5.8513986272595986</v>
      </c>
      <c r="I29" s="230">
        <f>G29/C29*100-100</f>
        <v>-13.733357199778183</v>
      </c>
      <c r="J29" s="231">
        <f>G29/D29*100-100</f>
        <v>-4.4806177075399631</v>
      </c>
      <c r="K29" s="231">
        <f>G29/E29*100-100</f>
        <v>-3.8205753832617972</v>
      </c>
      <c r="L29" s="231">
        <f>G29/F29*100-100</f>
        <v>8.9332315537741493</v>
      </c>
    </row>
    <row r="30" spans="1:12" ht="15" customHeight="1" x14ac:dyDescent="0.25">
      <c r="A30" s="208" t="s">
        <v>100</v>
      </c>
      <c r="B30" s="228">
        <v>14921558.000000007</v>
      </c>
      <c r="C30" s="101">
        <v>23061439</v>
      </c>
      <c r="D30" s="228">
        <v>22054782.999999989</v>
      </c>
      <c r="E30" s="228">
        <v>13778109.999999996</v>
      </c>
      <c r="F30" s="101">
        <v>14673760.000000007</v>
      </c>
      <c r="G30" s="101">
        <v>12430458.000000004</v>
      </c>
      <c r="H30" s="229">
        <f>G30/B30*100-100</f>
        <v>-16.694637383040046</v>
      </c>
      <c r="I30" s="230">
        <f>G30/C30*100-100</f>
        <v>-46.098515361508859</v>
      </c>
      <c r="J30" s="231">
        <f>G30/D30*100-100</f>
        <v>-43.638266583715598</v>
      </c>
      <c r="K30" s="231">
        <f>G30/E30*100-100</f>
        <v>-9.7811093103480289</v>
      </c>
      <c r="L30" s="231">
        <f>G30/F30*100-100</f>
        <v>-15.287847150287334</v>
      </c>
    </row>
    <row r="31" spans="1:12" ht="15" customHeight="1" x14ac:dyDescent="0.25">
      <c r="A31" s="208" t="s">
        <v>101</v>
      </c>
      <c r="B31" s="228">
        <v>39305211.999999985</v>
      </c>
      <c r="C31" s="101">
        <v>37657420</v>
      </c>
      <c r="D31" s="228">
        <v>34357864.999999993</v>
      </c>
      <c r="E31" s="228">
        <v>25253675.000000004</v>
      </c>
      <c r="F31" s="101">
        <v>26526987</v>
      </c>
      <c r="G31" s="101">
        <v>23165266</v>
      </c>
      <c r="H31" s="229">
        <f t="shared" ref="H31:H37" si="11">G31/B31*100-100</f>
        <v>-41.063119059121199</v>
      </c>
      <c r="I31" s="230">
        <f t="shared" ref="I31:I37" si="12">G31/C31*100-100</f>
        <v>-38.48419249114783</v>
      </c>
      <c r="J31" s="231">
        <f t="shared" ref="J31:J37" si="13">G31/D31*100-100</f>
        <v>-32.576526510014503</v>
      </c>
      <c r="K31" s="231">
        <f t="shared" ref="K31:K37" si="14">G31/E31*100-100</f>
        <v>-8.2697231195063807</v>
      </c>
      <c r="L31" s="231">
        <f t="shared" ref="L31:L37" si="15">G31/F31*100-100</f>
        <v>-12.672833895534382</v>
      </c>
    </row>
    <row r="32" spans="1:12" ht="15" customHeight="1" x14ac:dyDescent="0.25">
      <c r="A32" s="208" t="s">
        <v>102</v>
      </c>
      <c r="B32" s="228">
        <v>94648950.999999985</v>
      </c>
      <c r="C32" s="101">
        <v>100015233</v>
      </c>
      <c r="D32" s="228">
        <v>105465304.99999996</v>
      </c>
      <c r="E32" s="228">
        <v>94138707.000000015</v>
      </c>
      <c r="F32" s="101">
        <v>109040766.00000001</v>
      </c>
      <c r="G32" s="101">
        <v>97273144.999999985</v>
      </c>
      <c r="H32" s="229">
        <f t="shared" si="11"/>
        <v>2.7725547639719821</v>
      </c>
      <c r="I32" s="230">
        <f t="shared" si="12"/>
        <v>-2.7416703613538687</v>
      </c>
      <c r="J32" s="231">
        <f t="shared" si="13"/>
        <v>-7.7676350530631595</v>
      </c>
      <c r="K32" s="231">
        <f t="shared" si="14"/>
        <v>3.3295953385040349</v>
      </c>
      <c r="L32" s="231">
        <f t="shared" si="15"/>
        <v>-10.791946380860935</v>
      </c>
    </row>
    <row r="33" spans="1:12" ht="15" customHeight="1" x14ac:dyDescent="0.25">
      <c r="A33" s="208" t="s">
        <v>103</v>
      </c>
      <c r="B33" s="228">
        <v>126282736</v>
      </c>
      <c r="C33" s="101">
        <v>159365901</v>
      </c>
      <c r="D33" s="228">
        <v>126183555</v>
      </c>
      <c r="E33" s="228">
        <v>130167647.00000001</v>
      </c>
      <c r="F33" s="101">
        <v>146236910</v>
      </c>
      <c r="G33" s="101">
        <v>129384133.99999999</v>
      </c>
      <c r="H33" s="229">
        <f t="shared" si="11"/>
        <v>2.455916064409621</v>
      </c>
      <c r="I33" s="230">
        <f t="shared" si="12"/>
        <v>-18.813163174724565</v>
      </c>
      <c r="J33" s="231">
        <f t="shared" si="13"/>
        <v>2.5364470037319649</v>
      </c>
      <c r="K33" s="231">
        <f t="shared" si="14"/>
        <v>-0.60192606846463548</v>
      </c>
      <c r="L33" s="231">
        <f t="shared" si="15"/>
        <v>-11.52429711486657</v>
      </c>
    </row>
    <row r="34" spans="1:12" ht="15" customHeight="1" x14ac:dyDescent="0.25">
      <c r="A34" s="208" t="s">
        <v>104</v>
      </c>
      <c r="B34" s="228">
        <v>449230427</v>
      </c>
      <c r="C34" s="101">
        <v>382558448</v>
      </c>
      <c r="D34" s="228">
        <v>358797081</v>
      </c>
      <c r="E34" s="228">
        <v>316189466.99999994</v>
      </c>
      <c r="F34" s="101">
        <v>327737054</v>
      </c>
      <c r="G34" s="101">
        <v>283362952.00000006</v>
      </c>
      <c r="H34" s="229">
        <f t="shared" si="11"/>
        <v>-36.922582494618048</v>
      </c>
      <c r="I34" s="230">
        <f t="shared" si="12"/>
        <v>-25.929500843227999</v>
      </c>
      <c r="J34" s="231">
        <f t="shared" si="13"/>
        <v>-21.02417577917808</v>
      </c>
      <c r="K34" s="231">
        <f t="shared" si="14"/>
        <v>-10.381912880102334</v>
      </c>
      <c r="L34" s="231">
        <f t="shared" si="15"/>
        <v>-13.539543807579335</v>
      </c>
    </row>
    <row r="35" spans="1:12" ht="15" customHeight="1" x14ac:dyDescent="0.25">
      <c r="A35" s="208" t="s">
        <v>105</v>
      </c>
      <c r="B35" s="228">
        <v>353229569</v>
      </c>
      <c r="C35" s="101">
        <v>506530353</v>
      </c>
      <c r="D35" s="228">
        <v>493762398</v>
      </c>
      <c r="E35" s="228">
        <v>579748108</v>
      </c>
      <c r="F35" s="101">
        <v>385472771</v>
      </c>
      <c r="G35" s="101">
        <v>400523463</v>
      </c>
      <c r="H35" s="229">
        <f t="shared" si="11"/>
        <v>13.388996321539565</v>
      </c>
      <c r="I35" s="230">
        <f t="shared" si="12"/>
        <v>-20.928042983437962</v>
      </c>
      <c r="J35" s="231">
        <f t="shared" si="13"/>
        <v>-18.883360777910028</v>
      </c>
      <c r="K35" s="231">
        <f t="shared" si="14"/>
        <v>-30.914226804169232</v>
      </c>
      <c r="L35" s="231">
        <f t="shared" si="15"/>
        <v>3.9044760440420276</v>
      </c>
    </row>
    <row r="36" spans="1:12" ht="15" customHeight="1" x14ac:dyDescent="0.25">
      <c r="A36" s="208" t="s">
        <v>106</v>
      </c>
      <c r="B36" s="228">
        <v>346597245</v>
      </c>
      <c r="C36" s="101">
        <v>135684264</v>
      </c>
      <c r="D36" s="228">
        <v>317322690</v>
      </c>
      <c r="E36" s="228">
        <v>288718810</v>
      </c>
      <c r="F36" s="101">
        <v>639201244</v>
      </c>
      <c r="G36" s="101">
        <v>1180168677</v>
      </c>
      <c r="H36" s="229">
        <f t="shared" si="11"/>
        <v>240.50145926578267</v>
      </c>
      <c r="I36" s="230">
        <f t="shared" si="12"/>
        <v>769.79038114545108</v>
      </c>
      <c r="J36" s="231">
        <f t="shared" si="13"/>
        <v>271.91436798925406</v>
      </c>
      <c r="K36" s="231">
        <f t="shared" si="14"/>
        <v>308.76057815561097</v>
      </c>
      <c r="L36" s="231">
        <f t="shared" si="15"/>
        <v>84.631786636510355</v>
      </c>
    </row>
    <row r="37" spans="1:12" ht="15" customHeight="1" x14ac:dyDescent="0.25">
      <c r="A37" s="227" t="s">
        <v>6</v>
      </c>
      <c r="B37" s="2">
        <f>SUM(B29:B36)</f>
        <v>1435032018</v>
      </c>
      <c r="C37" s="2">
        <f>SUM(C29:C36)</f>
        <v>1356677637</v>
      </c>
      <c r="D37" s="2">
        <v>1468604774</v>
      </c>
      <c r="E37" s="2">
        <f>SUM(E29:E36)</f>
        <v>1458582458</v>
      </c>
      <c r="F37" s="2">
        <f>SUM(F29:F36)</f>
        <v>1658237800</v>
      </c>
      <c r="G37" s="2">
        <f>SUM(G29:G36)</f>
        <v>2136491509</v>
      </c>
      <c r="H37" s="239">
        <f t="shared" si="11"/>
        <v>48.881103850046657</v>
      </c>
      <c r="I37" s="240">
        <f t="shared" si="12"/>
        <v>57.479673190780233</v>
      </c>
      <c r="J37" s="241">
        <f t="shared" si="13"/>
        <v>45.477636109059802</v>
      </c>
      <c r="K37" s="241">
        <f t="shared" si="14"/>
        <v>46.477252436557137</v>
      </c>
      <c r="L37" s="241">
        <f t="shared" si="15"/>
        <v>28.841081116351347</v>
      </c>
    </row>
    <row r="39" spans="1:12" ht="15" customHeight="1" x14ac:dyDescent="0.25">
      <c r="A39" s="224" t="s">
        <v>10</v>
      </c>
    </row>
    <row r="40" spans="1:12" ht="30" x14ac:dyDescent="0.25">
      <c r="A40" s="5" t="s">
        <v>98</v>
      </c>
      <c r="B40" s="218">
        <v>2015</v>
      </c>
      <c r="C40" s="218">
        <v>2016</v>
      </c>
      <c r="D40" s="218">
        <v>2017</v>
      </c>
      <c r="E40" s="5">
        <v>2018</v>
      </c>
      <c r="F40" s="218">
        <v>2019</v>
      </c>
      <c r="G40" s="5">
        <v>2020</v>
      </c>
      <c r="H40" s="207" t="s">
        <v>595</v>
      </c>
      <c r="I40" s="207" t="s">
        <v>596</v>
      </c>
      <c r="J40" s="223" t="s">
        <v>597</v>
      </c>
      <c r="K40" s="207" t="s">
        <v>598</v>
      </c>
      <c r="L40" s="207" t="s">
        <v>599</v>
      </c>
    </row>
    <row r="41" spans="1:12" ht="15" customHeight="1" x14ac:dyDescent="0.25">
      <c r="A41" s="208" t="s">
        <v>99</v>
      </c>
      <c r="B41" s="228">
        <v>78967653.999999836</v>
      </c>
      <c r="C41" s="101">
        <v>68937111</v>
      </c>
      <c r="D41" s="228">
        <v>68308482.000000075</v>
      </c>
      <c r="E41" s="228">
        <v>62906011.999999873</v>
      </c>
      <c r="F41" s="101">
        <v>69785093.000000134</v>
      </c>
      <c r="G41" s="101">
        <v>64721039.999999933</v>
      </c>
      <c r="H41" s="229">
        <f>G41/B41*100-100</f>
        <v>-18.041075400315094</v>
      </c>
      <c r="I41" s="230">
        <f>G41/C41*100-100</f>
        <v>-6.1158219989811613</v>
      </c>
      <c r="J41" s="231">
        <f>G41/D41*100-100</f>
        <v>-5.2518250954546772</v>
      </c>
      <c r="K41" s="231">
        <f>G41/E41*100-100</f>
        <v>2.8853013285917086</v>
      </c>
      <c r="L41" s="231">
        <f>G41/F41*100-100</f>
        <v>-7.2566400391559114</v>
      </c>
    </row>
    <row r="42" spans="1:12" ht="15" customHeight="1" x14ac:dyDescent="0.25">
      <c r="A42" s="208" t="s">
        <v>100</v>
      </c>
      <c r="B42" s="228">
        <v>139635004.99999991</v>
      </c>
      <c r="C42" s="101">
        <v>132626367</v>
      </c>
      <c r="D42" s="228">
        <v>133910330.00000007</v>
      </c>
      <c r="E42" s="228">
        <v>82337015.000000089</v>
      </c>
      <c r="F42" s="101">
        <v>89715217.999999866</v>
      </c>
      <c r="G42" s="101">
        <v>93847472.999999851</v>
      </c>
      <c r="H42" s="229">
        <f>G42/B42*100-100</f>
        <v>-32.79086930959761</v>
      </c>
      <c r="I42" s="230">
        <f>G42/C42*100-100</f>
        <v>-29.239203996291437</v>
      </c>
      <c r="J42" s="231">
        <f>G42/D42*100-100</f>
        <v>-29.917674760416318</v>
      </c>
      <c r="K42" s="231">
        <f>G42/E42*100-100</f>
        <v>13.97968823620792</v>
      </c>
      <c r="L42" s="231">
        <f>G42/F42*100-100</f>
        <v>4.6059688558077028</v>
      </c>
    </row>
    <row r="43" spans="1:12" ht="15" customHeight="1" x14ac:dyDescent="0.25">
      <c r="A43" s="208" t="s">
        <v>101</v>
      </c>
      <c r="B43" s="228">
        <v>315371202.99999988</v>
      </c>
      <c r="C43" s="101">
        <v>310579148</v>
      </c>
      <c r="D43" s="228">
        <v>302171952.00000012</v>
      </c>
      <c r="E43" s="228">
        <v>190511662.99999994</v>
      </c>
      <c r="F43" s="101">
        <v>250740753.99999982</v>
      </c>
      <c r="G43" s="101">
        <v>218724827.99999982</v>
      </c>
      <c r="H43" s="229">
        <f t="shared" ref="H43:H49" si="16">G43/B43*100-100</f>
        <v>-30.645275814862558</v>
      </c>
      <c r="I43" s="230">
        <f t="shared" ref="I43:I49" si="17">G43/C43*100-100</f>
        <v>-29.575172896024611</v>
      </c>
      <c r="J43" s="231">
        <f t="shared" ref="J43:J49" si="18">G43/D43*100-100</f>
        <v>-27.615774213220249</v>
      </c>
      <c r="K43" s="231">
        <f t="shared" ref="K43:K49" si="19">G43/E43*100-100</f>
        <v>14.809153705198554</v>
      </c>
      <c r="L43" s="231">
        <f t="shared" ref="L43:L49" si="20">G43/F43*100-100</f>
        <v>-12.768537020511644</v>
      </c>
    </row>
    <row r="44" spans="1:12" ht="15" customHeight="1" x14ac:dyDescent="0.25">
      <c r="A44" s="208" t="s">
        <v>102</v>
      </c>
      <c r="B44" s="228">
        <v>889252417.0000006</v>
      </c>
      <c r="C44" s="101">
        <v>899982991</v>
      </c>
      <c r="D44" s="228">
        <v>872014048.99999988</v>
      </c>
      <c r="E44" s="228">
        <v>877350344.0000006</v>
      </c>
      <c r="F44" s="101">
        <v>845034917.99999952</v>
      </c>
      <c r="G44" s="101">
        <v>761865346.00000012</v>
      </c>
      <c r="H44" s="229">
        <f t="shared" si="16"/>
        <v>-14.325186928336493</v>
      </c>
      <c r="I44" s="230">
        <f t="shared" si="17"/>
        <v>-15.346695035484274</v>
      </c>
      <c r="J44" s="231">
        <f t="shared" si="18"/>
        <v>-12.631528485844356</v>
      </c>
      <c r="K44" s="231">
        <f t="shared" si="19"/>
        <v>-13.162928445834225</v>
      </c>
      <c r="L44" s="231">
        <f t="shared" si="20"/>
        <v>-9.8421461916440478</v>
      </c>
    </row>
    <row r="45" spans="1:12" ht="15" customHeight="1" x14ac:dyDescent="0.25">
      <c r="A45" s="208" t="s">
        <v>103</v>
      </c>
      <c r="B45" s="228">
        <v>840241845.99999988</v>
      </c>
      <c r="C45" s="101">
        <v>955472119</v>
      </c>
      <c r="D45" s="228">
        <v>995553085.00000024</v>
      </c>
      <c r="E45" s="228">
        <v>989182802</v>
      </c>
      <c r="F45" s="101">
        <v>952135838.99999976</v>
      </c>
      <c r="G45" s="101">
        <v>933998504.99999952</v>
      </c>
      <c r="H45" s="229">
        <f t="shared" si="16"/>
        <v>11.158294418009703</v>
      </c>
      <c r="I45" s="230">
        <f t="shared" si="17"/>
        <v>-2.2474349144248009</v>
      </c>
      <c r="J45" s="231">
        <f t="shared" si="18"/>
        <v>-6.1829530667368431</v>
      </c>
      <c r="K45" s="231">
        <f t="shared" si="19"/>
        <v>-5.5787764292327893</v>
      </c>
      <c r="L45" s="231">
        <f t="shared" si="20"/>
        <v>-1.9049103349632759</v>
      </c>
    </row>
    <row r="46" spans="1:12" ht="15" customHeight="1" x14ac:dyDescent="0.25">
      <c r="A46" s="208" t="s">
        <v>104</v>
      </c>
      <c r="B46" s="228">
        <v>1834353425.9999993</v>
      </c>
      <c r="C46" s="101">
        <v>1868607586</v>
      </c>
      <c r="D46" s="228">
        <v>2070289581.000001</v>
      </c>
      <c r="E46" s="228">
        <v>2073543414</v>
      </c>
      <c r="F46" s="101">
        <v>2122013916.999999</v>
      </c>
      <c r="G46" s="101">
        <v>1970228647.0000002</v>
      </c>
      <c r="H46" s="229">
        <f t="shared" si="16"/>
        <v>7.407254189629711</v>
      </c>
      <c r="I46" s="230">
        <f t="shared" si="17"/>
        <v>5.4383307528753875</v>
      </c>
      <c r="J46" s="231">
        <f t="shared" si="18"/>
        <v>-4.8331854112731776</v>
      </c>
      <c r="K46" s="231">
        <f t="shared" si="19"/>
        <v>-4.9825224927747627</v>
      </c>
      <c r="L46" s="231">
        <f t="shared" si="20"/>
        <v>-7.1528875840072459</v>
      </c>
    </row>
    <row r="47" spans="1:12" ht="15" customHeight="1" x14ac:dyDescent="0.25">
      <c r="A47" s="208" t="s">
        <v>105</v>
      </c>
      <c r="B47" s="228">
        <v>2478533925.0000005</v>
      </c>
      <c r="C47" s="101">
        <v>2700577091</v>
      </c>
      <c r="D47" s="228">
        <v>2797398596.000001</v>
      </c>
      <c r="E47" s="228">
        <v>2915025202.999999</v>
      </c>
      <c r="F47" s="101">
        <v>3081598938.9999995</v>
      </c>
      <c r="G47" s="101">
        <v>2910114757.0000005</v>
      </c>
      <c r="H47" s="229">
        <f t="shared" si="16"/>
        <v>17.412746609873423</v>
      </c>
      <c r="I47" s="230">
        <f t="shared" si="17"/>
        <v>7.7589959086267157</v>
      </c>
      <c r="J47" s="231">
        <f t="shared" si="18"/>
        <v>4.0293207110768066</v>
      </c>
      <c r="K47" s="231">
        <f t="shared" si="19"/>
        <v>-0.16845295179420816</v>
      </c>
      <c r="L47" s="231">
        <f t="shared" si="20"/>
        <v>-5.5647793692337899</v>
      </c>
    </row>
    <row r="48" spans="1:12" ht="15" customHeight="1" x14ac:dyDescent="0.25">
      <c r="A48" s="208" t="s">
        <v>106</v>
      </c>
      <c r="B48" s="228">
        <v>5343138869</v>
      </c>
      <c r="C48" s="101">
        <v>5246902076</v>
      </c>
      <c r="D48" s="228">
        <v>5715814087.000001</v>
      </c>
      <c r="E48" s="228">
        <v>6360505347.9999981</v>
      </c>
      <c r="F48" s="101">
        <v>6273511472.0000029</v>
      </c>
      <c r="G48" s="101">
        <v>5701483268.000001</v>
      </c>
      <c r="H48" s="229">
        <f t="shared" si="16"/>
        <v>6.7066270929070413</v>
      </c>
      <c r="I48" s="230">
        <f t="shared" si="17"/>
        <v>8.6638017141450661</v>
      </c>
      <c r="J48" s="231">
        <f t="shared" si="18"/>
        <v>-0.25072227301083672</v>
      </c>
      <c r="K48" s="231">
        <f t="shared" si="19"/>
        <v>-10.361159120905711</v>
      </c>
      <c r="L48" s="231">
        <f t="shared" si="20"/>
        <v>-9.1181502823910279</v>
      </c>
    </row>
    <row r="49" spans="1:12" ht="15" customHeight="1" x14ac:dyDescent="0.25">
      <c r="A49" s="227" t="s">
        <v>6</v>
      </c>
      <c r="B49" s="2">
        <f>SUM(B41:B48)</f>
        <v>11919494345</v>
      </c>
      <c r="C49" s="2">
        <f>SUM(C41:C48)</f>
        <v>12183684489</v>
      </c>
      <c r="D49" s="2">
        <v>12955460162.000004</v>
      </c>
      <c r="E49" s="2">
        <f>SUM(E41:E48)</f>
        <v>13551361800.999998</v>
      </c>
      <c r="F49" s="2">
        <f>SUM(F41:F48)</f>
        <v>13684536150</v>
      </c>
      <c r="G49" s="2">
        <f>SUM(G41:G48)</f>
        <v>12654983864</v>
      </c>
      <c r="H49" s="239">
        <f t="shared" si="16"/>
        <v>6.1704758416075265</v>
      </c>
      <c r="I49" s="240">
        <f t="shared" si="17"/>
        <v>3.8682828287740989</v>
      </c>
      <c r="J49" s="241">
        <f t="shared" si="18"/>
        <v>-2.3193023963852539</v>
      </c>
      <c r="K49" s="241">
        <f t="shared" si="19"/>
        <v>-6.6146705413315203</v>
      </c>
      <c r="L49" s="241">
        <f t="shared" si="20"/>
        <v>-7.5234722954054973</v>
      </c>
    </row>
    <row r="51" spans="1:12" ht="15" customHeight="1" x14ac:dyDescent="0.25">
      <c r="A51" s="224" t="s">
        <v>11</v>
      </c>
    </row>
    <row r="52" spans="1:12" ht="30" x14ac:dyDescent="0.25">
      <c r="A52" s="5" t="s">
        <v>98</v>
      </c>
      <c r="B52" s="218">
        <v>2015</v>
      </c>
      <c r="C52" s="218">
        <v>2016</v>
      </c>
      <c r="D52" s="218">
        <v>2017</v>
      </c>
      <c r="E52" s="5">
        <v>2018</v>
      </c>
      <c r="F52" s="218">
        <v>2019</v>
      </c>
      <c r="G52" s="5">
        <v>2020</v>
      </c>
      <c r="H52" s="207" t="s">
        <v>595</v>
      </c>
      <c r="I52" s="207" t="s">
        <v>596</v>
      </c>
      <c r="J52" s="223" t="s">
        <v>597</v>
      </c>
      <c r="K52" s="207" t="s">
        <v>598</v>
      </c>
      <c r="L52" s="207" t="s">
        <v>599</v>
      </c>
    </row>
    <row r="53" spans="1:12" ht="15" customHeight="1" x14ac:dyDescent="0.25">
      <c r="A53" s="208" t="s">
        <v>99</v>
      </c>
      <c r="B53" s="228">
        <v>61426417.999999911</v>
      </c>
      <c r="C53" s="101">
        <v>63917844</v>
      </c>
      <c r="D53" s="228">
        <v>60369387.999999985</v>
      </c>
      <c r="E53" s="228">
        <v>54504865.000000015</v>
      </c>
      <c r="F53" s="101">
        <v>53901657.000000045</v>
      </c>
      <c r="G53" s="101">
        <v>59377117.000000022</v>
      </c>
      <c r="H53" s="229">
        <f>G53/B53*100-100</f>
        <v>-3.3361883481467061</v>
      </c>
      <c r="I53" s="230">
        <f>G53/C53*100-100</f>
        <v>-7.1040052602524923</v>
      </c>
      <c r="J53" s="231">
        <f>G53/D53*100-100</f>
        <v>-1.6436658261302313</v>
      </c>
      <c r="K53" s="231">
        <f>G53/E53*100-100</f>
        <v>8.9391139671660653</v>
      </c>
      <c r="L53" s="231">
        <f>G53/F53*100-100</f>
        <v>10.158240589894987</v>
      </c>
    </row>
    <row r="54" spans="1:12" ht="15" customHeight="1" x14ac:dyDescent="0.25">
      <c r="A54" s="208" t="s">
        <v>100</v>
      </c>
      <c r="B54" s="228">
        <v>96905207.000000164</v>
      </c>
      <c r="C54" s="101">
        <v>91906651</v>
      </c>
      <c r="D54" s="228">
        <v>87333696</v>
      </c>
      <c r="E54" s="228">
        <v>65849563.999999985</v>
      </c>
      <c r="F54" s="101">
        <v>66991583.999999963</v>
      </c>
      <c r="G54" s="101">
        <v>67313521.000000089</v>
      </c>
      <c r="H54" s="229">
        <f>G54/B54*100-100</f>
        <v>-30.536734728816</v>
      </c>
      <c r="I54" s="230">
        <f>G54/C54*100-100</f>
        <v>-26.758814223357902</v>
      </c>
      <c r="J54" s="231">
        <f>G54/D54*100-100</f>
        <v>-22.923769308927348</v>
      </c>
      <c r="K54" s="231">
        <f>G54/E54*100-100</f>
        <v>2.2231840441648103</v>
      </c>
      <c r="L54" s="231">
        <f>G54/F54*100-100</f>
        <v>0.48056334956957869</v>
      </c>
    </row>
    <row r="55" spans="1:12" ht="15" customHeight="1" x14ac:dyDescent="0.25">
      <c r="A55" s="208" t="s">
        <v>101</v>
      </c>
      <c r="B55" s="228">
        <v>185513033.00000003</v>
      </c>
      <c r="C55" s="101">
        <v>186336972</v>
      </c>
      <c r="D55" s="228">
        <v>170847042</v>
      </c>
      <c r="E55" s="228">
        <v>135076861</v>
      </c>
      <c r="F55" s="101">
        <v>134072776.00000007</v>
      </c>
      <c r="G55" s="101">
        <v>123037492.99999994</v>
      </c>
      <c r="H55" s="229">
        <f t="shared" ref="H55:H61" si="21">G55/B55*100-100</f>
        <v>-33.677170271912956</v>
      </c>
      <c r="I55" s="230">
        <f t="shared" ref="I55:I61" si="22">G55/C55*100-100</f>
        <v>-33.970434487901883</v>
      </c>
      <c r="J55" s="231">
        <f t="shared" ref="J55:J61" si="23">G55/D55*100-100</f>
        <v>-27.983831876937074</v>
      </c>
      <c r="K55" s="231">
        <f t="shared" ref="K55:K61" si="24">G55/E55*100-100</f>
        <v>-8.912975850097709</v>
      </c>
      <c r="L55" s="231">
        <f t="shared" ref="L55:L61" si="25">G55/F55*100-100</f>
        <v>-8.2308156280736142</v>
      </c>
    </row>
    <row r="56" spans="1:12" ht="15" customHeight="1" x14ac:dyDescent="0.25">
      <c r="A56" s="208" t="s">
        <v>102</v>
      </c>
      <c r="B56" s="228">
        <v>342167753.99999994</v>
      </c>
      <c r="C56" s="101">
        <v>361155386</v>
      </c>
      <c r="D56" s="228">
        <v>375304092.99999994</v>
      </c>
      <c r="E56" s="228">
        <v>355503014.99999994</v>
      </c>
      <c r="F56" s="101">
        <v>368603276.99999994</v>
      </c>
      <c r="G56" s="101">
        <v>291979642</v>
      </c>
      <c r="H56" s="229">
        <f t="shared" si="21"/>
        <v>-14.667691918157772</v>
      </c>
      <c r="I56" s="230">
        <f t="shared" si="22"/>
        <v>-19.154011453673846</v>
      </c>
      <c r="J56" s="231">
        <f t="shared" si="23"/>
        <v>-22.201849794374596</v>
      </c>
      <c r="K56" s="231">
        <f t="shared" si="24"/>
        <v>-17.868589103245696</v>
      </c>
      <c r="L56" s="231">
        <f t="shared" si="25"/>
        <v>-20.787562070426176</v>
      </c>
    </row>
    <row r="57" spans="1:12" ht="15" customHeight="1" x14ac:dyDescent="0.25">
      <c r="A57" s="208" t="s">
        <v>103</v>
      </c>
      <c r="B57" s="228">
        <v>357855466.00000006</v>
      </c>
      <c r="C57" s="101">
        <v>377129802</v>
      </c>
      <c r="D57" s="228">
        <v>370782080</v>
      </c>
      <c r="E57" s="228">
        <v>398687202.99999982</v>
      </c>
      <c r="F57" s="101">
        <v>414220604</v>
      </c>
      <c r="G57" s="101">
        <v>358680877.00000006</v>
      </c>
      <c r="H57" s="229">
        <f t="shared" si="21"/>
        <v>0.23065485326414148</v>
      </c>
      <c r="I57" s="230">
        <f t="shared" si="22"/>
        <v>-4.8919297552623391</v>
      </c>
      <c r="J57" s="231">
        <f t="shared" si="23"/>
        <v>-3.2636968323819531</v>
      </c>
      <c r="K57" s="231">
        <f t="shared" si="24"/>
        <v>-10.034514701993018</v>
      </c>
      <c r="L57" s="231">
        <f t="shared" si="25"/>
        <v>-13.408248277287512</v>
      </c>
    </row>
    <row r="58" spans="1:12" ht="15" customHeight="1" x14ac:dyDescent="0.25">
      <c r="A58" s="208" t="s">
        <v>104</v>
      </c>
      <c r="B58" s="228">
        <v>976008741</v>
      </c>
      <c r="C58" s="101">
        <v>935364759</v>
      </c>
      <c r="D58" s="228">
        <v>824021368.99999928</v>
      </c>
      <c r="E58" s="228">
        <v>792055803.99999988</v>
      </c>
      <c r="F58" s="101">
        <v>758661854.99999988</v>
      </c>
      <c r="G58" s="101">
        <v>726141029.99999964</v>
      </c>
      <c r="H58" s="229">
        <f t="shared" si="21"/>
        <v>-25.600970616717092</v>
      </c>
      <c r="I58" s="230">
        <f t="shared" si="22"/>
        <v>-22.368143228282605</v>
      </c>
      <c r="J58" s="231">
        <f t="shared" si="23"/>
        <v>-11.878373872607625</v>
      </c>
      <c r="K58" s="231">
        <f t="shared" si="24"/>
        <v>-8.3219861109685525</v>
      </c>
      <c r="L58" s="231">
        <f t="shared" si="25"/>
        <v>-4.2866034170124863</v>
      </c>
    </row>
    <row r="59" spans="1:12" ht="15" customHeight="1" x14ac:dyDescent="0.25">
      <c r="A59" s="208" t="s">
        <v>105</v>
      </c>
      <c r="B59" s="228">
        <v>1061544536.0000001</v>
      </c>
      <c r="C59" s="101">
        <v>1218682307</v>
      </c>
      <c r="D59" s="228">
        <v>1169755115</v>
      </c>
      <c r="E59" s="228">
        <v>1274020986</v>
      </c>
      <c r="F59" s="101">
        <v>1075607329</v>
      </c>
      <c r="G59" s="101">
        <v>920337955.00000012</v>
      </c>
      <c r="H59" s="229">
        <f t="shared" si="21"/>
        <v>-13.301993106391905</v>
      </c>
      <c r="I59" s="230">
        <f t="shared" si="22"/>
        <v>-24.480896316155338</v>
      </c>
      <c r="J59" s="231">
        <f t="shared" si="23"/>
        <v>-21.322168785729133</v>
      </c>
      <c r="K59" s="231">
        <f t="shared" si="24"/>
        <v>-27.761162091249886</v>
      </c>
      <c r="L59" s="231">
        <f t="shared" si="25"/>
        <v>-14.435507253781438</v>
      </c>
    </row>
    <row r="60" spans="1:12" ht="15" customHeight="1" x14ac:dyDescent="0.25">
      <c r="A60" s="208" t="s">
        <v>106</v>
      </c>
      <c r="B60" s="228">
        <v>1304715138</v>
      </c>
      <c r="C60" s="101">
        <v>1360856168</v>
      </c>
      <c r="D60" s="228">
        <v>1659393944</v>
      </c>
      <c r="E60" s="228">
        <v>1963703200.9999998</v>
      </c>
      <c r="F60" s="101">
        <v>2094157089.999999</v>
      </c>
      <c r="G60" s="101">
        <v>1950246523</v>
      </c>
      <c r="H60" s="229">
        <f t="shared" si="21"/>
        <v>49.476806560973614</v>
      </c>
      <c r="I60" s="230">
        <f t="shared" si="22"/>
        <v>43.310260765192055</v>
      </c>
      <c r="J60" s="231">
        <f t="shared" si="23"/>
        <v>17.527638934181851</v>
      </c>
      <c r="K60" s="231">
        <f t="shared" si="24"/>
        <v>-0.68527046211194431</v>
      </c>
      <c r="L60" s="231">
        <f t="shared" si="25"/>
        <v>-6.8720043824410055</v>
      </c>
    </row>
    <row r="61" spans="1:12" ht="15" customHeight="1" x14ac:dyDescent="0.25">
      <c r="A61" s="227" t="s">
        <v>6</v>
      </c>
      <c r="B61" s="2">
        <f>SUM(B53:B60)</f>
        <v>4386136293</v>
      </c>
      <c r="C61" s="2">
        <f>SUM(C53:C60)</f>
        <v>4595349889</v>
      </c>
      <c r="D61" s="2">
        <v>4717806726.999999</v>
      </c>
      <c r="E61" s="2">
        <f>SUM(E53:E60)</f>
        <v>5039401498.999999</v>
      </c>
      <c r="F61" s="2">
        <f>SUM(F53:F60)</f>
        <v>4966216171.999999</v>
      </c>
      <c r="G61" s="2">
        <f>SUM(G53:G60)</f>
        <v>4497114158</v>
      </c>
      <c r="H61" s="239">
        <f t="shared" si="21"/>
        <v>2.5301964550694436</v>
      </c>
      <c r="I61" s="240">
        <f t="shared" si="22"/>
        <v>-2.1377203776180096</v>
      </c>
      <c r="J61" s="241">
        <f t="shared" si="23"/>
        <v>-4.6778637144454365</v>
      </c>
      <c r="K61" s="241">
        <f t="shared" si="24"/>
        <v>-10.760947328916117</v>
      </c>
      <c r="L61" s="241">
        <f t="shared" si="25"/>
        <v>-9.4458637673656085</v>
      </c>
    </row>
    <row r="62" spans="1:12" ht="15" customHeight="1" x14ac:dyDescent="0.25">
      <c r="H62" s="229"/>
      <c r="I62" s="230"/>
      <c r="J62" s="231"/>
      <c r="K62" s="231"/>
      <c r="L62" s="231"/>
    </row>
    <row r="63" spans="1:12" ht="15" customHeight="1" x14ac:dyDescent="0.25">
      <c r="A63" s="224" t="s">
        <v>8</v>
      </c>
    </row>
    <row r="64" spans="1:12" ht="30" x14ac:dyDescent="0.25">
      <c r="A64" s="5" t="s">
        <v>98</v>
      </c>
      <c r="B64" s="218">
        <v>2015</v>
      </c>
      <c r="C64" s="218">
        <v>2016</v>
      </c>
      <c r="D64" s="218">
        <v>2017</v>
      </c>
      <c r="E64" s="5">
        <v>2018</v>
      </c>
      <c r="F64" s="218">
        <v>2019</v>
      </c>
      <c r="G64" s="5">
        <v>2020</v>
      </c>
      <c r="H64" s="207" t="s">
        <v>595</v>
      </c>
      <c r="I64" s="207" t="s">
        <v>596</v>
      </c>
      <c r="J64" s="223" t="s">
        <v>597</v>
      </c>
      <c r="K64" s="207" t="s">
        <v>598</v>
      </c>
      <c r="L64" s="207" t="s">
        <v>599</v>
      </c>
    </row>
    <row r="65" spans="1:12" ht="15" customHeight="1" x14ac:dyDescent="0.25">
      <c r="A65" s="208" t="s">
        <v>99</v>
      </c>
      <c r="B65" s="228">
        <v>79855438.000000045</v>
      </c>
      <c r="C65" s="101">
        <v>79919238</v>
      </c>
      <c r="D65" s="228">
        <v>78061288.999999806</v>
      </c>
      <c r="E65" s="228">
        <v>69200103.999999836</v>
      </c>
      <c r="F65" s="101">
        <v>69477783.999999702</v>
      </c>
      <c r="G65" s="101">
        <v>68130476.999999925</v>
      </c>
      <c r="H65" s="229">
        <f>G65/B65*100-100</f>
        <v>-14.682733316170797</v>
      </c>
      <c r="I65" s="230">
        <f>G65/C65*100-100</f>
        <v>-14.75084259437017</v>
      </c>
      <c r="J65" s="231">
        <f>G65/D65*100-100</f>
        <v>-12.721814009502069</v>
      </c>
      <c r="K65" s="231">
        <f>G65/E65*100-100</f>
        <v>-1.5457014342058102</v>
      </c>
      <c r="L65" s="231">
        <f>G65/F65*100-100</f>
        <v>-1.9391910945227977</v>
      </c>
    </row>
    <row r="66" spans="1:12" ht="15" customHeight="1" x14ac:dyDescent="0.25">
      <c r="A66" s="208" t="s">
        <v>100</v>
      </c>
      <c r="B66" s="228">
        <v>153596015.00000012</v>
      </c>
      <c r="C66" s="101">
        <v>149955012</v>
      </c>
      <c r="D66" s="228">
        <v>145864250.00000003</v>
      </c>
      <c r="E66" s="228">
        <v>114662998.99999987</v>
      </c>
      <c r="F66" s="101">
        <v>108358800.99999993</v>
      </c>
      <c r="G66" s="101">
        <v>119866836.99999972</v>
      </c>
      <c r="H66" s="229">
        <f>G66/B66*100-100</f>
        <v>-21.959669982323675</v>
      </c>
      <c r="I66" s="230">
        <f>G66/C66*100-100</f>
        <v>-20.064801168499983</v>
      </c>
      <c r="J66" s="231">
        <f>G66/D66*100-100</f>
        <v>-17.823019005685296</v>
      </c>
      <c r="K66" s="231">
        <f>G66/E66*100-100</f>
        <v>4.5383759760198217</v>
      </c>
      <c r="L66" s="231">
        <f>G66/F66*100-100</f>
        <v>10.620305774701038</v>
      </c>
    </row>
    <row r="67" spans="1:12" ht="15" customHeight="1" x14ac:dyDescent="0.25">
      <c r="A67" s="208" t="s">
        <v>101</v>
      </c>
      <c r="B67" s="228">
        <v>383108635</v>
      </c>
      <c r="C67" s="101">
        <v>363096047</v>
      </c>
      <c r="D67" s="228">
        <v>376121878.00000006</v>
      </c>
      <c r="E67" s="228">
        <v>273174732.99999988</v>
      </c>
      <c r="F67" s="101">
        <v>282389056.99999976</v>
      </c>
      <c r="G67" s="101">
        <v>283919987.99999982</v>
      </c>
      <c r="H67" s="229">
        <f t="shared" ref="H67:H73" si="26">G67/B67*100-100</f>
        <v>-25.890475426115145</v>
      </c>
      <c r="I67" s="230">
        <f t="shared" ref="I67:I73" si="27">G67/C67*100-100</f>
        <v>-21.805816850437978</v>
      </c>
      <c r="J67" s="231">
        <f t="shared" ref="J67:J73" si="28">G67/D67*100-100</f>
        <v>-24.51383325274162</v>
      </c>
      <c r="K67" s="231">
        <f t="shared" ref="K67:K73" si="29">G67/E67*100-100</f>
        <v>3.9334732323139008</v>
      </c>
      <c r="L67" s="231">
        <f t="shared" ref="L67:L73" si="30">G67/F67*100-100</f>
        <v>0.54213538451671184</v>
      </c>
    </row>
    <row r="68" spans="1:12" ht="15" customHeight="1" x14ac:dyDescent="0.25">
      <c r="A68" s="208" t="s">
        <v>102</v>
      </c>
      <c r="B68" s="228">
        <v>1106302851.9999998</v>
      </c>
      <c r="C68" s="101">
        <v>1095651197</v>
      </c>
      <c r="D68" s="228">
        <v>1050311906</v>
      </c>
      <c r="E68" s="228">
        <v>969394502.99999928</v>
      </c>
      <c r="F68" s="101">
        <v>1027007847.9999998</v>
      </c>
      <c r="G68" s="101">
        <v>878925457.00000012</v>
      </c>
      <c r="H68" s="229">
        <f t="shared" si="26"/>
        <v>-20.552906881595902</v>
      </c>
      <c r="I68" s="230">
        <f t="shared" si="27"/>
        <v>-19.780541525753463</v>
      </c>
      <c r="J68" s="231">
        <f t="shared" si="28"/>
        <v>-16.317671733600235</v>
      </c>
      <c r="K68" s="231">
        <f t="shared" si="29"/>
        <v>-9.3325313605578799</v>
      </c>
      <c r="L68" s="231">
        <f t="shared" si="30"/>
        <v>-14.418817858926403</v>
      </c>
    </row>
    <row r="69" spans="1:12" ht="15" customHeight="1" x14ac:dyDescent="0.25">
      <c r="A69" s="208" t="s">
        <v>103</v>
      </c>
      <c r="B69" s="228">
        <v>1097252776.0000002</v>
      </c>
      <c r="C69" s="101">
        <v>1162647349</v>
      </c>
      <c r="D69" s="228">
        <v>1236036000.0000002</v>
      </c>
      <c r="E69" s="228">
        <v>1189358430.9999995</v>
      </c>
      <c r="F69" s="101">
        <v>1191335048.9999998</v>
      </c>
      <c r="G69" s="101">
        <v>1134448785.9999995</v>
      </c>
      <c r="H69" s="229">
        <f t="shared" si="26"/>
        <v>3.3899217038754017</v>
      </c>
      <c r="I69" s="230">
        <f t="shared" si="27"/>
        <v>-2.4253754179420071</v>
      </c>
      <c r="J69" s="231">
        <f t="shared" si="28"/>
        <v>-8.2187908766411937</v>
      </c>
      <c r="K69" s="231">
        <f t="shared" si="29"/>
        <v>-4.6167449247265608</v>
      </c>
      <c r="L69" s="231">
        <f t="shared" si="30"/>
        <v>-4.7750012095883676</v>
      </c>
    </row>
    <row r="70" spans="1:12" ht="15" customHeight="1" x14ac:dyDescent="0.25">
      <c r="A70" s="208" t="s">
        <v>104</v>
      </c>
      <c r="B70" s="228">
        <v>2972363560.9999967</v>
      </c>
      <c r="C70" s="101">
        <v>2901656386</v>
      </c>
      <c r="D70" s="228">
        <v>2840440947.999999</v>
      </c>
      <c r="E70" s="228">
        <v>2934155738.9999986</v>
      </c>
      <c r="F70" s="101">
        <v>2828837900</v>
      </c>
      <c r="G70" s="101">
        <v>2564184944</v>
      </c>
      <c r="H70" s="229">
        <f t="shared" si="26"/>
        <v>-13.732459324816659</v>
      </c>
      <c r="I70" s="230">
        <f t="shared" si="27"/>
        <v>-11.630303423528801</v>
      </c>
      <c r="J70" s="231">
        <f t="shared" si="28"/>
        <v>-9.7258140217460038</v>
      </c>
      <c r="K70" s="231">
        <f t="shared" si="29"/>
        <v>-12.609105579586227</v>
      </c>
      <c r="L70" s="231">
        <f t="shared" si="30"/>
        <v>-9.3555362786959364</v>
      </c>
    </row>
    <row r="71" spans="1:12" ht="15" customHeight="1" x14ac:dyDescent="0.25">
      <c r="A71" s="208" t="s">
        <v>105</v>
      </c>
      <c r="B71" s="228">
        <v>3885670841.000001</v>
      </c>
      <c r="C71" s="101">
        <v>4061545720</v>
      </c>
      <c r="D71" s="228">
        <v>4324710420.999999</v>
      </c>
      <c r="E71" s="228">
        <v>4407525337.000001</v>
      </c>
      <c r="F71" s="101">
        <v>4733138802</v>
      </c>
      <c r="G71" s="101">
        <v>4146948682</v>
      </c>
      <c r="H71" s="229">
        <f t="shared" si="26"/>
        <v>6.7241372646160045</v>
      </c>
      <c r="I71" s="230">
        <f t="shared" si="27"/>
        <v>2.1027206853650853</v>
      </c>
      <c r="J71" s="231">
        <f t="shared" si="28"/>
        <v>-4.1103732202928711</v>
      </c>
      <c r="K71" s="231">
        <f t="shared" si="29"/>
        <v>-5.9120852423134096</v>
      </c>
      <c r="L71" s="231">
        <f t="shared" si="30"/>
        <v>-12.384807302762894</v>
      </c>
    </row>
    <row r="72" spans="1:12" ht="15" customHeight="1" x14ac:dyDescent="0.25">
      <c r="A72" s="208" t="s">
        <v>106</v>
      </c>
      <c r="B72" s="228">
        <v>7432097423</v>
      </c>
      <c r="C72" s="101">
        <v>6951507235</v>
      </c>
      <c r="D72" s="228">
        <v>7652144299</v>
      </c>
      <c r="E72" s="228">
        <v>8001161349.000001</v>
      </c>
      <c r="F72" s="101">
        <v>8304529070.9999981</v>
      </c>
      <c r="G72" s="101">
        <v>7637764364.000001</v>
      </c>
      <c r="H72" s="229">
        <f t="shared" si="26"/>
        <v>2.7672799385477305</v>
      </c>
      <c r="I72" s="230">
        <f t="shared" si="27"/>
        <v>9.872062357135718</v>
      </c>
      <c r="J72" s="231">
        <f t="shared" si="28"/>
        <v>-0.18792033236852035</v>
      </c>
      <c r="K72" s="231">
        <f t="shared" si="29"/>
        <v>-4.5418029852056065</v>
      </c>
      <c r="L72" s="231">
        <f t="shared" si="30"/>
        <v>-8.0289285677665561</v>
      </c>
    </row>
    <row r="73" spans="1:12" ht="15" customHeight="1" x14ac:dyDescent="0.25">
      <c r="A73" s="227" t="s">
        <v>6</v>
      </c>
      <c r="B73" s="2">
        <f>SUM(B65:B72)</f>
        <v>17110247540.999996</v>
      </c>
      <c r="C73" s="2">
        <f>SUM(C65:C72)</f>
        <v>16765978184</v>
      </c>
      <c r="D73" s="2">
        <v>17703690991</v>
      </c>
      <c r="E73" s="2">
        <f>SUM(E65:E72)</f>
        <v>17958633194.999996</v>
      </c>
      <c r="F73" s="2">
        <f>SUM(F65:F72)</f>
        <v>18545074312</v>
      </c>
      <c r="G73" s="2">
        <f>SUM(G65:G72)</f>
        <v>16834189535</v>
      </c>
      <c r="H73" s="239">
        <f t="shared" si="26"/>
        <v>-1.6134074351554517</v>
      </c>
      <c r="I73" s="240">
        <f t="shared" si="27"/>
        <v>0.40684384920109551</v>
      </c>
      <c r="J73" s="241">
        <f t="shared" si="28"/>
        <v>-4.9114134247035111</v>
      </c>
      <c r="K73" s="241">
        <f t="shared" si="29"/>
        <v>-6.2612986622671372</v>
      </c>
      <c r="L73" s="241">
        <f t="shared" si="30"/>
        <v>-9.2255482410924259</v>
      </c>
    </row>
    <row r="75" spans="1:12" ht="15" customHeight="1" x14ac:dyDescent="0.25">
      <c r="A75" s="224" t="s">
        <v>7</v>
      </c>
    </row>
    <row r="76" spans="1:12" ht="31.5" customHeight="1" x14ac:dyDescent="0.25">
      <c r="A76" s="5" t="s">
        <v>98</v>
      </c>
      <c r="B76" s="218">
        <v>2015</v>
      </c>
      <c r="C76" s="218">
        <v>2016</v>
      </c>
      <c r="D76" s="218">
        <v>2017</v>
      </c>
      <c r="E76" s="5">
        <v>2018</v>
      </c>
      <c r="F76" s="218">
        <v>2019</v>
      </c>
      <c r="G76" s="5">
        <v>2020</v>
      </c>
      <c r="H76" s="207" t="s">
        <v>595</v>
      </c>
      <c r="I76" s="207" t="s">
        <v>596</v>
      </c>
      <c r="J76" s="223" t="s">
        <v>597</v>
      </c>
      <c r="K76" s="207" t="s">
        <v>598</v>
      </c>
      <c r="L76" s="207" t="s">
        <v>599</v>
      </c>
    </row>
    <row r="77" spans="1:12" ht="15" customHeight="1" x14ac:dyDescent="0.25">
      <c r="A77" s="208" t="s">
        <v>99</v>
      </c>
      <c r="B77" s="228">
        <v>64207789.000000015</v>
      </c>
      <c r="C77" s="101">
        <v>64436068</v>
      </c>
      <c r="D77" s="228">
        <v>61400000.999999963</v>
      </c>
      <c r="E77" s="228">
        <v>56167861.999999925</v>
      </c>
      <c r="F77" s="101">
        <v>60411356.000000007</v>
      </c>
      <c r="G77" s="101">
        <v>61619324.000000022</v>
      </c>
      <c r="H77" s="229">
        <f>G77/B77*100-100</f>
        <v>-4.0313878429920607</v>
      </c>
      <c r="I77" s="230">
        <f>G77/C77*100-100</f>
        <v>-4.3713778438497712</v>
      </c>
      <c r="J77" s="231">
        <f>G77/D77*100-100</f>
        <v>0.35720357724433427</v>
      </c>
      <c r="K77" s="231">
        <f>G77/E77*100-100</f>
        <v>9.7056605074270124</v>
      </c>
      <c r="L77" s="231">
        <f>G77/F77*100-100</f>
        <v>1.9995710740212616</v>
      </c>
    </row>
    <row r="78" spans="1:12" ht="15" customHeight="1" x14ac:dyDescent="0.25">
      <c r="A78" s="208" t="s">
        <v>100</v>
      </c>
      <c r="B78" s="228">
        <v>110231785.00000012</v>
      </c>
      <c r="C78" s="101">
        <v>112415703</v>
      </c>
      <c r="D78" s="228">
        <v>121204323.00000012</v>
      </c>
      <c r="E78" s="228">
        <v>80966400.000000015</v>
      </c>
      <c r="F78" s="101">
        <v>83361616.00000003</v>
      </c>
      <c r="G78" s="101">
        <v>87209452.99999997</v>
      </c>
      <c r="H78" s="229">
        <f>G78/B78*100-100</f>
        <v>-20.885384374389034</v>
      </c>
      <c r="I78" s="230">
        <f>G78/C78*100-100</f>
        <v>-22.422356776970943</v>
      </c>
      <c r="J78" s="231">
        <f>G78/D78*100-100</f>
        <v>-28.047572197569309</v>
      </c>
      <c r="K78" s="231">
        <f>G78/E78*100-100</f>
        <v>7.7106713402101974</v>
      </c>
      <c r="L78" s="231">
        <f>G78/F78*100-100</f>
        <v>4.6158378215699827</v>
      </c>
    </row>
    <row r="79" spans="1:12" ht="15" customHeight="1" x14ac:dyDescent="0.25">
      <c r="A79" s="208" t="s">
        <v>101</v>
      </c>
      <c r="B79" s="228">
        <v>286392702.00000006</v>
      </c>
      <c r="C79" s="101">
        <v>283105756</v>
      </c>
      <c r="D79" s="228">
        <v>267986314.00000006</v>
      </c>
      <c r="E79" s="228">
        <v>188303901.99999997</v>
      </c>
      <c r="F79" s="101">
        <v>212200688.00000009</v>
      </c>
      <c r="G79" s="101">
        <v>191128121.00000006</v>
      </c>
      <c r="H79" s="229">
        <f t="shared" ref="H79:H85" si="31">G79/B79*100-100</f>
        <v>-33.263620313900304</v>
      </c>
      <c r="I79" s="230">
        <f t="shared" ref="I79:I85" si="32">G79/C79*100-100</f>
        <v>-32.488790160804754</v>
      </c>
      <c r="J79" s="231">
        <f t="shared" ref="J79:J85" si="33">G79/D79*100-100</f>
        <v>-28.679894824778245</v>
      </c>
      <c r="K79" s="231">
        <f t="shared" ref="K79:K85" si="34">G79/E79*100-100</f>
        <v>1.4998196904066674</v>
      </c>
      <c r="L79" s="231">
        <f t="shared" ref="L79:L85" si="35">G79/F79*100-100</f>
        <v>-9.9304894807881112</v>
      </c>
    </row>
    <row r="80" spans="1:12" ht="15" customHeight="1" x14ac:dyDescent="0.25">
      <c r="A80" s="208" t="s">
        <v>102</v>
      </c>
      <c r="B80" s="228">
        <v>641598776.99999988</v>
      </c>
      <c r="C80" s="101">
        <v>661299813</v>
      </c>
      <c r="D80" s="228">
        <v>678949886</v>
      </c>
      <c r="E80" s="228">
        <v>626226860.99999988</v>
      </c>
      <c r="F80" s="101">
        <v>632799854.99999952</v>
      </c>
      <c r="G80" s="101">
        <v>609924515</v>
      </c>
      <c r="H80" s="229">
        <f t="shared" si="31"/>
        <v>-4.936770944000699</v>
      </c>
      <c r="I80" s="230">
        <f t="shared" si="32"/>
        <v>-7.7688360090312045</v>
      </c>
      <c r="J80" s="231">
        <f t="shared" si="33"/>
        <v>-10.1664898136532</v>
      </c>
      <c r="K80" s="231">
        <f t="shared" si="34"/>
        <v>-2.6032652087084216</v>
      </c>
      <c r="L80" s="231">
        <f t="shared" si="35"/>
        <v>-3.6149407777597418</v>
      </c>
    </row>
    <row r="81" spans="1:12" ht="15" customHeight="1" x14ac:dyDescent="0.25">
      <c r="A81" s="208" t="s">
        <v>103</v>
      </c>
      <c r="B81" s="228">
        <v>595330457.99999988</v>
      </c>
      <c r="C81" s="101">
        <v>584794657</v>
      </c>
      <c r="D81" s="228">
        <v>592633116.00000024</v>
      </c>
      <c r="E81" s="228">
        <v>628028638.00000012</v>
      </c>
      <c r="F81" s="101">
        <v>642113978.99999976</v>
      </c>
      <c r="G81" s="101">
        <v>532363364.00000012</v>
      </c>
      <c r="H81" s="229">
        <f t="shared" si="31"/>
        <v>-10.576830591120171</v>
      </c>
      <c r="I81" s="230">
        <f t="shared" si="32"/>
        <v>-8.9657612928566692</v>
      </c>
      <c r="J81" s="231">
        <f t="shared" si="33"/>
        <v>-10.169825204300608</v>
      </c>
      <c r="K81" s="231">
        <f t="shared" si="34"/>
        <v>-15.232629248349667</v>
      </c>
      <c r="L81" s="231">
        <f t="shared" si="35"/>
        <v>-17.092076888112672</v>
      </c>
    </row>
    <row r="82" spans="1:12" ht="15" customHeight="1" x14ac:dyDescent="0.25">
      <c r="A82" s="208" t="s">
        <v>104</v>
      </c>
      <c r="B82" s="228">
        <v>1765070597.9999998</v>
      </c>
      <c r="C82" s="101">
        <v>1847218409</v>
      </c>
      <c r="D82" s="228">
        <v>1942245233.9999998</v>
      </c>
      <c r="E82" s="228">
        <v>1821918697.0000019</v>
      </c>
      <c r="F82" s="101">
        <v>1769000644.9999993</v>
      </c>
      <c r="G82" s="101">
        <v>1672945550.9999998</v>
      </c>
      <c r="H82" s="229">
        <f t="shared" si="31"/>
        <v>-5.2193406373879299</v>
      </c>
      <c r="I82" s="230">
        <f t="shared" si="32"/>
        <v>-9.4343396076451853</v>
      </c>
      <c r="J82" s="231">
        <f t="shared" si="33"/>
        <v>-13.865380039851345</v>
      </c>
      <c r="K82" s="231">
        <f t="shared" si="34"/>
        <v>-8.1767175585443823</v>
      </c>
      <c r="L82" s="231">
        <f t="shared" si="35"/>
        <v>-5.4299072344317665</v>
      </c>
    </row>
    <row r="83" spans="1:12" ht="15" customHeight="1" x14ac:dyDescent="0.25">
      <c r="A83" s="208" t="s">
        <v>105</v>
      </c>
      <c r="B83" s="228">
        <v>2620829254.0000005</v>
      </c>
      <c r="C83" s="101">
        <v>2642742306</v>
      </c>
      <c r="D83" s="228">
        <v>3089350043.9999995</v>
      </c>
      <c r="E83" s="228">
        <v>2929348645</v>
      </c>
      <c r="F83" s="101">
        <v>2849522136.0000005</v>
      </c>
      <c r="G83" s="101">
        <v>2670256343.9999995</v>
      </c>
      <c r="H83" s="229">
        <f t="shared" si="31"/>
        <v>1.8859332375263307</v>
      </c>
      <c r="I83" s="230">
        <f t="shared" si="32"/>
        <v>1.0411169464965297</v>
      </c>
      <c r="J83" s="231">
        <f t="shared" si="33"/>
        <v>-13.565756357520755</v>
      </c>
      <c r="K83" s="231">
        <f t="shared" si="34"/>
        <v>-8.8447068751012665</v>
      </c>
      <c r="L83" s="231">
        <f t="shared" si="35"/>
        <v>-6.2910826252307857</v>
      </c>
    </row>
    <row r="84" spans="1:12" ht="15" customHeight="1" x14ac:dyDescent="0.25">
      <c r="A84" s="208" t="s">
        <v>106</v>
      </c>
      <c r="B84" s="228">
        <v>4057515844</v>
      </c>
      <c r="C84" s="101">
        <v>4241253660</v>
      </c>
      <c r="D84" s="228">
        <v>4537682659.000001</v>
      </c>
      <c r="E84" s="228">
        <v>5092143090.000001</v>
      </c>
      <c r="F84" s="101">
        <v>5548124153.0000019</v>
      </c>
      <c r="G84" s="101">
        <v>5456322798.9999981</v>
      </c>
      <c r="H84" s="229">
        <f t="shared" si="31"/>
        <v>34.47446686051677</v>
      </c>
      <c r="I84" s="230">
        <f t="shared" si="32"/>
        <v>28.648820287725925</v>
      </c>
      <c r="J84" s="231">
        <f t="shared" si="33"/>
        <v>20.244697768319568</v>
      </c>
      <c r="K84" s="231">
        <f t="shared" si="34"/>
        <v>7.1517964551148765</v>
      </c>
      <c r="L84" s="231">
        <f t="shared" si="35"/>
        <v>-1.6546377021928151</v>
      </c>
    </row>
    <row r="85" spans="1:12" ht="15" customHeight="1" x14ac:dyDescent="0.25">
      <c r="A85" s="227" t="s">
        <v>6</v>
      </c>
      <c r="B85" s="2">
        <f>SUM(B77:B84)</f>
        <v>10141177207</v>
      </c>
      <c r="C85" s="2">
        <f>SUM(C77:C84)</f>
        <v>10437266372</v>
      </c>
      <c r="D85" s="2">
        <v>11291451577</v>
      </c>
      <c r="E85" s="2">
        <f>SUM(E77:E84)</f>
        <v>11423104095.000004</v>
      </c>
      <c r="F85" s="2">
        <f>SUM(F77:F84)</f>
        <v>11797534428.000002</v>
      </c>
      <c r="G85" s="2">
        <f>SUM(G77:G84)</f>
        <v>11281769470.999998</v>
      </c>
      <c r="H85" s="239">
        <f t="shared" si="31"/>
        <v>11.247138677477196</v>
      </c>
      <c r="I85" s="240">
        <f t="shared" si="32"/>
        <v>8.09122876527843</v>
      </c>
      <c r="J85" s="241">
        <f t="shared" si="33"/>
        <v>-8.5747221550533936E-2</v>
      </c>
      <c r="K85" s="241">
        <f t="shared" si="34"/>
        <v>-1.2372698596160916</v>
      </c>
      <c r="L85" s="241">
        <f t="shared" si="35"/>
        <v>-4.3718029402474059</v>
      </c>
    </row>
  </sheetData>
  <phoneticPr fontId="24" type="noConversion"/>
  <hyperlinks>
    <hyperlink ref="O1" location="'Indice tavole'!A1" display="torna all'indice " xr:uid="{00000000-0004-0000-0900-000000000000}"/>
  </hyperlinks>
  <pageMargins left="0.70866141732283472" right="0.70866141732283472" top="0.74803149606299213" bottom="0.74803149606299213" header="0.31496062992125984" footer="0.31496062992125984"/>
  <pageSetup paperSize="9" scale="49" orientation="portrait" horizontalDpi="4294967294" vertic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3" tint="-0.249977111117893"/>
    <pageSetUpPr fitToPage="1"/>
  </sheetPr>
  <dimension ref="A1:AG40"/>
  <sheetViews>
    <sheetView zoomScale="80" zoomScaleNormal="80" workbookViewId="0">
      <selection activeCell="A2" sqref="A2"/>
    </sheetView>
  </sheetViews>
  <sheetFormatPr defaultRowHeight="15" x14ac:dyDescent="0.25"/>
  <cols>
    <col min="1" max="1" width="13" style="23" customWidth="1"/>
    <col min="2" max="10" width="17.42578125" style="23" hidden="1" customWidth="1"/>
    <col min="11" max="11" width="17.42578125" style="23" customWidth="1"/>
    <col min="12" max="12" width="17.42578125" style="23" hidden="1" customWidth="1"/>
    <col min="13" max="13" width="17.42578125" style="23" customWidth="1"/>
    <col min="14" max="14" width="17.42578125" style="23" hidden="1" customWidth="1"/>
    <col min="15" max="15" width="17.42578125" style="23" customWidth="1"/>
    <col min="16" max="16" width="17.42578125" style="23" hidden="1" customWidth="1"/>
    <col min="17" max="18" width="17.42578125" style="23" customWidth="1"/>
    <col min="19" max="19" width="17.42578125" style="23" hidden="1" customWidth="1"/>
    <col min="20" max="20" width="17.42578125" style="23" customWidth="1"/>
    <col min="21" max="21" width="17.42578125" style="23" hidden="1" customWidth="1"/>
    <col min="22" max="22" width="17.42578125" style="23" customWidth="1"/>
    <col min="23" max="23" width="17.42578125" style="23" hidden="1" customWidth="1"/>
    <col min="24" max="27" width="17.42578125" style="23" customWidth="1"/>
    <col min="28" max="31" width="8.7109375" style="23" customWidth="1"/>
    <col min="32" max="16384" width="9.140625" style="23"/>
  </cols>
  <sheetData>
    <row r="1" spans="1:33" x14ac:dyDescent="0.25">
      <c r="A1" s="217" t="str">
        <f>'Indice tavole'!C19</f>
        <v>Importazioni cumulate per provincia. Anni 2017-2021. Valori in milioni di euro e variazioni tendenziali percentuali.</v>
      </c>
      <c r="AG1" s="214" t="s">
        <v>110</v>
      </c>
    </row>
    <row r="2" spans="1:33" x14ac:dyDescent="0.25">
      <c r="A2" s="217"/>
    </row>
    <row r="3" spans="1:33" x14ac:dyDescent="0.25">
      <c r="A3" s="338" t="s">
        <v>550</v>
      </c>
      <c r="B3" s="340" t="s">
        <v>15</v>
      </c>
      <c r="C3" s="320"/>
      <c r="D3" s="320"/>
      <c r="E3" s="320"/>
      <c r="F3" s="320"/>
      <c r="G3" s="320"/>
      <c r="H3" s="320"/>
      <c r="I3" s="320"/>
      <c r="J3" s="320"/>
      <c r="K3" s="320"/>
      <c r="L3" s="320"/>
      <c r="M3" s="320"/>
      <c r="N3" s="320"/>
      <c r="O3" s="320"/>
      <c r="P3" s="320"/>
      <c r="Q3" s="320"/>
      <c r="R3" s="320"/>
      <c r="S3" s="320"/>
      <c r="T3" s="320"/>
      <c r="U3" s="320"/>
      <c r="V3" s="320"/>
      <c r="W3" s="320"/>
      <c r="X3" s="320"/>
      <c r="Y3" s="320"/>
      <c r="Z3" s="320"/>
      <c r="AA3" s="320"/>
      <c r="AB3" s="320"/>
      <c r="AC3" s="320"/>
      <c r="AD3" s="320"/>
      <c r="AE3" s="341"/>
    </row>
    <row r="4" spans="1:33" ht="51.6" customHeight="1" x14ac:dyDescent="0.25">
      <c r="A4" s="339"/>
      <c r="B4" s="225" t="s">
        <v>115</v>
      </c>
      <c r="C4" s="225" t="s">
        <v>116</v>
      </c>
      <c r="D4" s="225" t="s">
        <v>117</v>
      </c>
      <c r="E4" s="226" t="s">
        <v>551</v>
      </c>
      <c r="F4" s="225" t="s">
        <v>320</v>
      </c>
      <c r="G4" s="225"/>
      <c r="H4" s="225" t="s">
        <v>321</v>
      </c>
      <c r="I4" s="225" t="s">
        <v>322</v>
      </c>
      <c r="J4" s="226" t="s">
        <v>552</v>
      </c>
      <c r="K4" s="270" t="s">
        <v>553</v>
      </c>
      <c r="L4" s="270" t="s">
        <v>583</v>
      </c>
      <c r="M4" s="270" t="s">
        <v>554</v>
      </c>
      <c r="N4" s="270" t="s">
        <v>557</v>
      </c>
      <c r="O4" s="270" t="s">
        <v>558</v>
      </c>
      <c r="P4" s="270" t="s">
        <v>569</v>
      </c>
      <c r="Q4" s="270" t="s">
        <v>570</v>
      </c>
      <c r="R4" s="270" t="s">
        <v>572</v>
      </c>
      <c r="S4" s="270" t="s">
        <v>580</v>
      </c>
      <c r="T4" s="270" t="s">
        <v>581</v>
      </c>
      <c r="U4" s="270" t="s">
        <v>584</v>
      </c>
      <c r="V4" s="270" t="s">
        <v>585</v>
      </c>
      <c r="W4" s="270" t="s">
        <v>600</v>
      </c>
      <c r="X4" s="270" t="s">
        <v>601</v>
      </c>
      <c r="Y4" s="270" t="s">
        <v>602</v>
      </c>
      <c r="Z4" s="270" t="s">
        <v>612</v>
      </c>
      <c r="AA4" s="270" t="s">
        <v>613</v>
      </c>
      <c r="AB4" s="271" t="s">
        <v>119</v>
      </c>
      <c r="AC4" s="271" t="s">
        <v>120</v>
      </c>
      <c r="AD4" s="271" t="s">
        <v>559</v>
      </c>
      <c r="AE4" s="271" t="s">
        <v>571</v>
      </c>
    </row>
    <row r="5" spans="1:33" ht="15" customHeight="1" x14ac:dyDescent="0.25">
      <c r="A5" s="208" t="s">
        <v>9</v>
      </c>
      <c r="B5" s="209">
        <v>208702859</v>
      </c>
      <c r="C5" s="209">
        <v>417690564</v>
      </c>
      <c r="D5" s="209">
        <v>613507592</v>
      </c>
      <c r="E5" s="209">
        <v>819611240</v>
      </c>
      <c r="F5" s="209">
        <v>217242265.00000003</v>
      </c>
      <c r="G5" s="209">
        <v>254989659.00000101</v>
      </c>
      <c r="H5" s="209">
        <f>G5+F5</f>
        <v>472231924.00000107</v>
      </c>
      <c r="I5" s="209">
        <v>702080766.00000155</v>
      </c>
      <c r="J5" s="209">
        <v>930977597.00000167</v>
      </c>
      <c r="K5" s="209">
        <v>234712254</v>
      </c>
      <c r="L5" s="209">
        <v>214698717</v>
      </c>
      <c r="M5" s="209">
        <f>SUM(K5:L5)</f>
        <v>449410971</v>
      </c>
      <c r="N5" s="209">
        <v>201742075</v>
      </c>
      <c r="O5" s="209">
        <f>SUM(N5,M5)</f>
        <v>651153046</v>
      </c>
      <c r="P5" s="209">
        <v>200204279.99999899</v>
      </c>
      <c r="Q5" s="209">
        <f>SUM(O5:P5)</f>
        <v>851357325.99999905</v>
      </c>
      <c r="R5" s="209">
        <v>211394756.99999958</v>
      </c>
      <c r="S5" s="209">
        <v>149326148.99999961</v>
      </c>
      <c r="T5" s="209">
        <f>SUM(R5:S5)</f>
        <v>360720905.99999917</v>
      </c>
      <c r="U5" s="209">
        <v>176491296.99999949</v>
      </c>
      <c r="V5" s="209">
        <f>U5+T5</f>
        <v>537212202.99999869</v>
      </c>
      <c r="W5" s="209">
        <v>178872334.00000054</v>
      </c>
      <c r="X5" s="209">
        <f>W5+V5</f>
        <v>716084536.99999928</v>
      </c>
      <c r="Y5" s="209">
        <v>224556802.00000024</v>
      </c>
      <c r="Z5" s="209">
        <v>237331036.00000021</v>
      </c>
      <c r="AA5" s="209">
        <f>SUM(Y5:Z5)</f>
        <v>461887838.00000048</v>
      </c>
      <c r="AB5" s="96">
        <f>Y5/R5*100-100</f>
        <v>6.2262873435412018</v>
      </c>
      <c r="AC5" s="96">
        <f>AA5/T5*100-100</f>
        <v>28.04576344682431</v>
      </c>
      <c r="AE5" s="96"/>
    </row>
    <row r="6" spans="1:33" ht="15" customHeight="1" x14ac:dyDescent="0.25">
      <c r="A6" s="208" t="s">
        <v>12</v>
      </c>
      <c r="B6" s="209">
        <v>1639487485</v>
      </c>
      <c r="C6" s="209">
        <v>3275488864</v>
      </c>
      <c r="D6" s="209">
        <v>4809915575</v>
      </c>
      <c r="E6" s="209">
        <v>6387556010.9999695</v>
      </c>
      <c r="F6" s="209">
        <v>1669904247.0000024</v>
      </c>
      <c r="G6" s="209">
        <v>1791005317.9999859</v>
      </c>
      <c r="H6" s="209">
        <f t="shared" ref="H6:H11" si="0">G6+F6</f>
        <v>3460909564.9999886</v>
      </c>
      <c r="I6" s="209">
        <v>5048629717.9999714</v>
      </c>
      <c r="J6" s="209">
        <v>6600614050.9999685</v>
      </c>
      <c r="K6" s="209">
        <v>1759796428.00002</v>
      </c>
      <c r="L6" s="209">
        <v>1701052168</v>
      </c>
      <c r="M6" s="209">
        <f t="shared" ref="M6:M11" si="1">SUM(K6:L6)</f>
        <v>3460848596.00002</v>
      </c>
      <c r="N6" s="209">
        <v>1661665450</v>
      </c>
      <c r="O6" s="209">
        <f t="shared" ref="O6:O11" si="2">SUM(N6,M6)</f>
        <v>5122514046.00002</v>
      </c>
      <c r="P6" s="209">
        <v>1576028883</v>
      </c>
      <c r="Q6" s="209">
        <f t="shared" ref="Q6:Q11" si="3">SUM(O6:P6)</f>
        <v>6698542929.00002</v>
      </c>
      <c r="R6" s="209">
        <v>1715460485.0000057</v>
      </c>
      <c r="S6" s="209">
        <v>1376172721.9999981</v>
      </c>
      <c r="T6" s="209">
        <f t="shared" ref="T6:T11" si="4">SUM(R6:S6)</f>
        <v>3091633207.0000038</v>
      </c>
      <c r="U6" s="209">
        <v>1490167876.9999919</v>
      </c>
      <c r="V6" s="209">
        <f t="shared" ref="V6:V11" si="5">U6+T6</f>
        <v>4581801083.9999962</v>
      </c>
      <c r="W6" s="209">
        <v>1611276059.9999952</v>
      </c>
      <c r="X6" s="209">
        <f t="shared" ref="X6:X11" si="6">W6+V6</f>
        <v>6193077143.9999914</v>
      </c>
      <c r="Y6" s="209">
        <v>1839583582.9999995</v>
      </c>
      <c r="Z6" s="209">
        <v>1985430854.9999988</v>
      </c>
      <c r="AA6" s="209">
        <f t="shared" ref="AA6:AA11" si="7">SUM(Y6:Z6)</f>
        <v>3825014437.9999981</v>
      </c>
      <c r="AB6" s="96">
        <f t="shared" ref="AB6:AB12" si="8">Y6/R6*100-100</f>
        <v>7.2355556473219167</v>
      </c>
      <c r="AC6" s="96">
        <f t="shared" ref="AC6:AC11" si="9">AA6/T6*100-100</f>
        <v>23.721482527082742</v>
      </c>
      <c r="AE6" s="96"/>
    </row>
    <row r="7" spans="1:33" ht="15" customHeight="1" x14ac:dyDescent="0.25">
      <c r="A7" s="208" t="s">
        <v>13</v>
      </c>
      <c r="B7" s="209">
        <v>475241836</v>
      </c>
      <c r="C7" s="209">
        <v>1067153672</v>
      </c>
      <c r="D7" s="209">
        <v>1652657827</v>
      </c>
      <c r="E7" s="209">
        <v>2360758802.0000157</v>
      </c>
      <c r="F7" s="209">
        <v>593066434</v>
      </c>
      <c r="G7" s="209">
        <v>648132530.99999785</v>
      </c>
      <c r="H7" s="209">
        <f t="shared" si="0"/>
        <v>1241198964.9999979</v>
      </c>
      <c r="I7" s="209">
        <v>2018258593.9999995</v>
      </c>
      <c r="J7" s="209">
        <v>2972688177.9999995</v>
      </c>
      <c r="K7" s="209">
        <v>895805293.00000203</v>
      </c>
      <c r="L7" s="209">
        <v>844513406.00000095</v>
      </c>
      <c r="M7" s="209">
        <f t="shared" si="1"/>
        <v>1740318699.0000029</v>
      </c>
      <c r="N7" s="209">
        <v>716094646.00000095</v>
      </c>
      <c r="O7" s="209">
        <f t="shared" si="2"/>
        <v>2456413345.0000038</v>
      </c>
      <c r="P7" s="209">
        <v>741327347</v>
      </c>
      <c r="Q7" s="209">
        <f t="shared" si="3"/>
        <v>3197740692.0000038</v>
      </c>
      <c r="R7" s="209">
        <v>590619180.99999988</v>
      </c>
      <c r="S7" s="209">
        <v>602602868.99999928</v>
      </c>
      <c r="T7" s="209">
        <f t="shared" si="4"/>
        <v>1193222049.999999</v>
      </c>
      <c r="U7" s="209">
        <v>441439381.99999881</v>
      </c>
      <c r="V7" s="209">
        <f t="shared" si="5"/>
        <v>1634661431.9999979</v>
      </c>
      <c r="W7" s="209">
        <v>543302256.99999797</v>
      </c>
      <c r="X7" s="209">
        <f t="shared" si="6"/>
        <v>2177963688.9999957</v>
      </c>
      <c r="Y7" s="209">
        <v>561172394.99999785</v>
      </c>
      <c r="Z7" s="209">
        <v>697050471.00000107</v>
      </c>
      <c r="AA7" s="209">
        <f t="shared" si="7"/>
        <v>1258222865.999999</v>
      </c>
      <c r="AB7" s="96">
        <f t="shared" si="8"/>
        <v>-4.9857483378959273</v>
      </c>
      <c r="AC7" s="96">
        <f t="shared" si="9"/>
        <v>5.4475037567399909</v>
      </c>
      <c r="AE7" s="96"/>
    </row>
    <row r="8" spans="1:33" ht="15" customHeight="1" x14ac:dyDescent="0.25">
      <c r="A8" s="208" t="s">
        <v>10</v>
      </c>
      <c r="B8" s="209">
        <v>1762128644</v>
      </c>
      <c r="C8" s="209">
        <v>3526920442</v>
      </c>
      <c r="D8" s="209">
        <v>5240884431</v>
      </c>
      <c r="E8" s="209">
        <v>6927534196.9999685</v>
      </c>
      <c r="F8" s="209">
        <v>1832106146.9999962</v>
      </c>
      <c r="G8" s="209">
        <v>1785367817.0000057</v>
      </c>
      <c r="H8" s="209">
        <f t="shared" si="0"/>
        <v>3617473964.0000019</v>
      </c>
      <c r="I8" s="209">
        <v>5396022800.0000706</v>
      </c>
      <c r="J8" s="209">
        <v>7138476181.0000725</v>
      </c>
      <c r="K8" s="209">
        <v>1775771150.00001</v>
      </c>
      <c r="L8" s="209">
        <v>1741074948.00001</v>
      </c>
      <c r="M8" s="209">
        <f t="shared" si="1"/>
        <v>3516846098.00002</v>
      </c>
      <c r="N8" s="209">
        <v>1692563689.99999</v>
      </c>
      <c r="O8" s="209">
        <f t="shared" si="2"/>
        <v>5209409788.0000095</v>
      </c>
      <c r="P8" s="209">
        <v>1628106544.00002</v>
      </c>
      <c r="Q8" s="209">
        <f t="shared" si="3"/>
        <v>6837516332.0000296</v>
      </c>
      <c r="R8" s="209">
        <v>1692527450.0000014</v>
      </c>
      <c r="S8" s="209">
        <v>1315890192.9999971</v>
      </c>
      <c r="T8" s="209">
        <f t="shared" si="4"/>
        <v>3008417642.9999986</v>
      </c>
      <c r="U8" s="209">
        <v>1631672821.999999</v>
      </c>
      <c r="V8" s="209">
        <f t="shared" si="5"/>
        <v>4640090464.9999981</v>
      </c>
      <c r="W8" s="209">
        <v>1561932495.9999948</v>
      </c>
      <c r="X8" s="209">
        <f t="shared" si="6"/>
        <v>6202022960.9999924</v>
      </c>
      <c r="Y8" s="209">
        <v>1813342410.9999952</v>
      </c>
      <c r="Z8" s="209">
        <v>1866371742.9999924</v>
      </c>
      <c r="AA8" s="209">
        <f t="shared" si="7"/>
        <v>3679714153.9999876</v>
      </c>
      <c r="AB8" s="96">
        <f t="shared" si="8"/>
        <v>7.1381389412617011</v>
      </c>
      <c r="AC8" s="96">
        <f t="shared" si="9"/>
        <v>22.3139401060875</v>
      </c>
      <c r="AE8" s="96"/>
    </row>
    <row r="9" spans="1:33" ht="15" customHeight="1" x14ac:dyDescent="0.25">
      <c r="A9" s="208" t="s">
        <v>11</v>
      </c>
      <c r="B9" s="209">
        <v>1345003259</v>
      </c>
      <c r="C9" s="209">
        <v>2795374683</v>
      </c>
      <c r="D9" s="209">
        <v>4326498951</v>
      </c>
      <c r="E9" s="209">
        <v>5695182931.9999714</v>
      </c>
      <c r="F9" s="209">
        <v>1517145269.0000017</v>
      </c>
      <c r="G9" s="209">
        <v>1482322813.0000105</v>
      </c>
      <c r="H9" s="209">
        <f t="shared" si="0"/>
        <v>2999468082.0000124</v>
      </c>
      <c r="I9" s="209">
        <v>4491519046.0000181</v>
      </c>
      <c r="J9" s="209">
        <v>5905737247.0000191</v>
      </c>
      <c r="K9" s="209">
        <v>1467654284.99999</v>
      </c>
      <c r="L9" s="209">
        <v>1241166206.99999</v>
      </c>
      <c r="M9" s="209">
        <f t="shared" si="1"/>
        <v>2708820491.99998</v>
      </c>
      <c r="N9" s="209">
        <v>1362534892</v>
      </c>
      <c r="O9" s="209">
        <f t="shared" si="2"/>
        <v>4071355383.99998</v>
      </c>
      <c r="P9" s="209">
        <v>1263769356</v>
      </c>
      <c r="Q9" s="209">
        <f t="shared" si="3"/>
        <v>5335124739.99998</v>
      </c>
      <c r="R9" s="209">
        <v>1188247189.0000038</v>
      </c>
      <c r="S9" s="209">
        <v>840300352.99999928</v>
      </c>
      <c r="T9" s="209">
        <f t="shared" si="4"/>
        <v>2028547542.0000031</v>
      </c>
      <c r="U9" s="209">
        <v>1086086438.9999955</v>
      </c>
      <c r="V9" s="209">
        <f t="shared" si="5"/>
        <v>3114633980.9999986</v>
      </c>
      <c r="W9" s="209">
        <v>1200790044.0000067</v>
      </c>
      <c r="X9" s="209">
        <f t="shared" si="6"/>
        <v>4315424025.0000057</v>
      </c>
      <c r="Y9" s="209">
        <v>1301461278.0000033</v>
      </c>
      <c r="Z9" s="209">
        <v>1432833125.0000017</v>
      </c>
      <c r="AA9" s="209">
        <f t="shared" si="7"/>
        <v>2734294403.0000048</v>
      </c>
      <c r="AB9" s="96">
        <f t="shared" si="8"/>
        <v>9.5278230024913739</v>
      </c>
      <c r="AC9" s="96">
        <f t="shared" si="9"/>
        <v>34.79074788181623</v>
      </c>
      <c r="AE9" s="96"/>
    </row>
    <row r="10" spans="1:33" ht="15" customHeight="1" x14ac:dyDescent="0.25">
      <c r="A10" s="208" t="s">
        <v>8</v>
      </c>
      <c r="B10" s="209">
        <v>2410113646</v>
      </c>
      <c r="C10" s="209">
        <v>4852145295</v>
      </c>
      <c r="D10" s="209">
        <v>6958799972</v>
      </c>
      <c r="E10" s="209">
        <v>9285640372.999979</v>
      </c>
      <c r="F10" s="209">
        <v>2378751721.000001</v>
      </c>
      <c r="G10" s="209">
        <v>2468698905.9999781</v>
      </c>
      <c r="H10" s="209">
        <f t="shared" si="0"/>
        <v>4847450626.999979</v>
      </c>
      <c r="I10" s="209">
        <v>7030210169.9999971</v>
      </c>
      <c r="J10" s="209">
        <v>9417255236.0000134</v>
      </c>
      <c r="K10" s="209">
        <v>2376350665.00001</v>
      </c>
      <c r="L10" s="209">
        <v>2295263964</v>
      </c>
      <c r="M10" s="209">
        <f t="shared" si="1"/>
        <v>4671614629.0000095</v>
      </c>
      <c r="N10" s="209">
        <v>2048720087</v>
      </c>
      <c r="O10" s="209">
        <f t="shared" si="2"/>
        <v>6720334716.0000095</v>
      </c>
      <c r="P10" s="209">
        <v>2130310981</v>
      </c>
      <c r="Q10" s="209">
        <f t="shared" si="3"/>
        <v>8850645697.0000095</v>
      </c>
      <c r="R10" s="209">
        <v>2200991410.9999986</v>
      </c>
      <c r="S10" s="209">
        <v>1762252021.0000043</v>
      </c>
      <c r="T10" s="209">
        <f t="shared" si="4"/>
        <v>3963243432.0000029</v>
      </c>
      <c r="U10" s="209">
        <v>1896353761.9999969</v>
      </c>
      <c r="V10" s="209">
        <f t="shared" si="5"/>
        <v>5859597194</v>
      </c>
      <c r="W10" s="209">
        <v>2205101724.9999909</v>
      </c>
      <c r="X10" s="209">
        <f t="shared" si="6"/>
        <v>8064698918.9999905</v>
      </c>
      <c r="Y10" s="209">
        <v>2333688880.9999924</v>
      </c>
      <c r="Z10" s="209">
        <v>2676279331.0000148</v>
      </c>
      <c r="AA10" s="209">
        <f t="shared" si="7"/>
        <v>5009968212.0000076</v>
      </c>
      <c r="AB10" s="96">
        <f t="shared" si="8"/>
        <v>6.0289862712233031</v>
      </c>
      <c r="AC10" s="96">
        <f t="shared" si="9"/>
        <v>26.410812203675007</v>
      </c>
      <c r="AE10" s="96"/>
    </row>
    <row r="11" spans="1:33" ht="15" customHeight="1" x14ac:dyDescent="0.25">
      <c r="A11" s="208" t="s">
        <v>7</v>
      </c>
      <c r="B11" s="209">
        <v>3712274486</v>
      </c>
      <c r="C11" s="209">
        <v>7493181223</v>
      </c>
      <c r="D11" s="209">
        <v>10896961255</v>
      </c>
      <c r="E11" s="209">
        <v>14682214220.999796</v>
      </c>
      <c r="F11" s="209">
        <v>4090497115.000011</v>
      </c>
      <c r="G11" s="209">
        <v>4110701671.0000043</v>
      </c>
      <c r="H11" s="209">
        <f t="shared" si="0"/>
        <v>8201198786.0000153</v>
      </c>
      <c r="I11" s="209">
        <v>11531633285.999947</v>
      </c>
      <c r="J11" s="209">
        <v>15592629670.999937</v>
      </c>
      <c r="K11" s="209">
        <v>4195663430.99998</v>
      </c>
      <c r="L11" s="209">
        <v>4222305914.99999</v>
      </c>
      <c r="M11" s="209">
        <f t="shared" si="1"/>
        <v>8417969345.9999695</v>
      </c>
      <c r="N11" s="209">
        <v>3722878149.9999599</v>
      </c>
      <c r="O11" s="209">
        <f t="shared" si="2"/>
        <v>12140847495.999929</v>
      </c>
      <c r="P11" s="209">
        <v>3974671763.00001</v>
      </c>
      <c r="Q11" s="209">
        <f t="shared" si="3"/>
        <v>16115519258.999939</v>
      </c>
      <c r="R11" s="209">
        <v>3842929658.0000257</v>
      </c>
      <c r="S11" s="209">
        <v>2566707587.9999938</v>
      </c>
      <c r="T11" s="209">
        <f t="shared" si="4"/>
        <v>6409637246.0000191</v>
      </c>
      <c r="U11" s="209">
        <v>3281448934.9999804</v>
      </c>
      <c r="V11" s="209">
        <f t="shared" si="5"/>
        <v>9691086181</v>
      </c>
      <c r="W11" s="209">
        <v>4092021093.999999</v>
      </c>
      <c r="X11" s="209">
        <f t="shared" si="6"/>
        <v>13783107275</v>
      </c>
      <c r="Y11" s="209">
        <v>4093246442.9999795</v>
      </c>
      <c r="Z11" s="209">
        <v>4438118752.9999866</v>
      </c>
      <c r="AA11" s="209">
        <f t="shared" si="7"/>
        <v>8531365195.9999657</v>
      </c>
      <c r="AB11" s="96">
        <f t="shared" si="8"/>
        <v>6.5136967698291386</v>
      </c>
      <c r="AC11" s="96">
        <f t="shared" si="9"/>
        <v>33.102153344544206</v>
      </c>
      <c r="AE11" s="96"/>
    </row>
    <row r="12" spans="1:33" ht="15" customHeight="1" x14ac:dyDescent="0.25">
      <c r="A12" s="210" t="s">
        <v>14</v>
      </c>
      <c r="B12" s="192">
        <f t="shared" ref="B12:S12" si="10">SUM(B5:B11)</f>
        <v>11552952215</v>
      </c>
      <c r="C12" s="192">
        <f t="shared" si="10"/>
        <v>23427954743</v>
      </c>
      <c r="D12" s="192">
        <f t="shared" si="10"/>
        <v>34499225603</v>
      </c>
      <c r="E12" s="192">
        <v>46158497775.999695</v>
      </c>
      <c r="F12" s="192">
        <f t="shared" si="10"/>
        <v>12298713198.000011</v>
      </c>
      <c r="G12" s="192"/>
      <c r="H12" s="192">
        <f t="shared" si="10"/>
        <v>24839931912.999992</v>
      </c>
      <c r="I12" s="192">
        <f t="shared" si="10"/>
        <v>36218354380</v>
      </c>
      <c r="J12" s="192">
        <f t="shared" si="10"/>
        <v>48558378161.000015</v>
      </c>
      <c r="K12" s="192">
        <f t="shared" si="10"/>
        <v>12705753506.000011</v>
      </c>
      <c r="L12" s="192">
        <f t="shared" si="10"/>
        <v>12260075324.999992</v>
      </c>
      <c r="M12" s="192">
        <f t="shared" si="10"/>
        <v>24965828831</v>
      </c>
      <c r="N12" s="192">
        <f t="shared" si="10"/>
        <v>11406198989.99995</v>
      </c>
      <c r="O12" s="192">
        <f t="shared" si="10"/>
        <v>36372027820.999954</v>
      </c>
      <c r="P12" s="192">
        <f t="shared" si="10"/>
        <v>11514419154.000029</v>
      </c>
      <c r="Q12" s="192">
        <f t="shared" si="10"/>
        <v>47886446974.999985</v>
      </c>
      <c r="R12" s="192">
        <f t="shared" si="10"/>
        <v>11442170131.000034</v>
      </c>
      <c r="S12" s="192">
        <f t="shared" si="10"/>
        <v>8613251894.9999924</v>
      </c>
      <c r="T12" s="192">
        <f t="shared" ref="T12:Y12" si="11">SUM(T5:T11)</f>
        <v>20055422026.000027</v>
      </c>
      <c r="U12" s="192">
        <f t="shared" si="11"/>
        <v>10003660513.999962</v>
      </c>
      <c r="V12" s="192">
        <f t="shared" si="11"/>
        <v>30059082539.999992</v>
      </c>
      <c r="W12" s="192">
        <f t="shared" si="11"/>
        <v>11393296009.999985</v>
      </c>
      <c r="X12" s="192">
        <f t="shared" si="11"/>
        <v>41452378549.999977</v>
      </c>
      <c r="Y12" s="192">
        <f t="shared" si="11"/>
        <v>12167051792.999968</v>
      </c>
      <c r="Z12" s="192">
        <f>SUM(Z5:Z11)</f>
        <v>13333415313.999996</v>
      </c>
      <c r="AA12" s="192">
        <f>SUM(AA5:AA11)</f>
        <v>25500467106.999962</v>
      </c>
      <c r="AB12" s="251">
        <f t="shared" si="8"/>
        <v>6.3351764018612755</v>
      </c>
      <c r="AC12" s="251">
        <f>AA12/T12*100-100</f>
        <v>27.149990032326073</v>
      </c>
      <c r="AD12" s="252"/>
      <c r="AE12" s="251"/>
    </row>
    <row r="13" spans="1:33" ht="15" customHeight="1" x14ac:dyDescent="0.25">
      <c r="B13" s="232"/>
      <c r="C13" s="232"/>
      <c r="D13" s="232"/>
      <c r="E13" s="233"/>
      <c r="F13" s="233"/>
      <c r="G13" s="233"/>
      <c r="H13" s="233"/>
      <c r="I13" s="233"/>
      <c r="J13" s="233"/>
      <c r="K13" s="233"/>
      <c r="L13" s="233"/>
      <c r="M13" s="233"/>
      <c r="N13" s="233"/>
      <c r="O13" s="233"/>
      <c r="P13" s="233"/>
      <c r="Q13" s="233"/>
      <c r="R13" s="233"/>
      <c r="S13" s="233"/>
      <c r="T13" s="233"/>
      <c r="U13" s="233"/>
      <c r="V13" s="233"/>
      <c r="W13" s="233"/>
      <c r="X13" s="233"/>
      <c r="Y13" s="233"/>
      <c r="Z13" s="233"/>
      <c r="AA13" s="233"/>
      <c r="AB13" s="233"/>
      <c r="AC13" s="233"/>
      <c r="AD13" s="250"/>
      <c r="AE13" s="233"/>
    </row>
    <row r="14" spans="1:33" ht="12.75" customHeight="1" x14ac:dyDescent="0.25"/>
    <row r="15" spans="1:33" ht="12.75" customHeight="1" x14ac:dyDescent="0.25">
      <c r="A15" s="217" t="str">
        <f>'Indice tavole'!C20</f>
        <v>Esportazioni cumulate per provincia. Anni 2017-2021. Valori in milioni di euro e variazioni tendenziali percentuali.</v>
      </c>
    </row>
    <row r="16" spans="1:33" ht="12.75" customHeight="1" x14ac:dyDescent="0.25">
      <c r="A16" s="217"/>
    </row>
    <row r="17" spans="1:31" ht="12.75" customHeight="1" x14ac:dyDescent="0.25">
      <c r="A17" s="338" t="s">
        <v>550</v>
      </c>
      <c r="B17" s="342" t="s">
        <v>16</v>
      </c>
      <c r="C17" s="343"/>
      <c r="D17" s="343"/>
      <c r="E17" s="343"/>
      <c r="F17" s="343"/>
      <c r="G17" s="343"/>
      <c r="H17" s="343"/>
      <c r="I17" s="343"/>
      <c r="J17" s="343"/>
      <c r="K17" s="343"/>
      <c r="L17" s="343"/>
      <c r="M17" s="343"/>
      <c r="N17" s="343"/>
      <c r="O17" s="343"/>
      <c r="P17" s="343"/>
      <c r="Q17" s="343"/>
      <c r="R17" s="343"/>
      <c r="S17" s="343"/>
      <c r="T17" s="343"/>
      <c r="U17" s="343"/>
      <c r="V17" s="343"/>
      <c r="W17" s="343"/>
      <c r="X17" s="343"/>
      <c r="Y17" s="343"/>
      <c r="Z17" s="343"/>
      <c r="AA17" s="343"/>
      <c r="AB17" s="343"/>
      <c r="AC17" s="343"/>
      <c r="AD17" s="343"/>
      <c r="AE17" s="344"/>
    </row>
    <row r="18" spans="1:31" ht="42.6" customHeight="1" x14ac:dyDescent="0.25">
      <c r="A18" s="339"/>
      <c r="B18" s="225" t="s">
        <v>115</v>
      </c>
      <c r="C18" s="225" t="s">
        <v>116</v>
      </c>
      <c r="D18" s="225" t="s">
        <v>117</v>
      </c>
      <c r="E18" s="226" t="s">
        <v>551</v>
      </c>
      <c r="F18" s="225" t="s">
        <v>320</v>
      </c>
      <c r="G18" s="225"/>
      <c r="H18" s="225" t="s">
        <v>321</v>
      </c>
      <c r="I18" s="225" t="s">
        <v>322</v>
      </c>
      <c r="J18" s="226" t="s">
        <v>552</v>
      </c>
      <c r="K18" s="225" t="s">
        <v>553</v>
      </c>
      <c r="L18" s="225" t="s">
        <v>583</v>
      </c>
      <c r="M18" s="225" t="s">
        <v>554</v>
      </c>
      <c r="N18" s="225" t="s">
        <v>557</v>
      </c>
      <c r="O18" s="225" t="s">
        <v>558</v>
      </c>
      <c r="P18" s="225" t="s">
        <v>569</v>
      </c>
      <c r="Q18" s="225" t="s">
        <v>570</v>
      </c>
      <c r="R18" s="225" t="s">
        <v>572</v>
      </c>
      <c r="S18" s="225" t="s">
        <v>580</v>
      </c>
      <c r="T18" s="225" t="s">
        <v>581</v>
      </c>
      <c r="U18" s="225" t="s">
        <v>584</v>
      </c>
      <c r="V18" s="225" t="s">
        <v>585</v>
      </c>
      <c r="W18" s="225" t="s">
        <v>600</v>
      </c>
      <c r="X18" s="225" t="s">
        <v>601</v>
      </c>
      <c r="Y18" s="225" t="s">
        <v>602</v>
      </c>
      <c r="Z18" s="225" t="s">
        <v>612</v>
      </c>
      <c r="AA18" s="225" t="s">
        <v>613</v>
      </c>
      <c r="AB18" s="226" t="s">
        <v>119</v>
      </c>
      <c r="AC18" s="226" t="s">
        <v>120</v>
      </c>
      <c r="AD18" s="226" t="s">
        <v>559</v>
      </c>
      <c r="AE18" s="226" t="s">
        <v>571</v>
      </c>
    </row>
    <row r="19" spans="1:31" ht="12.75" customHeight="1" x14ac:dyDescent="0.25">
      <c r="A19" s="208" t="s">
        <v>9</v>
      </c>
      <c r="B19" s="209">
        <v>990953864</v>
      </c>
      <c r="C19" s="209">
        <v>2081496378</v>
      </c>
      <c r="D19" s="209">
        <v>2958576989</v>
      </c>
      <c r="E19" s="209">
        <v>3888870603.0000267</v>
      </c>
      <c r="F19" s="209">
        <v>978039561.99999714</v>
      </c>
      <c r="G19" s="209">
        <v>1054182393.9999995</v>
      </c>
      <c r="H19" s="209">
        <f>G19+F19</f>
        <v>2032221955.9999967</v>
      </c>
      <c r="I19" s="209">
        <v>2931491087.0000114</v>
      </c>
      <c r="J19" s="209">
        <v>3893914125.9999924</v>
      </c>
      <c r="K19" s="209">
        <v>1036087585</v>
      </c>
      <c r="L19" s="209">
        <v>1136194904</v>
      </c>
      <c r="M19" s="209">
        <f>SUM(K19:L19)</f>
        <v>2172282489</v>
      </c>
      <c r="N19" s="209">
        <v>911284660.99999905</v>
      </c>
      <c r="O19" s="209">
        <f>SUM(N19,M19)</f>
        <v>3083567149.999999</v>
      </c>
      <c r="P19" s="209">
        <v>964984490.99999797</v>
      </c>
      <c r="Q19" s="209">
        <f>SUM(O19:P19)</f>
        <v>4048551640.9999971</v>
      </c>
      <c r="R19" s="209">
        <v>848887228</v>
      </c>
      <c r="S19" s="209">
        <v>595109573.00000012</v>
      </c>
      <c r="T19" s="209">
        <f>SUM(R19:S19)</f>
        <v>1443996801</v>
      </c>
      <c r="U19" s="209">
        <v>839370155.00000036</v>
      </c>
      <c r="V19" s="209">
        <f>U19+T19</f>
        <v>2283366956.0000005</v>
      </c>
      <c r="W19" s="209">
        <v>877948754.00000155</v>
      </c>
      <c r="X19" s="209">
        <f>W19+V19</f>
        <v>3161315710.0000019</v>
      </c>
      <c r="Y19" s="209">
        <v>925307706.00000191</v>
      </c>
      <c r="Z19" s="209">
        <v>1166637647.0000019</v>
      </c>
      <c r="AA19" s="209">
        <f>SUM(Y19:Z19)</f>
        <v>2091945353.0000038</v>
      </c>
      <c r="AB19" s="96">
        <f>Y19/R19*100-100</f>
        <v>9.0024299434979866</v>
      </c>
      <c r="AC19" s="96">
        <f>AA19/T19*100-100</f>
        <v>44.871882787502358</v>
      </c>
      <c r="AD19" s="96"/>
      <c r="AE19" s="96"/>
    </row>
    <row r="20" spans="1:31" x14ac:dyDescent="0.25">
      <c r="A20" s="208" t="s">
        <v>12</v>
      </c>
      <c r="B20" s="209">
        <v>2296341086</v>
      </c>
      <c r="C20" s="209">
        <v>4770077027</v>
      </c>
      <c r="D20" s="209">
        <v>7083859449</v>
      </c>
      <c r="E20" s="209">
        <v>9554722038.9999676</v>
      </c>
      <c r="F20" s="209">
        <v>2382444437.0000291</v>
      </c>
      <c r="G20" s="209">
        <v>2630985869.0000086</v>
      </c>
      <c r="H20" s="209">
        <f t="shared" ref="H20:H25" si="12">G20+F20</f>
        <v>5013430306.0000381</v>
      </c>
      <c r="I20" s="209">
        <v>7422002027.0000057</v>
      </c>
      <c r="J20" s="209">
        <v>9987339438.000061</v>
      </c>
      <c r="K20" s="209">
        <v>2607756357.99998</v>
      </c>
      <c r="L20" s="209">
        <v>2677202177.99998</v>
      </c>
      <c r="M20" s="209">
        <f t="shared" ref="M20:M25" si="13">SUM(K20:L20)</f>
        <v>5284958535.9999599</v>
      </c>
      <c r="N20" s="209">
        <v>2540614973.0000401</v>
      </c>
      <c r="O20" s="209">
        <f t="shared" ref="O20:O25" si="14">SUM(N20,M20)</f>
        <v>7825573509</v>
      </c>
      <c r="P20" s="209">
        <v>2616393364.00001</v>
      </c>
      <c r="Q20" s="209">
        <f t="shared" ref="Q20:Q25" si="15">SUM(O20:P20)</f>
        <v>10441966873.00001</v>
      </c>
      <c r="R20" s="209">
        <v>2328606686.0000119</v>
      </c>
      <c r="S20" s="209">
        <v>1952451665.0000072</v>
      </c>
      <c r="T20" s="209">
        <f t="shared" ref="T20:T25" si="16">SUM(R20:S20)</f>
        <v>4281058351.0000191</v>
      </c>
      <c r="U20" s="209">
        <v>2314829565.999999</v>
      </c>
      <c r="V20" s="209">
        <f t="shared" ref="V20:V25" si="17">U20+T20</f>
        <v>6595887917.0000181</v>
      </c>
      <c r="W20" s="209">
        <v>2576264021.9999795</v>
      </c>
      <c r="X20" s="209">
        <f t="shared" ref="X20:X25" si="18">W20+V20</f>
        <v>9172151938.9999981</v>
      </c>
      <c r="Y20" s="209">
        <v>2527811016.9999938</v>
      </c>
      <c r="Z20" s="209">
        <v>2936985093.0000124</v>
      </c>
      <c r="AA20" s="209">
        <f t="shared" ref="AA20:AA25" si="19">SUM(Y20:Z20)</f>
        <v>5464796110.0000057</v>
      </c>
      <c r="AB20" s="96">
        <f t="shared" ref="AB20:AB26" si="20">Y20/R20*100-100</f>
        <v>8.5546576928440885</v>
      </c>
      <c r="AC20" s="96">
        <f t="shared" ref="AC20:AC25" si="21">AA20/T20*100-100</f>
        <v>27.650586886382328</v>
      </c>
      <c r="AD20" s="96"/>
      <c r="AE20" s="96"/>
    </row>
    <row r="21" spans="1:31" x14ac:dyDescent="0.25">
      <c r="A21" s="208" t="s">
        <v>13</v>
      </c>
      <c r="B21" s="209">
        <v>358302958</v>
      </c>
      <c r="C21" s="209">
        <v>743583189</v>
      </c>
      <c r="D21" s="209">
        <v>1107143454</v>
      </c>
      <c r="E21" s="209">
        <v>1468604773.9999964</v>
      </c>
      <c r="F21" s="209">
        <v>365195624.00000137</v>
      </c>
      <c r="G21" s="209">
        <v>365596728.99999964</v>
      </c>
      <c r="H21" s="209">
        <f t="shared" si="12"/>
        <v>730792353.00000095</v>
      </c>
      <c r="I21" s="209">
        <v>1102929531.9999943</v>
      </c>
      <c r="J21" s="209">
        <v>1458582458.0000074</v>
      </c>
      <c r="K21" s="209">
        <v>364959835</v>
      </c>
      <c r="L21" s="209">
        <v>381447244.00000101</v>
      </c>
      <c r="M21" s="209">
        <f t="shared" si="13"/>
        <v>746407079.00000095</v>
      </c>
      <c r="N21" s="209">
        <v>362597507</v>
      </c>
      <c r="O21" s="209">
        <f t="shared" si="14"/>
        <v>1109004586.000001</v>
      </c>
      <c r="P21" s="209">
        <v>549233213.99999905</v>
      </c>
      <c r="Q21" s="209">
        <f t="shared" si="15"/>
        <v>1658237800</v>
      </c>
      <c r="R21" s="209">
        <v>560760158.00000131</v>
      </c>
      <c r="S21" s="209">
        <v>586684556.00000131</v>
      </c>
      <c r="T21" s="209">
        <f t="shared" si="16"/>
        <v>1147444714.0000026</v>
      </c>
      <c r="U21" s="209">
        <v>409555715.99999911</v>
      </c>
      <c r="V21" s="209">
        <f t="shared" si="17"/>
        <v>1557000430.0000017</v>
      </c>
      <c r="W21" s="209">
        <v>579491079.00000203</v>
      </c>
      <c r="X21" s="209">
        <f t="shared" si="18"/>
        <v>2136491509.0000038</v>
      </c>
      <c r="Y21" s="209">
        <v>408595449.00000054</v>
      </c>
      <c r="Z21" s="209">
        <v>411981049.0000006</v>
      </c>
      <c r="AA21" s="209">
        <f t="shared" si="19"/>
        <v>820576498.00000119</v>
      </c>
      <c r="AB21" s="96">
        <f t="shared" si="20"/>
        <v>-27.13543514623241</v>
      </c>
      <c r="AC21" s="96">
        <f t="shared" si="21"/>
        <v>-28.486620053399861</v>
      </c>
      <c r="AD21" s="96"/>
      <c r="AE21" s="96"/>
    </row>
    <row r="22" spans="1:31" x14ac:dyDescent="0.25">
      <c r="A22" s="208" t="s">
        <v>10</v>
      </c>
      <c r="B22" s="209">
        <v>3110163368</v>
      </c>
      <c r="C22" s="209">
        <v>6301613668</v>
      </c>
      <c r="D22" s="209">
        <v>9536110641</v>
      </c>
      <c r="E22" s="209">
        <v>12955460161.999884</v>
      </c>
      <c r="F22" s="209">
        <v>3359722431.0000124</v>
      </c>
      <c r="G22" s="209">
        <v>3393235300.9999824</v>
      </c>
      <c r="H22" s="209">
        <f t="shared" si="12"/>
        <v>6752957731.9999943</v>
      </c>
      <c r="I22" s="209">
        <v>10112681954.999928</v>
      </c>
      <c r="J22" s="209">
        <v>13551361801.0002</v>
      </c>
      <c r="K22" s="209">
        <v>3338294779.99999</v>
      </c>
      <c r="L22" s="209">
        <v>3370929132.00001</v>
      </c>
      <c r="M22" s="209">
        <f t="shared" si="13"/>
        <v>6709223912</v>
      </c>
      <c r="N22" s="209">
        <v>3433022267.99998</v>
      </c>
      <c r="O22" s="209">
        <f t="shared" si="14"/>
        <v>10142246179.999981</v>
      </c>
      <c r="P22" s="209">
        <v>3542289970.00003</v>
      </c>
      <c r="Q22" s="209">
        <f t="shared" si="15"/>
        <v>13684536150.000011</v>
      </c>
      <c r="R22" s="209">
        <v>3136748109.0000319</v>
      </c>
      <c r="S22" s="209">
        <v>2393135544.00002</v>
      </c>
      <c r="T22" s="209">
        <f t="shared" si="16"/>
        <v>5529883653.0000515</v>
      </c>
      <c r="U22" s="209">
        <v>3390887865.0000091</v>
      </c>
      <c r="V22" s="209">
        <f t="shared" si="17"/>
        <v>8920771518.000061</v>
      </c>
      <c r="W22" s="209">
        <v>3734212346.0000281</v>
      </c>
      <c r="X22" s="209">
        <f t="shared" si="18"/>
        <v>12654983864.00009</v>
      </c>
      <c r="Y22" s="209">
        <v>3330277689.9999914</v>
      </c>
      <c r="Z22" s="209">
        <v>3616853864.0000296</v>
      </c>
      <c r="AA22" s="209">
        <f t="shared" si="19"/>
        <v>6947131554.000021</v>
      </c>
      <c r="AB22" s="96">
        <f t="shared" si="20"/>
        <v>6.1697520577020555</v>
      </c>
      <c r="AC22" s="96">
        <f t="shared" si="21"/>
        <v>25.62889185256347</v>
      </c>
      <c r="AD22" s="96"/>
      <c r="AE22" s="96"/>
    </row>
    <row r="23" spans="1:31" x14ac:dyDescent="0.25">
      <c r="A23" s="208" t="s">
        <v>11</v>
      </c>
      <c r="B23" s="209">
        <v>1104483377</v>
      </c>
      <c r="C23" s="209">
        <v>2310987969</v>
      </c>
      <c r="D23" s="209">
        <v>3483632636</v>
      </c>
      <c r="E23" s="209">
        <v>4717806727.0000153</v>
      </c>
      <c r="F23" s="209">
        <v>1150631287.9999983</v>
      </c>
      <c r="G23" s="209">
        <v>1255994118.9999952</v>
      </c>
      <c r="H23" s="209">
        <f t="shared" si="12"/>
        <v>2406625406.9999933</v>
      </c>
      <c r="I23" s="209">
        <v>3708895038.9999743</v>
      </c>
      <c r="J23" s="209">
        <v>5039401498.999999</v>
      </c>
      <c r="K23" s="209">
        <v>1138624841</v>
      </c>
      <c r="L23" s="209">
        <v>1310000026</v>
      </c>
      <c r="M23" s="209">
        <f t="shared" si="13"/>
        <v>2448624867</v>
      </c>
      <c r="N23" s="209">
        <v>1216096171.00001</v>
      </c>
      <c r="O23" s="209">
        <f t="shared" si="14"/>
        <v>3664721038.00001</v>
      </c>
      <c r="P23" s="209">
        <v>1301495134</v>
      </c>
      <c r="Q23" s="209">
        <f t="shared" si="15"/>
        <v>4966216172.0000095</v>
      </c>
      <c r="R23" s="209">
        <v>1143623013.9999986</v>
      </c>
      <c r="S23" s="209">
        <v>945163303.00000107</v>
      </c>
      <c r="T23" s="209">
        <f t="shared" si="16"/>
        <v>2088786316.9999995</v>
      </c>
      <c r="U23" s="209">
        <v>1218511602.0000005</v>
      </c>
      <c r="V23" s="209">
        <f t="shared" si="17"/>
        <v>3307297919</v>
      </c>
      <c r="W23" s="209">
        <v>1189816239.0000002</v>
      </c>
      <c r="X23" s="209">
        <f t="shared" si="18"/>
        <v>4497114158</v>
      </c>
      <c r="Y23" s="209">
        <v>1121356209.0000024</v>
      </c>
      <c r="Z23" s="209">
        <v>1298420701.9999952</v>
      </c>
      <c r="AA23" s="209">
        <f t="shared" si="19"/>
        <v>2419776910.9999976</v>
      </c>
      <c r="AB23" s="96">
        <f t="shared" si="20"/>
        <v>-1.9470406530308111</v>
      </c>
      <c r="AC23" s="96">
        <f t="shared" si="21"/>
        <v>15.846072492249007</v>
      </c>
      <c r="AD23" s="96"/>
      <c r="AE23" s="96"/>
    </row>
    <row r="24" spans="1:31" x14ac:dyDescent="0.25">
      <c r="A24" s="208" t="s">
        <v>8</v>
      </c>
      <c r="B24" s="209">
        <v>4276266186</v>
      </c>
      <c r="C24" s="209">
        <v>8856918866</v>
      </c>
      <c r="D24" s="209">
        <v>12988867836</v>
      </c>
      <c r="E24" s="209">
        <v>17703690990.999821</v>
      </c>
      <c r="F24" s="209">
        <v>4436251975.0000114</v>
      </c>
      <c r="G24" s="209">
        <v>4627523967.0000515</v>
      </c>
      <c r="H24" s="209">
        <f t="shared" si="12"/>
        <v>9063775942.0000629</v>
      </c>
      <c r="I24" s="209">
        <v>13236330678.999874</v>
      </c>
      <c r="J24" s="209">
        <v>17958633194.999687</v>
      </c>
      <c r="K24" s="209">
        <v>4467190662.99998</v>
      </c>
      <c r="L24" s="209">
        <v>4785074808.0000095</v>
      </c>
      <c r="M24" s="209">
        <f t="shared" si="13"/>
        <v>9252265470.9999886</v>
      </c>
      <c r="N24" s="209">
        <v>4384195787.0000095</v>
      </c>
      <c r="O24" s="209">
        <f t="shared" si="14"/>
        <v>13636461257.999998</v>
      </c>
      <c r="P24" s="209">
        <v>4908613053.99998</v>
      </c>
      <c r="Q24" s="209">
        <f t="shared" si="15"/>
        <v>18545074311.999977</v>
      </c>
      <c r="R24" s="209">
        <v>4424244238.9999866</v>
      </c>
      <c r="S24" s="209">
        <v>3390790999.0000048</v>
      </c>
      <c r="T24" s="209">
        <f t="shared" si="16"/>
        <v>7815035237.9999914</v>
      </c>
      <c r="U24" s="209">
        <v>4269750711.0000134</v>
      </c>
      <c r="V24" s="209">
        <f t="shared" si="17"/>
        <v>12084785949.000004</v>
      </c>
      <c r="W24" s="209">
        <v>4749403586.0000525</v>
      </c>
      <c r="X24" s="209">
        <f t="shared" si="18"/>
        <v>16834189535.000057</v>
      </c>
      <c r="Y24" s="209">
        <v>4630912396.9999657</v>
      </c>
      <c r="Z24" s="209">
        <v>5257238804.9999342</v>
      </c>
      <c r="AA24" s="209">
        <f t="shared" si="19"/>
        <v>9888151201.9999008</v>
      </c>
      <c r="AB24" s="96">
        <f t="shared" si="20"/>
        <v>4.6712646688486643</v>
      </c>
      <c r="AC24" s="96">
        <f t="shared" si="21"/>
        <v>26.527275960568247</v>
      </c>
      <c r="AD24" s="96"/>
      <c r="AE24" s="96"/>
    </row>
    <row r="25" spans="1:31" x14ac:dyDescent="0.25">
      <c r="A25" s="208" t="s">
        <v>7</v>
      </c>
      <c r="B25" s="209">
        <v>2715015771</v>
      </c>
      <c r="C25" s="209">
        <v>5511253866</v>
      </c>
      <c r="D25" s="209">
        <v>8249417709</v>
      </c>
      <c r="E25" s="209">
        <v>11291451576.999851</v>
      </c>
      <c r="F25" s="209">
        <v>2782977966.0000105</v>
      </c>
      <c r="G25" s="209">
        <v>2816998870.9999824</v>
      </c>
      <c r="H25" s="209">
        <f t="shared" si="12"/>
        <v>5599976836.9999924</v>
      </c>
      <c r="I25" s="209">
        <v>8483128630.9999962</v>
      </c>
      <c r="J25" s="209">
        <v>11423104095.000196</v>
      </c>
      <c r="K25" s="209">
        <v>2903626683.00001</v>
      </c>
      <c r="L25" s="209">
        <v>2958793886.00003</v>
      </c>
      <c r="M25" s="209">
        <f t="shared" si="13"/>
        <v>5862420569.0000401</v>
      </c>
      <c r="N25" s="209">
        <v>2903044986.00002</v>
      </c>
      <c r="O25" s="209">
        <f t="shared" si="14"/>
        <v>8765465555.000061</v>
      </c>
      <c r="P25" s="209">
        <v>3032068873.00003</v>
      </c>
      <c r="Q25" s="209">
        <f t="shared" si="15"/>
        <v>11797534428.000092</v>
      </c>
      <c r="R25" s="209">
        <v>2726804504.0000105</v>
      </c>
      <c r="S25" s="209">
        <v>2429845082.9999919</v>
      </c>
      <c r="T25" s="209">
        <f t="shared" si="16"/>
        <v>5156649587.0000019</v>
      </c>
      <c r="U25" s="209">
        <v>2921715493</v>
      </c>
      <c r="V25" s="209">
        <f t="shared" si="17"/>
        <v>8078365080.0000019</v>
      </c>
      <c r="W25" s="209">
        <v>3203404391.0000057</v>
      </c>
      <c r="X25" s="209">
        <f t="shared" si="18"/>
        <v>11281769471.000008</v>
      </c>
      <c r="Y25" s="209">
        <v>3086197379.0000224</v>
      </c>
      <c r="Z25" s="209">
        <v>3376317644.9999866</v>
      </c>
      <c r="AA25" s="209">
        <f t="shared" si="19"/>
        <v>6462515024.0000095</v>
      </c>
      <c r="AB25" s="96">
        <f t="shared" si="20"/>
        <v>13.180001517263534</v>
      </c>
      <c r="AC25" s="96">
        <f t="shared" si="21"/>
        <v>25.323912648478483</v>
      </c>
      <c r="AD25" s="96"/>
      <c r="AE25" s="96"/>
    </row>
    <row r="26" spans="1:31" x14ac:dyDescent="0.25">
      <c r="A26" s="210" t="s">
        <v>14</v>
      </c>
      <c r="B26" s="192">
        <f t="shared" ref="B26:S26" si="22">SUM(B19:B25)</f>
        <v>14851526610</v>
      </c>
      <c r="C26" s="192">
        <f t="shared" si="22"/>
        <v>30575930963</v>
      </c>
      <c r="D26" s="192">
        <f t="shared" si="22"/>
        <v>45407608714</v>
      </c>
      <c r="E26" s="192">
        <v>61580606872.999557</v>
      </c>
      <c r="F26" s="192">
        <f t="shared" si="22"/>
        <v>15455263283.000061</v>
      </c>
      <c r="G26" s="192"/>
      <c r="H26" s="192">
        <f t="shared" si="22"/>
        <v>31599780533.000076</v>
      </c>
      <c r="I26" s="192">
        <f t="shared" si="22"/>
        <v>46997458949.999786</v>
      </c>
      <c r="J26" s="192">
        <f t="shared" si="22"/>
        <v>63312336612.000145</v>
      </c>
      <c r="K26" s="192">
        <f t="shared" si="22"/>
        <v>15856540744.99996</v>
      </c>
      <c r="L26" s="192">
        <f>SUM(L19:L25)</f>
        <v>16619642178.000031</v>
      </c>
      <c r="M26" s="192">
        <f t="shared" si="22"/>
        <v>32476182922.999992</v>
      </c>
      <c r="N26" s="192">
        <f t="shared" si="22"/>
        <v>15750856353.000057</v>
      </c>
      <c r="O26" s="192">
        <f t="shared" si="22"/>
        <v>48227039276.000053</v>
      </c>
      <c r="P26" s="192">
        <f t="shared" si="22"/>
        <v>16915078100.00005</v>
      </c>
      <c r="Q26" s="192">
        <f t="shared" si="22"/>
        <v>65142117376.000099</v>
      </c>
      <c r="R26" s="192">
        <f t="shared" si="22"/>
        <v>15169673938.000042</v>
      </c>
      <c r="S26" s="192">
        <f t="shared" si="22"/>
        <v>12293180723.000027</v>
      </c>
      <c r="T26" s="192">
        <f t="shared" ref="T26:Y26" si="23">SUM(T19:T25)</f>
        <v>27462854661.000069</v>
      </c>
      <c r="U26" s="192">
        <f t="shared" si="23"/>
        <v>15364621108.000021</v>
      </c>
      <c r="V26" s="192">
        <f t="shared" si="23"/>
        <v>42827475769.000092</v>
      </c>
      <c r="W26" s="192">
        <f t="shared" si="23"/>
        <v>16910540417.000071</v>
      </c>
      <c r="X26" s="192">
        <f t="shared" si="23"/>
        <v>59738016186.00016</v>
      </c>
      <c r="Y26" s="192">
        <f t="shared" si="23"/>
        <v>16030457846.999979</v>
      </c>
      <c r="Z26" s="192">
        <f>SUM(Z19:Z25)</f>
        <v>18064434804.999962</v>
      </c>
      <c r="AA26" s="192">
        <f>SUM(AA19:AA25)</f>
        <v>34094892651.999939</v>
      </c>
      <c r="AB26" s="251">
        <f t="shared" si="20"/>
        <v>5.6743731771562409</v>
      </c>
      <c r="AC26" s="251">
        <f>AA26/T26*100-100</f>
        <v>24.149120959439102</v>
      </c>
      <c r="AD26" s="251"/>
      <c r="AE26" s="251"/>
    </row>
    <row r="27" spans="1:31" x14ac:dyDescent="0.25">
      <c r="B27" s="232"/>
      <c r="C27" s="232"/>
      <c r="D27" s="232"/>
      <c r="E27" s="233"/>
      <c r="F27" s="233"/>
      <c r="G27" s="233"/>
      <c r="H27" s="233"/>
      <c r="I27" s="233"/>
      <c r="J27" s="233"/>
      <c r="K27" s="233"/>
      <c r="L27" s="233"/>
      <c r="M27" s="233"/>
      <c r="N27" s="233"/>
      <c r="O27" s="233"/>
      <c r="P27" s="233"/>
      <c r="Q27" s="233"/>
      <c r="R27" s="233"/>
      <c r="S27" s="233"/>
      <c r="T27" s="233"/>
      <c r="U27" s="233"/>
      <c r="V27" s="233"/>
      <c r="W27" s="233"/>
      <c r="X27" s="233"/>
      <c r="Y27" s="233"/>
      <c r="Z27" s="233"/>
      <c r="AA27" s="233"/>
      <c r="AB27" s="233"/>
      <c r="AC27" s="233"/>
      <c r="AD27" s="233"/>
      <c r="AE27" s="233"/>
    </row>
    <row r="28" spans="1:31" x14ac:dyDescent="0.25">
      <c r="Z28" s="184"/>
      <c r="AA28" s="184"/>
    </row>
    <row r="29" spans="1:31" x14ac:dyDescent="0.25">
      <c r="Z29" s="184"/>
      <c r="AA29" s="184"/>
    </row>
    <row r="30" spans="1:31" ht="15.75" customHeight="1" x14ac:dyDescent="0.2">
      <c r="D30" s="216"/>
    </row>
    <row r="31" spans="1:31" x14ac:dyDescent="0.2">
      <c r="D31" s="216"/>
    </row>
    <row r="32" spans="1:31" x14ac:dyDescent="0.2">
      <c r="D32" s="216"/>
    </row>
    <row r="33" spans="4:4" x14ac:dyDescent="0.2">
      <c r="D33" s="216"/>
    </row>
    <row r="34" spans="4:4" ht="15.75" customHeight="1" x14ac:dyDescent="0.2">
      <c r="D34" s="216"/>
    </row>
    <row r="35" spans="4:4" x14ac:dyDescent="0.2">
      <c r="D35" s="216"/>
    </row>
    <row r="36" spans="4:4" x14ac:dyDescent="0.2">
      <c r="D36" s="216"/>
    </row>
    <row r="37" spans="4:4" x14ac:dyDescent="0.2">
      <c r="D37" s="216"/>
    </row>
    <row r="38" spans="4:4" x14ac:dyDescent="0.2">
      <c r="D38" s="216"/>
    </row>
    <row r="39" spans="4:4" x14ac:dyDescent="0.2">
      <c r="D39" s="216"/>
    </row>
    <row r="40" spans="4:4" x14ac:dyDescent="0.2">
      <c r="D40" s="216"/>
    </row>
  </sheetData>
  <mergeCells count="4">
    <mergeCell ref="A3:A4"/>
    <mergeCell ref="A17:A18"/>
    <mergeCell ref="B3:AE3"/>
    <mergeCell ref="B17:AE17"/>
  </mergeCells>
  <phoneticPr fontId="24" type="noConversion"/>
  <hyperlinks>
    <hyperlink ref="AG1" location="'Indice tavole'!A1" display="torna all'indice " xr:uid="{00000000-0004-0000-0A00-000000000000}"/>
  </hyperlink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3" tint="0.39997558519241921"/>
    <pageSetUpPr fitToPage="1"/>
  </sheetPr>
  <dimension ref="A1:AE36"/>
  <sheetViews>
    <sheetView zoomScale="80" zoomScaleNormal="80" workbookViewId="0">
      <selection activeCell="A2" sqref="A2"/>
    </sheetView>
  </sheetViews>
  <sheetFormatPr defaultRowHeight="15" customHeight="1" x14ac:dyDescent="0.25"/>
  <cols>
    <col min="1" max="1" width="41" style="3" customWidth="1"/>
    <col min="2" max="2" width="12.7109375" style="3" hidden="1" customWidth="1"/>
    <col min="3" max="5" width="14.7109375" style="3" hidden="1" customWidth="1"/>
    <col min="6" max="6" width="12.7109375" style="3" hidden="1" customWidth="1"/>
    <col min="7" max="8" width="14.7109375" style="3" hidden="1" customWidth="1"/>
    <col min="9" max="9" width="14.28515625" style="3" hidden="1" customWidth="1"/>
    <col min="10" max="10" width="14.28515625" style="3" customWidth="1"/>
    <col min="11" max="11" width="14.28515625" style="3" hidden="1" customWidth="1"/>
    <col min="12" max="12" width="14.28515625" style="3" customWidth="1"/>
    <col min="13" max="13" width="14.28515625" style="3" hidden="1" customWidth="1"/>
    <col min="14" max="14" width="14.28515625" style="3" customWidth="1"/>
    <col min="15" max="15" width="14.28515625" style="3" hidden="1" customWidth="1"/>
    <col min="16" max="17" width="14.28515625" style="3" customWidth="1"/>
    <col min="18" max="18" width="14.28515625" style="3" hidden="1" customWidth="1"/>
    <col min="19" max="19" width="14.28515625" style="3" customWidth="1"/>
    <col min="20" max="20" width="14.28515625" style="3" hidden="1" customWidth="1"/>
    <col min="21" max="21" width="14.28515625" style="3" customWidth="1"/>
    <col min="22" max="22" width="14.28515625" style="3" hidden="1" customWidth="1"/>
    <col min="23" max="24" width="14.28515625" style="3" customWidth="1"/>
    <col min="25" max="25" width="14.28515625" style="3" hidden="1" customWidth="1"/>
    <col min="26" max="26" width="14.28515625" style="3" customWidth="1"/>
    <col min="27" max="29" width="8.7109375" style="3" customWidth="1"/>
    <col min="30" max="30" width="6.7109375" style="3" customWidth="1"/>
    <col min="31" max="16384" width="9.140625" style="4"/>
  </cols>
  <sheetData>
    <row r="1" spans="1:31" ht="15" customHeight="1" x14ac:dyDescent="0.25">
      <c r="A1" s="1" t="str">
        <f>'Indice tavole'!C21</f>
        <v>Importazioni cumulate per provincia e voce merceologica*. Anni 2017-2021. Valori in milioni di euro e variazioni percentuali rispetto all'anno precedente</v>
      </c>
    </row>
    <row r="2" spans="1:31" ht="15" customHeight="1" x14ac:dyDescent="0.25">
      <c r="A2" s="1"/>
      <c r="AA2" s="190"/>
      <c r="AB2" s="190"/>
      <c r="AC2" s="190"/>
      <c r="AD2" s="190"/>
    </row>
    <row r="3" spans="1:31" ht="15" customHeight="1" x14ac:dyDescent="0.25">
      <c r="A3" s="345" t="s">
        <v>4</v>
      </c>
      <c r="B3" s="340" t="s">
        <v>603</v>
      </c>
      <c r="C3" s="320"/>
      <c r="D3" s="320"/>
      <c r="E3" s="320"/>
      <c r="F3" s="320"/>
      <c r="G3" s="320"/>
      <c r="H3" s="320"/>
      <c r="I3" s="320"/>
      <c r="J3" s="320"/>
      <c r="K3" s="320"/>
      <c r="L3" s="320"/>
      <c r="M3" s="320"/>
      <c r="N3" s="320"/>
      <c r="O3" s="320"/>
      <c r="P3" s="320"/>
      <c r="Q3" s="320"/>
      <c r="R3" s="320"/>
      <c r="S3" s="320"/>
      <c r="T3" s="320"/>
      <c r="U3" s="320"/>
      <c r="V3" s="320"/>
      <c r="W3" s="320"/>
      <c r="X3" s="320"/>
      <c r="Y3" s="320"/>
      <c r="Z3" s="320"/>
      <c r="AA3" s="320"/>
      <c r="AB3" s="320"/>
      <c r="AC3" s="320"/>
      <c r="AD3" s="341"/>
    </row>
    <row r="4" spans="1:31" ht="44.45" customHeight="1" x14ac:dyDescent="0.25">
      <c r="A4" s="339"/>
      <c r="B4" s="58" t="s">
        <v>115</v>
      </c>
      <c r="C4" s="58" t="s">
        <v>116</v>
      </c>
      <c r="D4" s="58" t="s">
        <v>117</v>
      </c>
      <c r="E4" s="56" t="s">
        <v>118</v>
      </c>
      <c r="F4" s="48" t="s">
        <v>320</v>
      </c>
      <c r="G4" s="48" t="s">
        <v>321</v>
      </c>
      <c r="H4" s="48" t="s">
        <v>322</v>
      </c>
      <c r="I4" s="56" t="s">
        <v>323</v>
      </c>
      <c r="J4" s="272" t="s">
        <v>553</v>
      </c>
      <c r="K4" s="273" t="s">
        <v>583</v>
      </c>
      <c r="L4" s="272" t="s">
        <v>554</v>
      </c>
      <c r="M4" s="272" t="s">
        <v>557</v>
      </c>
      <c r="N4" s="272" t="s">
        <v>558</v>
      </c>
      <c r="O4" s="272" t="s">
        <v>569</v>
      </c>
      <c r="P4" s="272" t="s">
        <v>570</v>
      </c>
      <c r="Q4" s="272" t="s">
        <v>572</v>
      </c>
      <c r="R4" s="272" t="s">
        <v>580</v>
      </c>
      <c r="S4" s="272" t="s">
        <v>581</v>
      </c>
      <c r="T4" s="272" t="s">
        <v>584</v>
      </c>
      <c r="U4" s="272" t="s">
        <v>585</v>
      </c>
      <c r="V4" s="270" t="s">
        <v>600</v>
      </c>
      <c r="W4" s="270" t="s">
        <v>601</v>
      </c>
      <c r="X4" s="272" t="s">
        <v>602</v>
      </c>
      <c r="Y4" s="272" t="s">
        <v>612</v>
      </c>
      <c r="Z4" s="272" t="s">
        <v>613</v>
      </c>
      <c r="AA4" s="273" t="s">
        <v>119</v>
      </c>
      <c r="AB4" s="273" t="s">
        <v>120</v>
      </c>
      <c r="AC4" s="273" t="s">
        <v>559</v>
      </c>
      <c r="AD4" s="273" t="s">
        <v>571</v>
      </c>
    </row>
    <row r="5" spans="1:31" ht="15" customHeight="1" x14ac:dyDescent="0.25">
      <c r="A5" s="6" t="s">
        <v>17</v>
      </c>
      <c r="B5" s="7">
        <v>61914472.000000007</v>
      </c>
      <c r="C5" s="7">
        <v>123772033.00000003</v>
      </c>
      <c r="D5" s="7">
        <v>186438235.00000009</v>
      </c>
      <c r="E5" s="7">
        <v>269997801.00000006</v>
      </c>
      <c r="F5" s="7">
        <v>60564575.999999963</v>
      </c>
      <c r="G5" s="7">
        <v>115520452.99999997</v>
      </c>
      <c r="H5" s="7">
        <v>168732620.00000006</v>
      </c>
      <c r="I5" s="101">
        <v>225869073.99999991</v>
      </c>
      <c r="J5" s="101">
        <v>55017730.000000015</v>
      </c>
      <c r="K5" s="101">
        <v>53165737.000000022</v>
      </c>
      <c r="L5" s="101">
        <f>SUM(J5:K5)</f>
        <v>108183467.00000003</v>
      </c>
      <c r="M5" s="101">
        <v>59047753.00000006</v>
      </c>
      <c r="N5" s="101">
        <f>SUM(L5:M5)</f>
        <v>167231220.00000009</v>
      </c>
      <c r="O5" s="101">
        <v>61619600.99999997</v>
      </c>
      <c r="P5" s="101">
        <f>SUM(N5:O5)</f>
        <v>228850821.00000006</v>
      </c>
      <c r="Q5" s="101">
        <v>61890141.000000045</v>
      </c>
      <c r="R5" s="101">
        <v>62077970.000000015</v>
      </c>
      <c r="S5" s="101">
        <f>SUM(Q5:R5)</f>
        <v>123968111.00000006</v>
      </c>
      <c r="T5" s="101">
        <v>62636884</v>
      </c>
      <c r="U5" s="101">
        <f>T5+S5</f>
        <v>186604995.00000006</v>
      </c>
      <c r="V5" s="101">
        <v>68961136.99999997</v>
      </c>
      <c r="W5" s="101">
        <f>V5+U5</f>
        <v>255566132.00000003</v>
      </c>
      <c r="X5" s="101">
        <v>74330799.999999985</v>
      </c>
      <c r="Y5" s="101">
        <v>60470597.000000037</v>
      </c>
      <c r="Z5" s="101">
        <f>SUM(X5:Y5)</f>
        <v>134801397.00000003</v>
      </c>
      <c r="AA5" s="96">
        <f>IFERROR(X5/Q5*100-100," ")</f>
        <v>20.10119673180246</v>
      </c>
      <c r="AB5" s="96">
        <f>Z5/S5*100-100</f>
        <v>8.7387683111505652</v>
      </c>
      <c r="AC5" s="96"/>
      <c r="AD5" s="96"/>
    </row>
    <row r="6" spans="1:31" ht="15" customHeight="1" x14ac:dyDescent="0.25">
      <c r="A6" s="6" t="s">
        <v>18</v>
      </c>
      <c r="B6" s="7">
        <v>173684674.99999997</v>
      </c>
      <c r="C6" s="7">
        <v>477376085.99999988</v>
      </c>
      <c r="D6" s="7">
        <v>771826221.99999988</v>
      </c>
      <c r="E6" s="7">
        <v>1117240769.9999995</v>
      </c>
      <c r="F6" s="7">
        <v>280628571</v>
      </c>
      <c r="G6" s="7">
        <v>577876743.00000012</v>
      </c>
      <c r="H6" s="7">
        <v>936977050.00000012</v>
      </c>
      <c r="I6" s="101">
        <v>1381669388.9999998</v>
      </c>
      <c r="J6" s="101">
        <v>424103451.00000012</v>
      </c>
      <c r="K6" s="101">
        <v>335889896.99999988</v>
      </c>
      <c r="L6" s="101">
        <f>SUM(J6:K6)</f>
        <v>759993348</v>
      </c>
      <c r="M6" s="101">
        <v>286402840</v>
      </c>
      <c r="N6" s="101">
        <f t="shared" ref="N6:P32" si="0">SUM(L6:M6)</f>
        <v>1046396188</v>
      </c>
      <c r="O6" s="101">
        <v>308441230.00000006</v>
      </c>
      <c r="P6" s="101">
        <f t="shared" si="0"/>
        <v>1354837418</v>
      </c>
      <c r="Q6" s="101">
        <v>256286774</v>
      </c>
      <c r="R6" s="101">
        <v>210924773.00000006</v>
      </c>
      <c r="S6" s="101">
        <f t="shared" ref="S6:S32" si="1">SUM(Q6:R6)</f>
        <v>467211547.00000006</v>
      </c>
      <c r="T6" s="101">
        <v>138995699.00000003</v>
      </c>
      <c r="U6" s="101">
        <f t="shared" ref="U6:U32" si="2">T6+S6</f>
        <v>606207246.00000012</v>
      </c>
      <c r="V6" s="101">
        <v>204620137.00000006</v>
      </c>
      <c r="W6" s="101">
        <f t="shared" ref="W6:W32" si="3">V6+U6</f>
        <v>810827383.00000024</v>
      </c>
      <c r="X6" s="101">
        <v>230589842.99999988</v>
      </c>
      <c r="Y6" s="101">
        <v>370052724.00000006</v>
      </c>
      <c r="Z6" s="101">
        <f t="shared" ref="Z6:Z32" si="4">SUM(X6:Y6)</f>
        <v>600642567</v>
      </c>
      <c r="AA6" s="96">
        <f t="shared" ref="AA6:AA32" si="5">IFERROR(X6/Q6*100-100," ")</f>
        <v>-10.026631729345553</v>
      </c>
      <c r="AB6" s="96">
        <f t="shared" ref="AB6:AB32" si="6">Z6/S6*100-100</f>
        <v>28.559015901205868</v>
      </c>
      <c r="AC6" s="96"/>
      <c r="AD6" s="96"/>
    </row>
    <row r="7" spans="1:31" ht="15" customHeight="1" x14ac:dyDescent="0.25">
      <c r="A7" s="6" t="s">
        <v>19</v>
      </c>
      <c r="B7" s="7">
        <v>2486223</v>
      </c>
      <c r="C7" s="7">
        <v>3953662</v>
      </c>
      <c r="D7" s="7">
        <v>17466734</v>
      </c>
      <c r="E7" s="7">
        <v>20155302</v>
      </c>
      <c r="F7" s="7">
        <v>3511299</v>
      </c>
      <c r="G7" s="7">
        <v>5581093</v>
      </c>
      <c r="H7" s="7">
        <v>7201956.0000000009</v>
      </c>
      <c r="I7" s="7">
        <v>10116469.999999996</v>
      </c>
      <c r="J7" s="7">
        <v>2823506.0000000005</v>
      </c>
      <c r="K7" s="7">
        <v>4479549</v>
      </c>
      <c r="L7" s="101">
        <f>SUM(J7:K7)</f>
        <v>7303055</v>
      </c>
      <c r="M7" s="101">
        <v>10531164</v>
      </c>
      <c r="N7" s="101">
        <f t="shared" si="0"/>
        <v>17834219</v>
      </c>
      <c r="O7" s="101">
        <v>1045269.9999999997</v>
      </c>
      <c r="P7" s="101">
        <f t="shared" si="0"/>
        <v>18879489</v>
      </c>
      <c r="Q7" s="101">
        <v>1401216</v>
      </c>
      <c r="R7" s="101">
        <v>1067533.0000000002</v>
      </c>
      <c r="S7" s="101">
        <f t="shared" si="1"/>
        <v>2468749</v>
      </c>
      <c r="T7" s="101">
        <v>1002162.9999999999</v>
      </c>
      <c r="U7" s="101">
        <f t="shared" si="2"/>
        <v>3470912</v>
      </c>
      <c r="V7" s="101">
        <v>1597387</v>
      </c>
      <c r="W7" s="101">
        <f t="shared" si="3"/>
        <v>5068299</v>
      </c>
      <c r="X7" s="101">
        <v>2221712.0000000009</v>
      </c>
      <c r="Y7" s="101">
        <v>1587388.0000000005</v>
      </c>
      <c r="Z7" s="101">
        <f t="shared" si="4"/>
        <v>3809100.0000000014</v>
      </c>
      <c r="AA7" s="96">
        <f t="shared" si="5"/>
        <v>58.555997076824781</v>
      </c>
      <c r="AB7" s="96">
        <f t="shared" si="6"/>
        <v>54.292720726165413</v>
      </c>
      <c r="AC7" s="96"/>
      <c r="AD7" s="96"/>
    </row>
    <row r="8" spans="1:31" ht="15" customHeight="1" x14ac:dyDescent="0.3">
      <c r="A8" s="6" t="s">
        <v>20</v>
      </c>
      <c r="B8" s="7">
        <v>43949342.999999985</v>
      </c>
      <c r="C8" s="7">
        <v>94208017</v>
      </c>
      <c r="D8" s="7">
        <v>147061444</v>
      </c>
      <c r="E8" s="7">
        <v>218813242.9999997</v>
      </c>
      <c r="F8" s="7">
        <v>55644954.99999997</v>
      </c>
      <c r="G8" s="7">
        <v>107622568.99999999</v>
      </c>
      <c r="H8" s="7">
        <v>159879167.99999979</v>
      </c>
      <c r="I8" s="7">
        <v>217931476.0000003</v>
      </c>
      <c r="J8" s="7">
        <v>49857247.999999963</v>
      </c>
      <c r="K8" s="7">
        <v>52625238.000000045</v>
      </c>
      <c r="L8" s="101">
        <f t="shared" ref="L8:L32" si="7">SUM(J8:K8)</f>
        <v>102482486</v>
      </c>
      <c r="M8" s="101">
        <v>52347768.999999993</v>
      </c>
      <c r="N8" s="101">
        <f t="shared" si="0"/>
        <v>154830255</v>
      </c>
      <c r="O8" s="101">
        <v>60679199.999999955</v>
      </c>
      <c r="P8" s="101">
        <f t="shared" si="0"/>
        <v>215509454.99999994</v>
      </c>
      <c r="Q8" s="101">
        <v>52662775.000000015</v>
      </c>
      <c r="R8" s="101">
        <v>39888781</v>
      </c>
      <c r="S8" s="101">
        <f t="shared" si="1"/>
        <v>92551556.000000015</v>
      </c>
      <c r="T8" s="101">
        <v>44882694</v>
      </c>
      <c r="U8" s="101">
        <f t="shared" si="2"/>
        <v>137434250</v>
      </c>
      <c r="V8" s="101">
        <v>50888276.000000022</v>
      </c>
      <c r="W8" s="101">
        <f t="shared" si="3"/>
        <v>188322526.00000003</v>
      </c>
      <c r="X8" s="101">
        <v>45039187.000000007</v>
      </c>
      <c r="Y8" s="101">
        <v>48168148.999999993</v>
      </c>
      <c r="Z8" s="101">
        <f t="shared" si="4"/>
        <v>93207336</v>
      </c>
      <c r="AA8" s="96">
        <f t="shared" si="5"/>
        <v>-14.476236772558991</v>
      </c>
      <c r="AB8" s="96">
        <f t="shared" si="6"/>
        <v>0.70855642880816561</v>
      </c>
      <c r="AC8" s="96"/>
      <c r="AD8" s="96"/>
      <c r="AE8" s="10"/>
    </row>
    <row r="9" spans="1:31" ht="15" customHeight="1" x14ac:dyDescent="0.3">
      <c r="A9" s="6" t="s">
        <v>21</v>
      </c>
      <c r="B9" s="7">
        <v>649429.99999999988</v>
      </c>
      <c r="C9" s="7">
        <v>834242.99999999988</v>
      </c>
      <c r="D9" s="7">
        <v>907326.99999999988</v>
      </c>
      <c r="E9" s="7">
        <v>988185</v>
      </c>
      <c r="F9" s="7">
        <v>124241.99999999997</v>
      </c>
      <c r="G9" s="7">
        <v>403912.99999999994</v>
      </c>
      <c r="H9" s="7">
        <v>780401</v>
      </c>
      <c r="I9" s="7">
        <v>1015031.0000000002</v>
      </c>
      <c r="J9" s="7">
        <v>187073</v>
      </c>
      <c r="K9" s="7">
        <v>480090</v>
      </c>
      <c r="L9" s="101">
        <f t="shared" si="7"/>
        <v>667163</v>
      </c>
      <c r="M9" s="101">
        <v>284457</v>
      </c>
      <c r="N9" s="101">
        <f t="shared" si="0"/>
        <v>951620</v>
      </c>
      <c r="O9" s="101">
        <v>267223.99999999994</v>
      </c>
      <c r="P9" s="101">
        <f t="shared" si="0"/>
        <v>1218844</v>
      </c>
      <c r="Q9" s="101">
        <v>873383</v>
      </c>
      <c r="R9" s="101">
        <v>660104.00000000012</v>
      </c>
      <c r="S9" s="101">
        <f t="shared" si="1"/>
        <v>1533487</v>
      </c>
      <c r="T9" s="101">
        <v>207834.99999999997</v>
      </c>
      <c r="U9" s="101">
        <f t="shared" si="2"/>
        <v>1741322</v>
      </c>
      <c r="V9" s="101">
        <v>140281</v>
      </c>
      <c r="W9" s="101">
        <f t="shared" si="3"/>
        <v>1881603</v>
      </c>
      <c r="X9" s="101">
        <v>284288</v>
      </c>
      <c r="Y9" s="101">
        <v>631747</v>
      </c>
      <c r="Z9" s="101">
        <f t="shared" si="4"/>
        <v>916035</v>
      </c>
      <c r="AA9" s="96">
        <f t="shared" si="5"/>
        <v>-67.449790069190726</v>
      </c>
      <c r="AB9" s="96">
        <f t="shared" si="6"/>
        <v>-40.264573485135514</v>
      </c>
      <c r="AC9" s="96"/>
      <c r="AD9" s="96"/>
      <c r="AE9" s="10"/>
    </row>
    <row r="10" spans="1:31" ht="15" customHeight="1" x14ac:dyDescent="0.3">
      <c r="A10" s="6" t="s">
        <v>22</v>
      </c>
      <c r="B10" s="7">
        <v>2851172.9999999981</v>
      </c>
      <c r="C10" s="7">
        <v>5713766.9999999972</v>
      </c>
      <c r="D10" s="7">
        <v>8151076.9999999981</v>
      </c>
      <c r="E10" s="7">
        <v>10585266.999999989</v>
      </c>
      <c r="F10" s="7">
        <v>3155729.0000000009</v>
      </c>
      <c r="G10" s="7">
        <v>6075405.9999999991</v>
      </c>
      <c r="H10" s="7">
        <v>8571276.0000000019</v>
      </c>
      <c r="I10" s="7">
        <v>11161125.000000011</v>
      </c>
      <c r="J10" s="7">
        <v>2651887.0000000005</v>
      </c>
      <c r="K10" s="7">
        <v>2334151.0000000005</v>
      </c>
      <c r="L10" s="101">
        <f t="shared" si="7"/>
        <v>4986038.0000000009</v>
      </c>
      <c r="M10" s="101">
        <v>3080066.9999999977</v>
      </c>
      <c r="N10" s="101">
        <f t="shared" si="0"/>
        <v>8066104.9999999981</v>
      </c>
      <c r="O10" s="101">
        <v>1732976.0000000005</v>
      </c>
      <c r="P10" s="101">
        <f t="shared" si="0"/>
        <v>9799080.9999999981</v>
      </c>
      <c r="Q10" s="101">
        <v>4757805.9999999963</v>
      </c>
      <c r="R10" s="101">
        <v>8860553.9999999963</v>
      </c>
      <c r="S10" s="101">
        <f t="shared" si="1"/>
        <v>13618359.999999993</v>
      </c>
      <c r="T10" s="101">
        <v>3597380.0000000005</v>
      </c>
      <c r="U10" s="101">
        <f t="shared" si="2"/>
        <v>17215739.999999993</v>
      </c>
      <c r="V10" s="101">
        <v>3068650.0000000023</v>
      </c>
      <c r="W10" s="101">
        <f t="shared" si="3"/>
        <v>20284389.999999996</v>
      </c>
      <c r="X10" s="101">
        <v>2206342.9999999986</v>
      </c>
      <c r="Y10" s="101">
        <v>1823908.9999999991</v>
      </c>
      <c r="Z10" s="101">
        <f t="shared" si="4"/>
        <v>4030251.9999999977</v>
      </c>
      <c r="AA10" s="96">
        <f t="shared" si="5"/>
        <v>-53.626881802242451</v>
      </c>
      <c r="AB10" s="96">
        <f t="shared" si="6"/>
        <v>-70.405746360060974</v>
      </c>
      <c r="AC10" s="96"/>
      <c r="AD10" s="96"/>
      <c r="AE10" s="10"/>
    </row>
    <row r="11" spans="1:31" ht="15" customHeight="1" x14ac:dyDescent="0.3">
      <c r="A11" s="6" t="s">
        <v>23</v>
      </c>
      <c r="B11" s="7">
        <v>1853182</v>
      </c>
      <c r="C11" s="7">
        <v>3639953</v>
      </c>
      <c r="D11" s="7">
        <v>4624941</v>
      </c>
      <c r="E11" s="7">
        <v>6419644.9999999963</v>
      </c>
      <c r="F11" s="7">
        <v>2099308.9999999995</v>
      </c>
      <c r="G11" s="7">
        <v>5235150</v>
      </c>
      <c r="H11" s="7">
        <v>7762997.9999999953</v>
      </c>
      <c r="I11" s="7">
        <v>9365653.0000000037</v>
      </c>
      <c r="J11" s="7">
        <v>2297396.9999999991</v>
      </c>
      <c r="K11" s="7">
        <v>1530046</v>
      </c>
      <c r="L11" s="101">
        <f t="shared" si="7"/>
        <v>3827442.9999999991</v>
      </c>
      <c r="M11" s="101">
        <v>1227951</v>
      </c>
      <c r="N11" s="101">
        <f t="shared" si="0"/>
        <v>5055393.9999999991</v>
      </c>
      <c r="O11" s="101">
        <v>1735770.9999999998</v>
      </c>
      <c r="P11" s="101">
        <f t="shared" si="0"/>
        <v>6791164.9999999991</v>
      </c>
      <c r="Q11" s="101">
        <v>1676299.9999999995</v>
      </c>
      <c r="R11" s="101">
        <v>1182371.0000000005</v>
      </c>
      <c r="S11" s="101">
        <f t="shared" si="1"/>
        <v>2858671</v>
      </c>
      <c r="T11" s="101">
        <v>1513072.0000000005</v>
      </c>
      <c r="U11" s="101">
        <f t="shared" si="2"/>
        <v>4371743</v>
      </c>
      <c r="V11" s="101">
        <v>1124113.0000000005</v>
      </c>
      <c r="W11" s="101">
        <f t="shared" si="3"/>
        <v>5495856</v>
      </c>
      <c r="X11" s="101">
        <v>1884127.9999999991</v>
      </c>
      <c r="Y11" s="101">
        <v>2376473.9999999986</v>
      </c>
      <c r="Z11" s="101">
        <f t="shared" si="4"/>
        <v>4260601.9999999981</v>
      </c>
      <c r="AA11" s="96">
        <f t="shared" si="5"/>
        <v>12.398019447592887</v>
      </c>
      <c r="AB11" s="96">
        <f t="shared" si="6"/>
        <v>49.041355231154569</v>
      </c>
      <c r="AC11" s="96"/>
      <c r="AD11" s="96"/>
      <c r="AE11" s="10"/>
    </row>
    <row r="12" spans="1:31" ht="15" customHeight="1" x14ac:dyDescent="0.3">
      <c r="A12" s="6" t="s">
        <v>24</v>
      </c>
      <c r="B12" s="7">
        <v>127027.00000000004</v>
      </c>
      <c r="C12" s="7">
        <v>203747.00000000006</v>
      </c>
      <c r="D12" s="7">
        <v>402657</v>
      </c>
      <c r="E12" s="7">
        <v>565620</v>
      </c>
      <c r="F12" s="7">
        <v>109960.99999999997</v>
      </c>
      <c r="G12" s="7">
        <v>213195.00000000003</v>
      </c>
      <c r="H12" s="7">
        <v>444124.00000000006</v>
      </c>
      <c r="I12" s="7">
        <v>676320.99999999988</v>
      </c>
      <c r="J12" s="7">
        <v>116591.99999999999</v>
      </c>
      <c r="K12" s="7">
        <v>67444.999999999985</v>
      </c>
      <c r="L12" s="101">
        <f t="shared" si="7"/>
        <v>184036.99999999997</v>
      </c>
      <c r="M12" s="101">
        <v>204640.99999999994</v>
      </c>
      <c r="N12" s="101">
        <f t="shared" si="0"/>
        <v>388677.99999999988</v>
      </c>
      <c r="O12" s="101">
        <v>203324.99999999997</v>
      </c>
      <c r="P12" s="101">
        <f t="shared" si="0"/>
        <v>592002.99999999988</v>
      </c>
      <c r="Q12" s="101">
        <v>140431</v>
      </c>
      <c r="R12" s="101">
        <v>68855</v>
      </c>
      <c r="S12" s="101">
        <f t="shared" si="1"/>
        <v>209286</v>
      </c>
      <c r="T12" s="101">
        <v>256232.99999999994</v>
      </c>
      <c r="U12" s="101">
        <f t="shared" si="2"/>
        <v>465518.99999999994</v>
      </c>
      <c r="V12" s="101">
        <v>242226</v>
      </c>
      <c r="W12" s="101">
        <f t="shared" si="3"/>
        <v>707745</v>
      </c>
      <c r="X12" s="101">
        <v>215605</v>
      </c>
      <c r="Y12" s="101">
        <v>191796.99999999997</v>
      </c>
      <c r="Z12" s="101">
        <f t="shared" si="4"/>
        <v>407402</v>
      </c>
      <c r="AA12" s="96">
        <f t="shared" si="5"/>
        <v>53.530915538591898</v>
      </c>
      <c r="AB12" s="96">
        <f t="shared" si="6"/>
        <v>94.662805921084072</v>
      </c>
      <c r="AC12" s="96"/>
      <c r="AD12" s="96"/>
      <c r="AE12" s="10"/>
    </row>
    <row r="13" spans="1:31" ht="15" customHeight="1" x14ac:dyDescent="0.3">
      <c r="A13" s="6" t="s">
        <v>25</v>
      </c>
      <c r="B13" s="7">
        <v>1221127.9999999998</v>
      </c>
      <c r="C13" s="7">
        <v>2239991</v>
      </c>
      <c r="D13" s="7">
        <v>3075487</v>
      </c>
      <c r="E13" s="7">
        <v>4197289</v>
      </c>
      <c r="F13" s="7">
        <v>1057082.9999999998</v>
      </c>
      <c r="G13" s="7">
        <v>2007582.9999999991</v>
      </c>
      <c r="H13" s="7">
        <v>3042836.9999999981</v>
      </c>
      <c r="I13" s="7">
        <v>3781105.0000000028</v>
      </c>
      <c r="J13" s="7">
        <v>1210660.0000000009</v>
      </c>
      <c r="K13" s="7">
        <v>778435.99999999988</v>
      </c>
      <c r="L13" s="101">
        <f t="shared" si="7"/>
        <v>1989096.0000000009</v>
      </c>
      <c r="M13" s="101">
        <v>805325.00000000012</v>
      </c>
      <c r="N13" s="101">
        <f t="shared" si="0"/>
        <v>2794421.0000000009</v>
      </c>
      <c r="O13" s="101">
        <v>873081.99999999965</v>
      </c>
      <c r="P13" s="101">
        <f t="shared" si="0"/>
        <v>3667503.0000000005</v>
      </c>
      <c r="Q13" s="101">
        <v>1108423.0000000002</v>
      </c>
      <c r="R13" s="101">
        <v>697100.99999999988</v>
      </c>
      <c r="S13" s="101">
        <f t="shared" si="1"/>
        <v>1805524</v>
      </c>
      <c r="T13" s="101">
        <v>403256.00000000017</v>
      </c>
      <c r="U13" s="101">
        <f t="shared" si="2"/>
        <v>2208780</v>
      </c>
      <c r="V13" s="101">
        <v>684338.00000000012</v>
      </c>
      <c r="W13" s="101">
        <f t="shared" si="3"/>
        <v>2893118</v>
      </c>
      <c r="X13" s="101">
        <v>428416</v>
      </c>
      <c r="Y13" s="101">
        <v>441621.00000000006</v>
      </c>
      <c r="Z13" s="101">
        <f t="shared" si="4"/>
        <v>870037</v>
      </c>
      <c r="AA13" s="96">
        <f t="shared" si="5"/>
        <v>-61.349051760925214</v>
      </c>
      <c r="AB13" s="96">
        <f t="shared" si="6"/>
        <v>-51.812493215266038</v>
      </c>
      <c r="AC13" s="96"/>
      <c r="AD13" s="96"/>
      <c r="AE13" s="10"/>
    </row>
    <row r="14" spans="1:31" ht="15" customHeight="1" x14ac:dyDescent="0.3">
      <c r="A14" s="6" t="s">
        <v>26</v>
      </c>
      <c r="B14" s="7">
        <v>1962725.0000000007</v>
      </c>
      <c r="C14" s="7">
        <v>3351642.0000000009</v>
      </c>
      <c r="D14" s="7">
        <v>4883713.0000000009</v>
      </c>
      <c r="E14" s="7">
        <v>6994880.9999999944</v>
      </c>
      <c r="F14" s="7">
        <v>382178</v>
      </c>
      <c r="G14" s="7">
        <v>751993.99999999988</v>
      </c>
      <c r="H14" s="7">
        <v>1139497.9999999998</v>
      </c>
      <c r="I14" s="7">
        <v>1442072.9999999998</v>
      </c>
      <c r="J14" s="7">
        <v>395370</v>
      </c>
      <c r="K14" s="7">
        <v>784577</v>
      </c>
      <c r="L14" s="101">
        <f t="shared" si="7"/>
        <v>1179947</v>
      </c>
      <c r="M14" s="101">
        <v>2869623.0000000005</v>
      </c>
      <c r="N14" s="101">
        <f t="shared" si="0"/>
        <v>4049570.0000000005</v>
      </c>
      <c r="O14" s="101">
        <v>563553</v>
      </c>
      <c r="P14" s="101">
        <f t="shared" si="0"/>
        <v>4613123</v>
      </c>
      <c r="Q14" s="101">
        <v>1707398.0000000002</v>
      </c>
      <c r="R14" s="101">
        <v>351779.00000000006</v>
      </c>
      <c r="S14" s="101">
        <f t="shared" si="1"/>
        <v>2059177.0000000002</v>
      </c>
      <c r="T14" s="101">
        <v>2586497</v>
      </c>
      <c r="U14" s="101">
        <f t="shared" si="2"/>
        <v>4645674</v>
      </c>
      <c r="V14" s="101">
        <v>903364.00000000012</v>
      </c>
      <c r="W14" s="101">
        <f t="shared" si="3"/>
        <v>5549038</v>
      </c>
      <c r="X14" s="101">
        <v>4002593.9999999986</v>
      </c>
      <c r="Y14" s="101">
        <v>4265737</v>
      </c>
      <c r="Z14" s="101">
        <f t="shared" si="4"/>
        <v>8268330.9999999981</v>
      </c>
      <c r="AA14" s="96">
        <f t="shared" si="5"/>
        <v>134.42653675358636</v>
      </c>
      <c r="AB14" s="96">
        <f t="shared" si="6"/>
        <v>301.53571062613833</v>
      </c>
      <c r="AC14" s="96"/>
      <c r="AD14" s="96"/>
      <c r="AE14" s="10"/>
    </row>
    <row r="15" spans="1:31" ht="15" customHeight="1" x14ac:dyDescent="0.3">
      <c r="A15" s="6" t="s">
        <v>27</v>
      </c>
      <c r="B15" s="7">
        <v>467296</v>
      </c>
      <c r="C15" s="7">
        <v>884255</v>
      </c>
      <c r="D15" s="7">
        <v>1586280</v>
      </c>
      <c r="E15" s="7">
        <v>2554123</v>
      </c>
      <c r="F15" s="7">
        <v>594227.99999999988</v>
      </c>
      <c r="G15" s="7">
        <v>1287151.9999999998</v>
      </c>
      <c r="H15" s="7">
        <v>2007615.9999999998</v>
      </c>
      <c r="I15" s="7">
        <v>2913729.9999999995</v>
      </c>
      <c r="J15" s="7">
        <v>750066.00000000035</v>
      </c>
      <c r="K15" s="7">
        <v>691780.99999999988</v>
      </c>
      <c r="L15" s="101">
        <f t="shared" si="7"/>
        <v>1441847.0000000002</v>
      </c>
      <c r="M15" s="101">
        <v>687926.00000000023</v>
      </c>
      <c r="N15" s="101">
        <f t="shared" si="0"/>
        <v>2129773.0000000005</v>
      </c>
      <c r="O15" s="101">
        <v>745974.99999999988</v>
      </c>
      <c r="P15" s="101">
        <f t="shared" si="0"/>
        <v>2875748.0000000005</v>
      </c>
      <c r="Q15" s="101">
        <v>362140.99999999994</v>
      </c>
      <c r="R15" s="101">
        <v>160706.99999999997</v>
      </c>
      <c r="S15" s="101">
        <f t="shared" si="1"/>
        <v>522847.99999999988</v>
      </c>
      <c r="T15" s="101">
        <v>367877.99999999994</v>
      </c>
      <c r="U15" s="101">
        <f t="shared" si="2"/>
        <v>890725.99999999977</v>
      </c>
      <c r="V15" s="101">
        <v>608044</v>
      </c>
      <c r="W15" s="101">
        <f t="shared" si="3"/>
        <v>1498769.9999999998</v>
      </c>
      <c r="X15" s="101">
        <v>534334</v>
      </c>
      <c r="Y15" s="101">
        <v>810531.00000000023</v>
      </c>
      <c r="Z15" s="101">
        <f t="shared" si="4"/>
        <v>1344865.0000000002</v>
      </c>
      <c r="AA15" s="96">
        <f t="shared" si="5"/>
        <v>47.548606758141176</v>
      </c>
      <c r="AB15" s="96">
        <f t="shared" si="6"/>
        <v>157.21911530693444</v>
      </c>
      <c r="AC15" s="96"/>
      <c r="AD15" s="96"/>
      <c r="AE15" s="10"/>
    </row>
    <row r="16" spans="1:31" ht="15" customHeight="1" x14ac:dyDescent="0.3">
      <c r="A16" s="6" t="s">
        <v>28</v>
      </c>
      <c r="B16" s="7">
        <v>8531120.9999999981</v>
      </c>
      <c r="C16" s="7">
        <v>11006137.999999998</v>
      </c>
      <c r="D16" s="7">
        <v>13581135.999999996</v>
      </c>
      <c r="E16" s="7">
        <v>17826958.999999989</v>
      </c>
      <c r="F16" s="7">
        <v>4191203.0000000014</v>
      </c>
      <c r="G16" s="7">
        <v>8424598.0000000019</v>
      </c>
      <c r="H16" s="7">
        <v>16458794.999999996</v>
      </c>
      <c r="I16" s="7">
        <v>26828909.999999985</v>
      </c>
      <c r="J16" s="7">
        <v>9394163.9999999963</v>
      </c>
      <c r="K16" s="7">
        <v>9549017.0000000019</v>
      </c>
      <c r="L16" s="101">
        <f t="shared" si="7"/>
        <v>18943181</v>
      </c>
      <c r="M16" s="101">
        <v>8665207.0000000037</v>
      </c>
      <c r="N16" s="101">
        <f t="shared" si="0"/>
        <v>27608388.000000004</v>
      </c>
      <c r="O16" s="101">
        <v>9463211.0000000019</v>
      </c>
      <c r="P16" s="101">
        <f t="shared" si="0"/>
        <v>37071599.000000007</v>
      </c>
      <c r="Q16" s="101">
        <v>9220382.9999999981</v>
      </c>
      <c r="R16" s="101">
        <v>11006071.999999998</v>
      </c>
      <c r="S16" s="101">
        <f t="shared" si="1"/>
        <v>20226454.999999996</v>
      </c>
      <c r="T16" s="101">
        <v>5937816.9999999963</v>
      </c>
      <c r="U16" s="101">
        <f t="shared" si="2"/>
        <v>26164271.999999993</v>
      </c>
      <c r="V16" s="101">
        <v>7828884.0000000019</v>
      </c>
      <c r="W16" s="101">
        <f t="shared" si="3"/>
        <v>33993155.999999993</v>
      </c>
      <c r="X16" s="101">
        <v>6630195.9999999991</v>
      </c>
      <c r="Y16" s="101">
        <v>2103226.9999999995</v>
      </c>
      <c r="Z16" s="101">
        <f t="shared" si="4"/>
        <v>8733422.9999999981</v>
      </c>
      <c r="AA16" s="96">
        <f t="shared" si="5"/>
        <v>-28.091967546250515</v>
      </c>
      <c r="AB16" s="96">
        <f t="shared" si="6"/>
        <v>-56.821781177176128</v>
      </c>
      <c r="AC16" s="96"/>
      <c r="AD16" s="96"/>
      <c r="AE16" s="10"/>
    </row>
    <row r="17" spans="1:31" ht="15" customHeight="1" x14ac:dyDescent="0.3">
      <c r="A17" s="6" t="s">
        <v>29</v>
      </c>
      <c r="B17" s="7">
        <v>926166.00000000023</v>
      </c>
      <c r="C17" s="7">
        <v>1834108.0000000005</v>
      </c>
      <c r="D17" s="7">
        <v>2779390.0000000005</v>
      </c>
      <c r="E17" s="7">
        <v>3326490.0000000009</v>
      </c>
      <c r="F17" s="7">
        <v>1151661.0000000002</v>
      </c>
      <c r="G17" s="7">
        <v>2146295.0000000009</v>
      </c>
      <c r="H17" s="7">
        <v>3311703.0000000023</v>
      </c>
      <c r="I17" s="7">
        <v>4930273.9999999991</v>
      </c>
      <c r="J17" s="7">
        <v>1795157</v>
      </c>
      <c r="K17" s="7">
        <v>2234916.0000000005</v>
      </c>
      <c r="L17" s="101">
        <f t="shared" si="7"/>
        <v>4030073.0000000005</v>
      </c>
      <c r="M17" s="101">
        <v>1925963.9999999988</v>
      </c>
      <c r="N17" s="101">
        <f t="shared" si="0"/>
        <v>5956036.9999999991</v>
      </c>
      <c r="O17" s="101">
        <v>1710596.9999999991</v>
      </c>
      <c r="P17" s="101">
        <f t="shared" si="0"/>
        <v>7666633.9999999981</v>
      </c>
      <c r="Q17" s="101">
        <v>1697029.0000000002</v>
      </c>
      <c r="R17" s="101">
        <v>2307862.0000000005</v>
      </c>
      <c r="S17" s="101">
        <f t="shared" si="1"/>
        <v>4004891.0000000009</v>
      </c>
      <c r="T17" s="101">
        <v>3028727.0000000014</v>
      </c>
      <c r="U17" s="101">
        <f t="shared" si="2"/>
        <v>7033618.0000000019</v>
      </c>
      <c r="V17" s="101">
        <v>2758643.0000000005</v>
      </c>
      <c r="W17" s="101">
        <f t="shared" si="3"/>
        <v>9792261.0000000019</v>
      </c>
      <c r="X17" s="101">
        <v>2430942.0000000005</v>
      </c>
      <c r="Y17" s="101">
        <v>2075246.9999999998</v>
      </c>
      <c r="Z17" s="101">
        <f t="shared" si="4"/>
        <v>4506189</v>
      </c>
      <c r="AA17" s="96">
        <f t="shared" si="5"/>
        <v>43.246933316991061</v>
      </c>
      <c r="AB17" s="96">
        <f t="shared" si="6"/>
        <v>12.517144661365293</v>
      </c>
      <c r="AC17" s="96"/>
      <c r="AD17" s="96"/>
      <c r="AE17" s="10"/>
    </row>
    <row r="18" spans="1:31" ht="15" customHeight="1" x14ac:dyDescent="0.3">
      <c r="A18" s="6" t="s">
        <v>30</v>
      </c>
      <c r="B18" s="7">
        <v>5049295.0000000019</v>
      </c>
      <c r="C18" s="7">
        <v>12381831.000000006</v>
      </c>
      <c r="D18" s="7">
        <v>16488940.000000004</v>
      </c>
      <c r="E18" s="7">
        <v>22559673.999999996</v>
      </c>
      <c r="F18" s="7">
        <v>6908224.0000000019</v>
      </c>
      <c r="G18" s="7">
        <v>14696793.000000004</v>
      </c>
      <c r="H18" s="7">
        <v>20715773.000000007</v>
      </c>
      <c r="I18" s="7">
        <v>27258284.999999996</v>
      </c>
      <c r="J18" s="7">
        <v>5999165.0000000037</v>
      </c>
      <c r="K18" s="7">
        <v>6547169.9999999981</v>
      </c>
      <c r="L18" s="101">
        <f t="shared" si="7"/>
        <v>12546335.000000002</v>
      </c>
      <c r="M18" s="101">
        <v>4718697</v>
      </c>
      <c r="N18" s="101">
        <f t="shared" si="0"/>
        <v>17265032</v>
      </c>
      <c r="O18" s="101">
        <v>5365290.0000000028</v>
      </c>
      <c r="P18" s="101">
        <f t="shared" si="0"/>
        <v>22630322.000000004</v>
      </c>
      <c r="Q18" s="101">
        <v>5507890.9999999991</v>
      </c>
      <c r="R18" s="101">
        <v>3593131.0000000005</v>
      </c>
      <c r="S18" s="101">
        <f t="shared" si="1"/>
        <v>9101022</v>
      </c>
      <c r="T18" s="101">
        <v>5961069</v>
      </c>
      <c r="U18" s="101">
        <f t="shared" si="2"/>
        <v>15062091</v>
      </c>
      <c r="V18" s="101">
        <v>5679325.0000000019</v>
      </c>
      <c r="W18" s="101">
        <f t="shared" si="3"/>
        <v>20741416</v>
      </c>
      <c r="X18" s="101">
        <v>6696597</v>
      </c>
      <c r="Y18" s="101">
        <v>7545849.0000000065</v>
      </c>
      <c r="Z18" s="101">
        <f t="shared" si="4"/>
        <v>14242446.000000007</v>
      </c>
      <c r="AA18" s="96">
        <f t="shared" si="5"/>
        <v>21.581872262904284</v>
      </c>
      <c r="AB18" s="96">
        <f t="shared" si="6"/>
        <v>56.4928202568899</v>
      </c>
      <c r="AC18" s="96"/>
      <c r="AD18" s="96"/>
      <c r="AE18" s="10"/>
    </row>
    <row r="19" spans="1:31" ht="15" customHeight="1" x14ac:dyDescent="0.3">
      <c r="A19" s="6" t="s">
        <v>31</v>
      </c>
      <c r="B19" s="7">
        <v>6525507.9999999963</v>
      </c>
      <c r="C19" s="7">
        <v>12630326.999999996</v>
      </c>
      <c r="D19" s="7">
        <v>19324166</v>
      </c>
      <c r="E19" s="7">
        <v>25078031.000000022</v>
      </c>
      <c r="F19" s="7">
        <v>7125798.0000000028</v>
      </c>
      <c r="G19" s="7">
        <v>14367150.000000006</v>
      </c>
      <c r="H19" s="7">
        <v>20649098.000000007</v>
      </c>
      <c r="I19" s="7">
        <v>26879230.999999974</v>
      </c>
      <c r="J19" s="7">
        <v>6013490.9999999963</v>
      </c>
      <c r="K19" s="7">
        <v>6193971.0000000065</v>
      </c>
      <c r="L19" s="101">
        <f t="shared" si="7"/>
        <v>12207462.000000004</v>
      </c>
      <c r="M19" s="101">
        <v>6007746.0000000019</v>
      </c>
      <c r="N19" s="101">
        <f t="shared" si="0"/>
        <v>18215208.000000007</v>
      </c>
      <c r="O19" s="101">
        <v>4997777.0000000037</v>
      </c>
      <c r="P19" s="101">
        <f t="shared" si="0"/>
        <v>23212985.000000011</v>
      </c>
      <c r="Q19" s="101">
        <v>5174993.0000000037</v>
      </c>
      <c r="R19" s="101">
        <v>5158482.9999999981</v>
      </c>
      <c r="S19" s="101">
        <f t="shared" si="1"/>
        <v>10333476.000000002</v>
      </c>
      <c r="T19" s="101">
        <v>5296317</v>
      </c>
      <c r="U19" s="101">
        <f t="shared" si="2"/>
        <v>15629793.000000002</v>
      </c>
      <c r="V19" s="101">
        <v>5180649.9999999963</v>
      </c>
      <c r="W19" s="101">
        <f t="shared" si="3"/>
        <v>20810443</v>
      </c>
      <c r="X19" s="101">
        <v>5699341</v>
      </c>
      <c r="Y19" s="101">
        <v>6358943.0000000037</v>
      </c>
      <c r="Z19" s="101">
        <f t="shared" si="4"/>
        <v>12058284.000000004</v>
      </c>
      <c r="AA19" s="96">
        <f t="shared" si="5"/>
        <v>10.132342207999031</v>
      </c>
      <c r="AB19" s="96">
        <f t="shared" si="6"/>
        <v>16.691459872747586</v>
      </c>
      <c r="AC19" s="96"/>
      <c r="AD19" s="96"/>
      <c r="AE19" s="10"/>
    </row>
    <row r="20" spans="1:31" ht="15" customHeight="1" x14ac:dyDescent="0.3">
      <c r="A20" s="6" t="s">
        <v>32</v>
      </c>
      <c r="B20" s="7">
        <v>43299299.000000022</v>
      </c>
      <c r="C20" s="7">
        <v>88455755.00000003</v>
      </c>
      <c r="D20" s="7">
        <v>129034995.00000007</v>
      </c>
      <c r="E20" s="7">
        <v>176034181.99999964</v>
      </c>
      <c r="F20" s="7">
        <v>55731705.000000037</v>
      </c>
      <c r="G20" s="7">
        <v>104234114.00000015</v>
      </c>
      <c r="H20" s="7">
        <v>150295216.00000015</v>
      </c>
      <c r="I20" s="7">
        <v>198064077.00000015</v>
      </c>
      <c r="J20" s="7">
        <v>58694278.000000022</v>
      </c>
      <c r="K20" s="7">
        <v>54576947.000000015</v>
      </c>
      <c r="L20" s="101">
        <f t="shared" si="7"/>
        <v>113271225.00000003</v>
      </c>
      <c r="M20" s="101">
        <v>47839362.999999978</v>
      </c>
      <c r="N20" s="101">
        <f t="shared" si="0"/>
        <v>161110588</v>
      </c>
      <c r="O20" s="101">
        <v>50006480.999999948</v>
      </c>
      <c r="P20" s="101">
        <f t="shared" si="0"/>
        <v>211117068.99999994</v>
      </c>
      <c r="Q20" s="101">
        <v>51540601.000000022</v>
      </c>
      <c r="R20" s="101">
        <v>36898651.00000006</v>
      </c>
      <c r="S20" s="101">
        <f t="shared" si="1"/>
        <v>88439252.000000089</v>
      </c>
      <c r="T20" s="101">
        <v>33451439.000000019</v>
      </c>
      <c r="U20" s="101">
        <f t="shared" si="2"/>
        <v>121890691.0000001</v>
      </c>
      <c r="V20" s="101">
        <v>42302985</v>
      </c>
      <c r="W20" s="101">
        <f t="shared" si="3"/>
        <v>164193676.00000012</v>
      </c>
      <c r="X20" s="101">
        <v>54260694.00000003</v>
      </c>
      <c r="Y20" s="101">
        <v>61965491.000000007</v>
      </c>
      <c r="Z20" s="101">
        <f t="shared" si="4"/>
        <v>116226185.00000003</v>
      </c>
      <c r="AA20" s="96">
        <f t="shared" si="5"/>
        <v>5.2775733057517158</v>
      </c>
      <c r="AB20" s="96">
        <f t="shared" si="6"/>
        <v>31.419231135061978</v>
      </c>
      <c r="AC20" s="96"/>
      <c r="AD20" s="96"/>
      <c r="AE20" s="10"/>
    </row>
    <row r="21" spans="1:31" ht="15" customHeight="1" x14ac:dyDescent="0.3">
      <c r="A21" s="6" t="s">
        <v>33</v>
      </c>
      <c r="B21" s="7">
        <v>10442647.999999998</v>
      </c>
      <c r="C21" s="7">
        <v>20722096.000000007</v>
      </c>
      <c r="D21" s="7">
        <v>29510874.000000004</v>
      </c>
      <c r="E21" s="7">
        <v>37752296.000000045</v>
      </c>
      <c r="F21" s="7">
        <v>8422977.0000000037</v>
      </c>
      <c r="G21" s="7">
        <v>15565457.000000032</v>
      </c>
      <c r="H21" s="7">
        <v>25295840.000000045</v>
      </c>
      <c r="I21" s="7">
        <v>33269785.000000045</v>
      </c>
      <c r="J21" s="7">
        <v>11554694</v>
      </c>
      <c r="K21" s="7">
        <v>11130115</v>
      </c>
      <c r="L21" s="101">
        <f t="shared" si="7"/>
        <v>22684809</v>
      </c>
      <c r="M21" s="101">
        <v>9535750.9999999944</v>
      </c>
      <c r="N21" s="101">
        <f t="shared" si="0"/>
        <v>32220559.999999993</v>
      </c>
      <c r="O21" s="101">
        <v>9792244.9999999888</v>
      </c>
      <c r="P21" s="101">
        <f t="shared" si="0"/>
        <v>42012804.999999985</v>
      </c>
      <c r="Q21" s="101">
        <v>10706476.999999993</v>
      </c>
      <c r="R21" s="101">
        <v>8577446.9999999963</v>
      </c>
      <c r="S21" s="101">
        <f t="shared" si="1"/>
        <v>19283923.999999989</v>
      </c>
      <c r="T21" s="101">
        <v>8820748.0000000019</v>
      </c>
      <c r="U21" s="101">
        <f t="shared" si="2"/>
        <v>28104671.999999993</v>
      </c>
      <c r="V21" s="101">
        <v>10636009.000000002</v>
      </c>
      <c r="W21" s="101">
        <f t="shared" si="3"/>
        <v>38740680.999999993</v>
      </c>
      <c r="X21" s="101">
        <v>10724339.999999996</v>
      </c>
      <c r="Y21" s="101">
        <v>12095048.000000006</v>
      </c>
      <c r="Z21" s="101">
        <f t="shared" si="4"/>
        <v>22819388</v>
      </c>
      <c r="AA21" s="96">
        <f t="shared" si="5"/>
        <v>0.16684293068583145</v>
      </c>
      <c r="AB21" s="96">
        <f t="shared" si="6"/>
        <v>18.333737469614661</v>
      </c>
      <c r="AC21" s="96"/>
      <c r="AD21" s="96"/>
      <c r="AE21" s="10"/>
    </row>
    <row r="22" spans="1:31" ht="15" customHeight="1" x14ac:dyDescent="0.3">
      <c r="A22" s="6" t="s">
        <v>34</v>
      </c>
      <c r="B22" s="7">
        <v>1177359</v>
      </c>
      <c r="C22" s="7">
        <v>2338619</v>
      </c>
      <c r="D22" s="7">
        <v>3240232</v>
      </c>
      <c r="E22" s="7">
        <v>4737663.0000000009</v>
      </c>
      <c r="F22" s="7">
        <v>1391592.0000000002</v>
      </c>
      <c r="G22" s="7">
        <v>2922020.0000000005</v>
      </c>
      <c r="H22" s="7">
        <v>4394434.0000000009</v>
      </c>
      <c r="I22" s="7">
        <v>6133301.9999999981</v>
      </c>
      <c r="J22" s="7">
        <v>1706994.0000000002</v>
      </c>
      <c r="K22" s="7">
        <v>2044065.9999999995</v>
      </c>
      <c r="L22" s="101">
        <f t="shared" si="7"/>
        <v>3751060</v>
      </c>
      <c r="M22" s="101">
        <v>2631994.9999999991</v>
      </c>
      <c r="N22" s="101">
        <f t="shared" si="0"/>
        <v>6383054.9999999991</v>
      </c>
      <c r="O22" s="101">
        <v>3257359.0000000005</v>
      </c>
      <c r="P22" s="101">
        <f t="shared" si="0"/>
        <v>9640414</v>
      </c>
      <c r="Q22" s="101">
        <v>1997748.0000000005</v>
      </c>
      <c r="R22" s="101">
        <v>1225261.9999999998</v>
      </c>
      <c r="S22" s="101">
        <f t="shared" si="1"/>
        <v>3223010</v>
      </c>
      <c r="T22" s="101">
        <v>1888458.0000000009</v>
      </c>
      <c r="U22" s="101">
        <f t="shared" si="2"/>
        <v>5111468.0000000009</v>
      </c>
      <c r="V22" s="101">
        <v>2328342</v>
      </c>
      <c r="W22" s="101">
        <f t="shared" si="3"/>
        <v>7439810.0000000009</v>
      </c>
      <c r="X22" s="101">
        <v>1150859</v>
      </c>
      <c r="Y22" s="101">
        <v>1132444.9999999995</v>
      </c>
      <c r="Z22" s="101">
        <f t="shared" si="4"/>
        <v>2283303.9999999995</v>
      </c>
      <c r="AA22" s="96">
        <f t="shared" si="5"/>
        <v>-42.392183598732181</v>
      </c>
      <c r="AB22" s="96">
        <f t="shared" si="6"/>
        <v>-29.156161476383886</v>
      </c>
      <c r="AC22" s="96"/>
      <c r="AD22" s="96"/>
      <c r="AE22" s="10"/>
    </row>
    <row r="23" spans="1:31" ht="15" customHeight="1" x14ac:dyDescent="0.3">
      <c r="A23" s="6" t="s">
        <v>35</v>
      </c>
      <c r="B23" s="7">
        <v>5715</v>
      </c>
      <c r="C23" s="7">
        <v>5879</v>
      </c>
      <c r="D23" s="7">
        <v>46528</v>
      </c>
      <c r="E23" s="7">
        <v>69067</v>
      </c>
      <c r="F23" s="7">
        <v>21793</v>
      </c>
      <c r="G23" s="7">
        <v>53508</v>
      </c>
      <c r="H23" s="7">
        <v>77260</v>
      </c>
      <c r="I23" s="7">
        <v>77260</v>
      </c>
      <c r="J23" s="7">
        <v>6453</v>
      </c>
      <c r="K23" s="7">
        <v>22114</v>
      </c>
      <c r="L23" s="101">
        <f t="shared" si="7"/>
        <v>28567</v>
      </c>
      <c r="M23" s="101">
        <v>9908</v>
      </c>
      <c r="N23" s="101">
        <f t="shared" si="0"/>
        <v>38475</v>
      </c>
      <c r="O23" s="101"/>
      <c r="P23" s="101">
        <f t="shared" si="0"/>
        <v>38475</v>
      </c>
      <c r="Q23" s="101">
        <v>945</v>
      </c>
      <c r="R23" s="101">
        <v>11496</v>
      </c>
      <c r="S23" s="101">
        <f t="shared" si="1"/>
        <v>12441</v>
      </c>
      <c r="T23" s="101">
        <v>12889</v>
      </c>
      <c r="U23" s="101">
        <f t="shared" si="2"/>
        <v>25330</v>
      </c>
      <c r="V23" s="101">
        <v>20461</v>
      </c>
      <c r="W23" s="101">
        <f t="shared" si="3"/>
        <v>45791</v>
      </c>
      <c r="X23" s="101">
        <v>3459</v>
      </c>
      <c r="Y23" s="101">
        <v>19849</v>
      </c>
      <c r="Z23" s="101">
        <f t="shared" si="4"/>
        <v>23308</v>
      </c>
      <c r="AA23" s="96">
        <f t="shared" si="5"/>
        <v>266.03174603174602</v>
      </c>
      <c r="AB23" s="96">
        <f t="shared" si="6"/>
        <v>87.348283900008028</v>
      </c>
      <c r="AC23" s="96"/>
      <c r="AD23" s="96"/>
      <c r="AE23" s="10"/>
    </row>
    <row r="24" spans="1:31" ht="15" customHeight="1" x14ac:dyDescent="0.3">
      <c r="A24" s="6" t="s">
        <v>36</v>
      </c>
      <c r="B24" s="7">
        <v>21151984.000000004</v>
      </c>
      <c r="C24" s="7">
        <v>40473137.000000015</v>
      </c>
      <c r="D24" s="7">
        <v>55391231.000000022</v>
      </c>
      <c r="E24" s="7">
        <v>73406653</v>
      </c>
      <c r="F24" s="7">
        <v>21783382</v>
      </c>
      <c r="G24" s="7">
        <v>101820611.99999991</v>
      </c>
      <c r="H24" s="7">
        <v>235153458.00000012</v>
      </c>
      <c r="I24" s="7">
        <v>431069235.00000006</v>
      </c>
      <c r="J24" s="7">
        <v>140683589.00000018</v>
      </c>
      <c r="K24" s="7">
        <v>193280314.00000009</v>
      </c>
      <c r="L24" s="101">
        <f t="shared" si="7"/>
        <v>333963903.00000024</v>
      </c>
      <c r="M24" s="101">
        <v>133452883.99999996</v>
      </c>
      <c r="N24" s="101">
        <f t="shared" si="0"/>
        <v>467416787.00000018</v>
      </c>
      <c r="O24" s="101">
        <v>104020441.99999999</v>
      </c>
      <c r="P24" s="101">
        <f t="shared" si="0"/>
        <v>571437229.00000012</v>
      </c>
      <c r="Q24" s="101">
        <v>35462279.000000022</v>
      </c>
      <c r="R24" s="101">
        <v>16553275.999999996</v>
      </c>
      <c r="S24" s="101">
        <f t="shared" si="1"/>
        <v>52015555.000000015</v>
      </c>
      <c r="T24" s="101">
        <v>12461615.999999996</v>
      </c>
      <c r="U24" s="101">
        <f t="shared" si="2"/>
        <v>64477171.000000015</v>
      </c>
      <c r="V24" s="101">
        <v>18742075.999999996</v>
      </c>
      <c r="W24" s="101">
        <f t="shared" si="3"/>
        <v>83219247.000000015</v>
      </c>
      <c r="X24" s="101">
        <v>16021970.999999996</v>
      </c>
      <c r="Y24" s="101">
        <v>17710561.000000011</v>
      </c>
      <c r="Z24" s="101">
        <f t="shared" si="4"/>
        <v>33732532.000000007</v>
      </c>
      <c r="AA24" s="96">
        <f t="shared" si="5"/>
        <v>-54.819680370796284</v>
      </c>
      <c r="AB24" s="96">
        <f t="shared" si="6"/>
        <v>-35.149145289327393</v>
      </c>
      <c r="AC24" s="96"/>
      <c r="AD24" s="96"/>
      <c r="AE24" s="10"/>
    </row>
    <row r="25" spans="1:31" ht="15" customHeight="1" x14ac:dyDescent="0.3">
      <c r="A25" s="6" t="s">
        <v>37</v>
      </c>
      <c r="B25" s="7">
        <v>6033516.9999999953</v>
      </c>
      <c r="C25" s="7">
        <v>12666747.999999996</v>
      </c>
      <c r="D25" s="7">
        <v>18587789</v>
      </c>
      <c r="E25" s="7">
        <v>24570686.00000003</v>
      </c>
      <c r="F25" s="7">
        <v>5549384.0000000019</v>
      </c>
      <c r="G25" s="7">
        <v>10159544.999999998</v>
      </c>
      <c r="H25" s="7">
        <v>15226978.999999981</v>
      </c>
      <c r="I25" s="7">
        <v>21841125.000000019</v>
      </c>
      <c r="J25" s="7">
        <v>6325868.0000000065</v>
      </c>
      <c r="K25" s="7">
        <v>6451007.0000000019</v>
      </c>
      <c r="L25" s="101">
        <f t="shared" si="7"/>
        <v>12776875.000000007</v>
      </c>
      <c r="M25" s="101">
        <v>6813991.9999999972</v>
      </c>
      <c r="N25" s="101">
        <f t="shared" si="0"/>
        <v>19590867.000000004</v>
      </c>
      <c r="O25" s="101">
        <v>7456999.0000000093</v>
      </c>
      <c r="P25" s="101">
        <f t="shared" si="0"/>
        <v>27047866.000000015</v>
      </c>
      <c r="Q25" s="101">
        <v>5116483.9999999972</v>
      </c>
      <c r="R25" s="101">
        <v>4757966.9999999991</v>
      </c>
      <c r="S25" s="101">
        <f t="shared" si="1"/>
        <v>9874450.9999999963</v>
      </c>
      <c r="T25" s="101">
        <v>5455533.0000000028</v>
      </c>
      <c r="U25" s="101">
        <f t="shared" si="2"/>
        <v>15329984</v>
      </c>
      <c r="V25" s="101">
        <v>5859946.0000000028</v>
      </c>
      <c r="W25" s="101">
        <f t="shared" si="3"/>
        <v>21189930.000000004</v>
      </c>
      <c r="X25" s="101">
        <v>6188399.0000000019</v>
      </c>
      <c r="Y25" s="101">
        <v>6733030.9999999991</v>
      </c>
      <c r="Z25" s="101">
        <f t="shared" si="4"/>
        <v>12921430</v>
      </c>
      <c r="AA25" s="96">
        <f t="shared" si="5"/>
        <v>20.950226757281087</v>
      </c>
      <c r="AB25" s="96">
        <f t="shared" si="6"/>
        <v>30.85719904833195</v>
      </c>
      <c r="AC25" s="96"/>
      <c r="AD25" s="96"/>
      <c r="AE25" s="10"/>
    </row>
    <row r="26" spans="1:31" ht="15" customHeight="1" x14ac:dyDescent="0.3">
      <c r="A26" s="6" t="s">
        <v>38</v>
      </c>
      <c r="B26" s="7">
        <v>54689672.999999993</v>
      </c>
      <c r="C26" s="7">
        <v>97587976.99999997</v>
      </c>
      <c r="D26" s="7">
        <v>140328523</v>
      </c>
      <c r="E26" s="7">
        <v>201756225.99999982</v>
      </c>
      <c r="F26" s="7">
        <v>37542064.999999985</v>
      </c>
      <c r="G26" s="7">
        <v>77659429.00000003</v>
      </c>
      <c r="H26" s="7">
        <v>128520685.00000001</v>
      </c>
      <c r="I26" s="7">
        <v>194296436.99999985</v>
      </c>
      <c r="J26" s="7">
        <v>79939141.999999955</v>
      </c>
      <c r="K26" s="7">
        <v>67517210.999999985</v>
      </c>
      <c r="L26" s="101">
        <f t="shared" si="7"/>
        <v>147456352.99999994</v>
      </c>
      <c r="M26" s="101">
        <v>46860851.000000022</v>
      </c>
      <c r="N26" s="101">
        <f t="shared" si="0"/>
        <v>194317203.99999997</v>
      </c>
      <c r="O26" s="101">
        <v>72431890.99999997</v>
      </c>
      <c r="P26" s="101">
        <f t="shared" si="0"/>
        <v>266749094.99999994</v>
      </c>
      <c r="Q26" s="101">
        <v>52988142</v>
      </c>
      <c r="R26" s="101">
        <v>148788607.99999994</v>
      </c>
      <c r="S26" s="101">
        <f t="shared" si="1"/>
        <v>201776749.99999994</v>
      </c>
      <c r="T26" s="101">
        <v>68824371.00000006</v>
      </c>
      <c r="U26" s="101">
        <f t="shared" si="2"/>
        <v>270601121</v>
      </c>
      <c r="V26" s="101">
        <v>66612955.999999948</v>
      </c>
      <c r="W26" s="101">
        <f t="shared" si="3"/>
        <v>337214076.99999994</v>
      </c>
      <c r="X26" s="101">
        <v>48885300.999999985</v>
      </c>
      <c r="Y26" s="101">
        <v>45336150</v>
      </c>
      <c r="Z26" s="101">
        <f t="shared" si="4"/>
        <v>94221450.999999985</v>
      </c>
      <c r="AA26" s="96">
        <f t="shared" si="5"/>
        <v>-7.7429418076218184</v>
      </c>
      <c r="AB26" s="96">
        <f t="shared" si="6"/>
        <v>-53.304109120599861</v>
      </c>
      <c r="AC26" s="96"/>
      <c r="AD26" s="96"/>
      <c r="AE26" s="10"/>
    </row>
    <row r="27" spans="1:31" ht="15" customHeight="1" x14ac:dyDescent="0.3">
      <c r="A27" s="6" t="s">
        <v>39</v>
      </c>
      <c r="B27" s="7">
        <v>1316200.0000000005</v>
      </c>
      <c r="C27" s="7">
        <v>2470434.0000000005</v>
      </c>
      <c r="D27" s="7">
        <v>3592228</v>
      </c>
      <c r="E27" s="7">
        <v>4743008.0000000009</v>
      </c>
      <c r="F27" s="7">
        <v>1062110</v>
      </c>
      <c r="G27" s="7">
        <v>2445351.9999999991</v>
      </c>
      <c r="H27" s="7">
        <v>3337995.9999999995</v>
      </c>
      <c r="I27" s="7">
        <v>4382474.9999999981</v>
      </c>
      <c r="J27" s="7">
        <v>1270343</v>
      </c>
      <c r="K27" s="7">
        <v>1374671</v>
      </c>
      <c r="L27" s="101">
        <f t="shared" si="7"/>
        <v>2645014</v>
      </c>
      <c r="M27" s="101">
        <v>1022511</v>
      </c>
      <c r="N27" s="101">
        <f t="shared" si="0"/>
        <v>3667525</v>
      </c>
      <c r="O27" s="101">
        <v>1204676.9999999998</v>
      </c>
      <c r="P27" s="101">
        <f t="shared" si="0"/>
        <v>4872202</v>
      </c>
      <c r="Q27" s="101">
        <v>1130799.0000000005</v>
      </c>
      <c r="R27" s="101">
        <v>875276.99999999977</v>
      </c>
      <c r="S27" s="101">
        <f t="shared" si="1"/>
        <v>2006076.0000000002</v>
      </c>
      <c r="T27" s="101">
        <v>1144491</v>
      </c>
      <c r="U27" s="101">
        <f t="shared" si="2"/>
        <v>3150567</v>
      </c>
      <c r="V27" s="101">
        <v>2504684</v>
      </c>
      <c r="W27" s="101">
        <f t="shared" si="3"/>
        <v>5655251</v>
      </c>
      <c r="X27" s="101">
        <v>2231203.9999999995</v>
      </c>
      <c r="Y27" s="101">
        <v>2084172.9999999998</v>
      </c>
      <c r="Z27" s="101">
        <f t="shared" si="4"/>
        <v>4315376.9999999991</v>
      </c>
      <c r="AA27" s="96">
        <f t="shared" si="5"/>
        <v>97.312165999439202</v>
      </c>
      <c r="AB27" s="96">
        <f t="shared" si="6"/>
        <v>115.11532962858828</v>
      </c>
      <c r="AC27" s="96"/>
      <c r="AD27" s="96"/>
      <c r="AE27" s="10"/>
    </row>
    <row r="28" spans="1:31" ht="15" customHeight="1" x14ac:dyDescent="0.3">
      <c r="A28" s="6" t="s">
        <v>40</v>
      </c>
      <c r="B28" s="7">
        <v>3882883.0000000023</v>
      </c>
      <c r="C28" s="7">
        <v>7428723.0000000019</v>
      </c>
      <c r="D28" s="7">
        <v>11620308.000000004</v>
      </c>
      <c r="E28" s="7">
        <v>17703832.999999996</v>
      </c>
      <c r="F28" s="7">
        <v>5725466.0000000047</v>
      </c>
      <c r="G28" s="7">
        <v>10543397.999999998</v>
      </c>
      <c r="H28" s="7">
        <v>15470534.000000009</v>
      </c>
      <c r="I28" s="7">
        <v>23095230.000000015</v>
      </c>
      <c r="J28" s="7">
        <v>5837968.0000000028</v>
      </c>
      <c r="K28" s="7">
        <v>5805450.0000000009</v>
      </c>
      <c r="L28" s="101">
        <f t="shared" si="7"/>
        <v>11643418.000000004</v>
      </c>
      <c r="M28" s="101">
        <v>6233695</v>
      </c>
      <c r="N28" s="101">
        <f t="shared" si="0"/>
        <v>17877113.000000004</v>
      </c>
      <c r="O28" s="101">
        <v>5240357.0000000019</v>
      </c>
      <c r="P28" s="101">
        <f t="shared" si="0"/>
        <v>23117470.000000007</v>
      </c>
      <c r="Q28" s="101">
        <v>4521456.0000000009</v>
      </c>
      <c r="R28" s="101">
        <v>5348554.9999999991</v>
      </c>
      <c r="S28" s="101">
        <f t="shared" si="1"/>
        <v>9870011</v>
      </c>
      <c r="T28" s="101">
        <v>4410463.0000000009</v>
      </c>
      <c r="U28" s="101">
        <f t="shared" si="2"/>
        <v>14280474</v>
      </c>
      <c r="V28" s="101">
        <v>4857438</v>
      </c>
      <c r="W28" s="101">
        <f t="shared" si="3"/>
        <v>19137912</v>
      </c>
      <c r="X28" s="101">
        <v>9185032</v>
      </c>
      <c r="Y28" s="101">
        <v>3625951.9999999981</v>
      </c>
      <c r="Z28" s="101">
        <f t="shared" si="4"/>
        <v>12810983.999999998</v>
      </c>
      <c r="AA28" s="96">
        <f t="shared" si="5"/>
        <v>103.14323527642421</v>
      </c>
      <c r="AB28" s="96">
        <f t="shared" si="6"/>
        <v>29.797058990106478</v>
      </c>
      <c r="AC28" s="96"/>
      <c r="AD28" s="96"/>
      <c r="AE28" s="10"/>
    </row>
    <row r="29" spans="1:31" ht="15" customHeight="1" x14ac:dyDescent="0.3">
      <c r="A29" s="6" t="s">
        <v>41</v>
      </c>
      <c r="B29" s="7">
        <v>11428928.999999996</v>
      </c>
      <c r="C29" s="7">
        <v>23771369.999999993</v>
      </c>
      <c r="D29" s="7">
        <v>36491583.999999993</v>
      </c>
      <c r="E29" s="7">
        <v>56612241.999999963</v>
      </c>
      <c r="F29" s="7">
        <v>13233018.000000006</v>
      </c>
      <c r="G29" s="7">
        <v>25086935.999999989</v>
      </c>
      <c r="H29" s="7">
        <v>38728952.999999985</v>
      </c>
      <c r="I29" s="7">
        <v>48628110.000000037</v>
      </c>
      <c r="J29" s="7">
        <v>13011798.000000009</v>
      </c>
      <c r="K29" s="7">
        <v>12944605.999999998</v>
      </c>
      <c r="L29" s="101">
        <f t="shared" si="7"/>
        <v>25956404.000000007</v>
      </c>
      <c r="M29" s="101">
        <v>13505620.000000002</v>
      </c>
      <c r="N29" s="101">
        <f t="shared" si="0"/>
        <v>39462024.000000007</v>
      </c>
      <c r="O29" s="101">
        <v>19974128</v>
      </c>
      <c r="P29" s="101">
        <f t="shared" si="0"/>
        <v>59436152.000000007</v>
      </c>
      <c r="Q29" s="101">
        <v>9990970.0000000019</v>
      </c>
      <c r="R29" s="101">
        <v>21110574.00000003</v>
      </c>
      <c r="S29" s="101">
        <f t="shared" si="1"/>
        <v>31101544.00000003</v>
      </c>
      <c r="T29" s="101">
        <v>14032076.999999993</v>
      </c>
      <c r="U29" s="101">
        <f t="shared" si="2"/>
        <v>45133621.000000022</v>
      </c>
      <c r="V29" s="101">
        <v>19195487.000000004</v>
      </c>
      <c r="W29" s="101">
        <f t="shared" si="3"/>
        <v>64329108.00000003</v>
      </c>
      <c r="X29" s="101">
        <v>12346325.999999987</v>
      </c>
      <c r="Y29" s="101">
        <v>17778285.999999985</v>
      </c>
      <c r="Z29" s="101">
        <f t="shared" si="4"/>
        <v>30124611.99999997</v>
      </c>
      <c r="AA29" s="96">
        <f t="shared" si="5"/>
        <v>23.574848087823156</v>
      </c>
      <c r="AB29" s="96">
        <f t="shared" si="6"/>
        <v>-3.1411045059372498</v>
      </c>
      <c r="AC29" s="96"/>
      <c r="AD29" s="96"/>
      <c r="AE29" s="10"/>
    </row>
    <row r="30" spans="1:31" ht="15" customHeight="1" x14ac:dyDescent="0.3">
      <c r="A30" s="6" t="s">
        <v>42</v>
      </c>
      <c r="B30" s="7">
        <v>6398502.9999999953</v>
      </c>
      <c r="C30" s="7">
        <v>10887815.999999993</v>
      </c>
      <c r="D30" s="7">
        <v>16499658.999999994</v>
      </c>
      <c r="E30" s="7">
        <v>22288726.999999993</v>
      </c>
      <c r="F30" s="7">
        <v>8693322</v>
      </c>
      <c r="G30" s="7">
        <v>15046373.999999987</v>
      </c>
      <c r="H30" s="7">
        <v>21278182.999999989</v>
      </c>
      <c r="I30" s="7">
        <v>28283333.000000015</v>
      </c>
      <c r="J30" s="7">
        <v>9453811.9999999944</v>
      </c>
      <c r="K30" s="7">
        <v>8369469.0000000047</v>
      </c>
      <c r="L30" s="101">
        <f t="shared" si="7"/>
        <v>17823281</v>
      </c>
      <c r="M30" s="101">
        <v>5023146.9999999991</v>
      </c>
      <c r="N30" s="101">
        <f t="shared" si="0"/>
        <v>22846428</v>
      </c>
      <c r="O30" s="101">
        <v>3715183.0000000014</v>
      </c>
      <c r="P30" s="101">
        <f t="shared" si="0"/>
        <v>26561611</v>
      </c>
      <c r="Q30" s="101">
        <v>5999002</v>
      </c>
      <c r="R30" s="101">
        <v>4294761</v>
      </c>
      <c r="S30" s="101">
        <f t="shared" si="1"/>
        <v>10293763</v>
      </c>
      <c r="T30" s="101">
        <v>8216087.9999999963</v>
      </c>
      <c r="U30" s="101">
        <f t="shared" si="2"/>
        <v>18509850.999999996</v>
      </c>
      <c r="V30" s="101">
        <v>8711688.0000000056</v>
      </c>
      <c r="W30" s="101">
        <f t="shared" si="3"/>
        <v>27221539</v>
      </c>
      <c r="X30" s="101">
        <v>9336962.0000000056</v>
      </c>
      <c r="Y30" s="101">
        <v>11206061.000000002</v>
      </c>
      <c r="Z30" s="101">
        <f t="shared" si="4"/>
        <v>20543023.000000007</v>
      </c>
      <c r="AA30" s="96">
        <f t="shared" si="5"/>
        <v>55.641921772988326</v>
      </c>
      <c r="AB30" s="96">
        <f t="shared" si="6"/>
        <v>99.567670248479658</v>
      </c>
      <c r="AC30" s="96"/>
      <c r="AD30" s="96"/>
      <c r="AE30" s="10"/>
    </row>
    <row r="31" spans="1:31" ht="15" customHeight="1" x14ac:dyDescent="0.3">
      <c r="A31" s="6" t="s">
        <v>43</v>
      </c>
      <c r="B31" s="7">
        <v>1598816.9999999993</v>
      </c>
      <c r="C31" s="7">
        <v>3438186.0000000009</v>
      </c>
      <c r="D31" s="7">
        <v>5236203.0000000009</v>
      </c>
      <c r="E31" s="7">
        <v>8021153.9999999963</v>
      </c>
      <c r="F31" s="7">
        <v>1662141.0000000007</v>
      </c>
      <c r="G31" s="7">
        <v>3296930.9999999991</v>
      </c>
      <c r="H31" s="7">
        <v>5081967.0000000019</v>
      </c>
      <c r="I31" s="7">
        <v>7455171.9999999888</v>
      </c>
      <c r="J31" s="7">
        <v>1713715.0000000005</v>
      </c>
      <c r="K31" s="7">
        <v>1521072.9999999993</v>
      </c>
      <c r="L31" s="101">
        <f t="shared" si="7"/>
        <v>3234788</v>
      </c>
      <c r="M31" s="101">
        <v>1923640</v>
      </c>
      <c r="N31" s="101">
        <f t="shared" si="0"/>
        <v>5158428</v>
      </c>
      <c r="O31" s="101">
        <v>2913766.9999999991</v>
      </c>
      <c r="P31" s="101">
        <f t="shared" si="0"/>
        <v>8072194.9999999991</v>
      </c>
      <c r="Q31" s="101">
        <v>1768596</v>
      </c>
      <c r="R31" s="101">
        <v>2241410</v>
      </c>
      <c r="S31" s="101">
        <f t="shared" si="1"/>
        <v>4010006</v>
      </c>
      <c r="T31" s="101">
        <v>1222399</v>
      </c>
      <c r="U31" s="101">
        <f t="shared" si="2"/>
        <v>5232405</v>
      </c>
      <c r="V31" s="101">
        <v>1792788.0000000005</v>
      </c>
      <c r="W31" s="101">
        <f t="shared" si="3"/>
        <v>7025193</v>
      </c>
      <c r="X31" s="101">
        <v>1992234.0000000002</v>
      </c>
      <c r="Y31" s="101">
        <v>2548538.9999999981</v>
      </c>
      <c r="Z31" s="101">
        <f t="shared" si="4"/>
        <v>4540772.9999999981</v>
      </c>
      <c r="AA31" s="96">
        <f t="shared" si="5"/>
        <v>12.644945482179097</v>
      </c>
      <c r="AB31" s="96">
        <f t="shared" si="6"/>
        <v>13.236064983443868</v>
      </c>
      <c r="AC31" s="96"/>
      <c r="AD31" s="96"/>
      <c r="AE31" s="10"/>
    </row>
    <row r="32" spans="1:31" ht="15" customHeight="1" x14ac:dyDescent="0.3">
      <c r="A32" s="6" t="s">
        <v>5</v>
      </c>
      <c r="B32" s="7">
        <v>1617545.0000000005</v>
      </c>
      <c r="C32" s="7">
        <v>2877132.0000000005</v>
      </c>
      <c r="D32" s="7">
        <v>4479924</v>
      </c>
      <c r="E32" s="7">
        <v>5759785.0000000075</v>
      </c>
      <c r="F32" s="7">
        <v>4998462</v>
      </c>
      <c r="G32" s="7">
        <v>10155202.000000006</v>
      </c>
      <c r="H32" s="7">
        <v>17722176.000000011</v>
      </c>
      <c r="I32" s="7">
        <v>24254490.000000011</v>
      </c>
      <c r="J32" s="7">
        <v>2993681.9999999991</v>
      </c>
      <c r="K32" s="7">
        <v>2124341.9999999986</v>
      </c>
      <c r="L32" s="101">
        <f t="shared" si="7"/>
        <v>5118023.9999999981</v>
      </c>
      <c r="M32" s="101">
        <v>2434159.0000000009</v>
      </c>
      <c r="N32" s="101">
        <f t="shared" si="0"/>
        <v>7552182.9999999991</v>
      </c>
      <c r="O32" s="101">
        <v>1869735.9999999991</v>
      </c>
      <c r="P32" s="101">
        <f t="shared" si="0"/>
        <v>9421918.9999999981</v>
      </c>
      <c r="Q32" s="101">
        <v>4928598</v>
      </c>
      <c r="R32" s="101">
        <v>3913509</v>
      </c>
      <c r="S32" s="101">
        <f t="shared" si="1"/>
        <v>8842107</v>
      </c>
      <c r="T32" s="101">
        <v>4825288.9999999981</v>
      </c>
      <c r="U32" s="101">
        <f t="shared" si="2"/>
        <v>13667395.999999998</v>
      </c>
      <c r="V32" s="101">
        <v>5451942</v>
      </c>
      <c r="W32" s="101">
        <f t="shared" si="3"/>
        <v>19119338</v>
      </c>
      <c r="X32" s="101">
        <v>5651288.0000000019</v>
      </c>
      <c r="Y32" s="101">
        <v>5910945</v>
      </c>
      <c r="Z32" s="101">
        <f t="shared" si="4"/>
        <v>11562233.000000002</v>
      </c>
      <c r="AA32" s="96">
        <f t="shared" si="5"/>
        <v>14.663196308564878</v>
      </c>
      <c r="AB32" s="96">
        <f t="shared" si="6"/>
        <v>30.763323719109053</v>
      </c>
      <c r="AC32" s="96"/>
      <c r="AD32" s="96"/>
      <c r="AE32" s="10"/>
    </row>
    <row r="33" spans="1:30" ht="15" customHeight="1" x14ac:dyDescent="0.25">
      <c r="A33" s="274" t="s">
        <v>6</v>
      </c>
      <c r="B33" s="2">
        <f t="shared" ref="B33:I33" si="8">SUM(B5:B32)</f>
        <v>475241835.99999994</v>
      </c>
      <c r="C33" s="2">
        <f t="shared" si="8"/>
        <v>1067153671.9999999</v>
      </c>
      <c r="D33" s="2">
        <f t="shared" si="8"/>
        <v>1652657827</v>
      </c>
      <c r="E33" s="2">
        <f t="shared" si="8"/>
        <v>2360758801.999999</v>
      </c>
      <c r="F33" s="2">
        <f t="shared" si="8"/>
        <v>593066433.99999988</v>
      </c>
      <c r="G33" s="2">
        <f t="shared" si="8"/>
        <v>1241198965.0000002</v>
      </c>
      <c r="H33" s="2">
        <f t="shared" si="8"/>
        <v>2018258594.0000005</v>
      </c>
      <c r="I33" s="2">
        <f t="shared" si="8"/>
        <v>2972688178</v>
      </c>
      <c r="J33" s="275">
        <f>SUM(J5:J32)</f>
        <v>895805293.00000024</v>
      </c>
      <c r="K33" s="275">
        <f t="shared" ref="K33:Q33" si="9">SUM(K5:K32)</f>
        <v>844513406.00000012</v>
      </c>
      <c r="L33" s="275">
        <f t="shared" si="9"/>
        <v>1740318699.0000002</v>
      </c>
      <c r="M33" s="275">
        <f t="shared" si="9"/>
        <v>716094646</v>
      </c>
      <c r="N33" s="275">
        <f t="shared" si="9"/>
        <v>2456413345.0000005</v>
      </c>
      <c r="O33" s="275">
        <f t="shared" si="9"/>
        <v>741327346.99999988</v>
      </c>
      <c r="P33" s="275">
        <f t="shared" si="9"/>
        <v>3197740692</v>
      </c>
      <c r="Q33" s="275">
        <f t="shared" si="9"/>
        <v>590619181</v>
      </c>
      <c r="R33" s="275">
        <f t="shared" ref="R33:X33" si="10">SUM(R5:R32)</f>
        <v>602602869</v>
      </c>
      <c r="S33" s="275">
        <f t="shared" si="10"/>
        <v>1193222050.0000002</v>
      </c>
      <c r="T33" s="275">
        <f t="shared" si="10"/>
        <v>441439382.00000006</v>
      </c>
      <c r="U33" s="275">
        <f t="shared" si="10"/>
        <v>1634661432.0000002</v>
      </c>
      <c r="V33" s="275">
        <f t="shared" si="10"/>
        <v>543302257</v>
      </c>
      <c r="W33" s="275">
        <f t="shared" si="10"/>
        <v>2177963689.0000005</v>
      </c>
      <c r="X33" s="275">
        <f t="shared" si="10"/>
        <v>561172394.99999988</v>
      </c>
      <c r="Y33" s="275">
        <f>SUM(Y5:Y32)</f>
        <v>697050471.00000012</v>
      </c>
      <c r="Z33" s="275">
        <f>SUM(Z5:Z32)</f>
        <v>1258222866</v>
      </c>
      <c r="AA33" s="276">
        <f>IFERROR(X33/Q33*100-100," ")</f>
        <v>-4.9857483378956005</v>
      </c>
      <c r="AB33" s="276">
        <f>Z33/S33*100-100</f>
        <v>5.4475037567399625</v>
      </c>
      <c r="AC33" s="276"/>
      <c r="AD33" s="276"/>
    </row>
    <row r="34" spans="1:30" ht="12.75" customHeight="1" x14ac:dyDescent="0.25">
      <c r="S34" s="178"/>
      <c r="T34" s="178"/>
      <c r="U34" s="178"/>
      <c r="V34" s="178"/>
      <c r="W34" s="178"/>
      <c r="X34" s="178"/>
      <c r="Y34" s="178"/>
      <c r="Z34" s="178"/>
    </row>
    <row r="35" spans="1:30" ht="12.75" customHeight="1" x14ac:dyDescent="0.25">
      <c r="A35" s="3" t="s">
        <v>47</v>
      </c>
      <c r="J35" s="184"/>
      <c r="K35" s="184"/>
      <c r="L35" s="184"/>
      <c r="M35" s="184"/>
      <c r="N35" s="184"/>
      <c r="O35" s="184"/>
      <c r="P35" s="18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</row>
    <row r="36" spans="1:30" ht="12.75" customHeight="1" x14ac:dyDescent="0.25">
      <c r="A36" s="3" t="s">
        <v>45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9"/>
      <c r="AB36" s="9"/>
      <c r="AC36" s="9"/>
      <c r="AD36" s="8"/>
    </row>
  </sheetData>
  <mergeCells count="2">
    <mergeCell ref="A3:A4"/>
    <mergeCell ref="B3:AD3"/>
  </mergeCells>
  <phoneticPr fontId="24" type="noConversion"/>
  <pageMargins left="0.70866141732283472" right="0.70866141732283472" top="0.74803149606299213" bottom="0.74803149606299213" header="0.31496062992125984" footer="0.31496062992125984"/>
  <pageSetup paperSize="9" scale="49" orientation="portrait" horizontalDpi="4294967294" verticalDpi="4294967294" r:id="rId1"/>
  <ignoredErrors>
    <ignoredError sqref="L5:L32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3" tint="0.39997558519241921"/>
    <pageSetUpPr fitToPage="1"/>
  </sheetPr>
  <dimension ref="A1:AE49"/>
  <sheetViews>
    <sheetView zoomScale="70" zoomScaleNormal="70" workbookViewId="0">
      <selection activeCell="A2" sqref="A2"/>
    </sheetView>
  </sheetViews>
  <sheetFormatPr defaultRowHeight="15" customHeight="1" x14ac:dyDescent="0.25"/>
  <cols>
    <col min="1" max="1" width="41" style="3" customWidth="1"/>
    <col min="2" max="3" width="12.7109375" style="3" hidden="1" customWidth="1"/>
    <col min="4" max="5" width="14.7109375" style="3" hidden="1" customWidth="1"/>
    <col min="6" max="7" width="12.7109375" style="3" hidden="1" customWidth="1"/>
    <col min="8" max="8" width="14.7109375" style="3" hidden="1" customWidth="1"/>
    <col min="9" max="9" width="15.7109375" style="3" hidden="1" customWidth="1"/>
    <col min="10" max="10" width="15.7109375" style="3" customWidth="1"/>
    <col min="11" max="11" width="15.7109375" style="3" hidden="1" customWidth="1"/>
    <col min="12" max="12" width="15.7109375" style="3" customWidth="1"/>
    <col min="13" max="13" width="15.7109375" style="3" hidden="1" customWidth="1"/>
    <col min="14" max="14" width="15.7109375" style="3" customWidth="1"/>
    <col min="15" max="15" width="15.7109375" style="3" hidden="1" customWidth="1"/>
    <col min="16" max="17" width="15.7109375" style="3" customWidth="1"/>
    <col min="18" max="18" width="15.7109375" style="3" hidden="1" customWidth="1"/>
    <col min="19" max="19" width="15.7109375" style="3" customWidth="1"/>
    <col min="20" max="20" width="15.7109375" style="3" hidden="1" customWidth="1"/>
    <col min="21" max="21" width="15.7109375" style="3" customWidth="1"/>
    <col min="22" max="22" width="15.7109375" style="3" hidden="1" customWidth="1"/>
    <col min="23" max="24" width="15.7109375" style="3" customWidth="1"/>
    <col min="25" max="25" width="15.7109375" style="3" hidden="1" customWidth="1"/>
    <col min="26" max="26" width="15.7109375" style="3" customWidth="1"/>
    <col min="27" max="30" width="9.5703125" style="3" customWidth="1"/>
    <col min="31" max="16384" width="9.140625" style="4"/>
  </cols>
  <sheetData>
    <row r="1" spans="1:31" ht="15" customHeight="1" x14ac:dyDescent="0.25">
      <c r="A1" s="1" t="str">
        <f>'Indice tavole'!C22</f>
        <v>Esportazioni cumulate per provincia e voce merceologica*. Anni 2017-2021. Valori in milioni di euro e variazioni percentuali rispetto all'anno precedente</v>
      </c>
    </row>
    <row r="2" spans="1:31" ht="15" customHeight="1" x14ac:dyDescent="0.25">
      <c r="A2" s="1"/>
      <c r="AA2" s="190"/>
      <c r="AB2" s="190"/>
      <c r="AC2" s="190"/>
      <c r="AD2" s="190"/>
    </row>
    <row r="3" spans="1:31" ht="15" customHeight="1" x14ac:dyDescent="0.25">
      <c r="A3" s="345" t="s">
        <v>4</v>
      </c>
      <c r="B3" s="342" t="s">
        <v>16</v>
      </c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343"/>
      <c r="S3" s="343"/>
      <c r="T3" s="343"/>
      <c r="U3" s="343"/>
      <c r="V3" s="343"/>
      <c r="W3" s="343"/>
      <c r="X3" s="343"/>
      <c r="Y3" s="343"/>
      <c r="Z3" s="343"/>
      <c r="AA3" s="343"/>
      <c r="AB3" s="343"/>
      <c r="AC3" s="343"/>
      <c r="AD3" s="344"/>
    </row>
    <row r="4" spans="1:31" ht="49.15" customHeight="1" x14ac:dyDescent="0.25">
      <c r="A4" s="339"/>
      <c r="B4" s="58" t="s">
        <v>115</v>
      </c>
      <c r="C4" s="58" t="s">
        <v>116</v>
      </c>
      <c r="D4" s="58" t="s">
        <v>117</v>
      </c>
      <c r="E4" s="56" t="s">
        <v>118</v>
      </c>
      <c r="F4" s="48" t="s">
        <v>320</v>
      </c>
      <c r="G4" s="48" t="s">
        <v>321</v>
      </c>
      <c r="H4" s="48" t="s">
        <v>322</v>
      </c>
      <c r="I4" s="56" t="s">
        <v>323</v>
      </c>
      <c r="J4" s="272" t="s">
        <v>553</v>
      </c>
      <c r="K4" s="56" t="s">
        <v>583</v>
      </c>
      <c r="L4" s="48" t="s">
        <v>554</v>
      </c>
      <c r="M4" s="48" t="s">
        <v>557</v>
      </c>
      <c r="N4" s="48" t="s">
        <v>558</v>
      </c>
      <c r="O4" s="48" t="s">
        <v>569</v>
      </c>
      <c r="P4" s="48" t="s">
        <v>570</v>
      </c>
      <c r="Q4" s="48" t="s">
        <v>572</v>
      </c>
      <c r="R4" s="48" t="s">
        <v>580</v>
      </c>
      <c r="S4" s="48" t="s">
        <v>581</v>
      </c>
      <c r="T4" s="48" t="s">
        <v>584</v>
      </c>
      <c r="U4" s="48" t="s">
        <v>585</v>
      </c>
      <c r="V4" s="225" t="s">
        <v>600</v>
      </c>
      <c r="W4" s="225" t="s">
        <v>601</v>
      </c>
      <c r="X4" s="48" t="s">
        <v>602</v>
      </c>
      <c r="Y4" s="48" t="s">
        <v>614</v>
      </c>
      <c r="Z4" s="48" t="s">
        <v>613</v>
      </c>
      <c r="AA4" s="56" t="s">
        <v>119</v>
      </c>
      <c r="AB4" s="56" t="s">
        <v>120</v>
      </c>
      <c r="AC4" s="56" t="s">
        <v>559</v>
      </c>
      <c r="AD4" s="56" t="s">
        <v>571</v>
      </c>
    </row>
    <row r="5" spans="1:31" ht="15" customHeight="1" x14ac:dyDescent="0.25">
      <c r="A5" s="6" t="s">
        <v>17</v>
      </c>
      <c r="B5" s="7">
        <v>22986383.000000026</v>
      </c>
      <c r="C5" s="7">
        <v>49073471.00000003</v>
      </c>
      <c r="D5" s="7">
        <v>66663454.000000045</v>
      </c>
      <c r="E5" s="7">
        <v>93914068.999999806</v>
      </c>
      <c r="F5" s="7">
        <v>19615724.999999993</v>
      </c>
      <c r="G5" s="7">
        <v>43966639.000000015</v>
      </c>
      <c r="H5" s="7">
        <v>57273007.999999993</v>
      </c>
      <c r="I5" s="101">
        <v>75267052.999999866</v>
      </c>
      <c r="J5" s="101">
        <v>17677433</v>
      </c>
      <c r="K5" s="101">
        <v>16747216.000000004</v>
      </c>
      <c r="L5" s="101">
        <f>SUM(J5:K5)</f>
        <v>34424649</v>
      </c>
      <c r="M5" s="101">
        <v>11637569.000000004</v>
      </c>
      <c r="N5" s="101">
        <f>SUM(L5:M5)</f>
        <v>46062218</v>
      </c>
      <c r="O5" s="101">
        <v>16281756.999999993</v>
      </c>
      <c r="P5" s="101">
        <f>SUM(N5:O5)</f>
        <v>62343974.999999993</v>
      </c>
      <c r="Q5" s="101">
        <v>16828379.999999978</v>
      </c>
      <c r="R5" s="101">
        <v>19494191.000000015</v>
      </c>
      <c r="S5" s="101">
        <f>SUM(Q5:R5)</f>
        <v>36322570.999999993</v>
      </c>
      <c r="T5" s="101">
        <v>14938455.000000004</v>
      </c>
      <c r="U5" s="101">
        <f>S5+T5</f>
        <v>51261026</v>
      </c>
      <c r="V5" s="101">
        <v>17241676.999999996</v>
      </c>
      <c r="W5" s="101">
        <f>V5+U5</f>
        <v>68502703</v>
      </c>
      <c r="X5" s="101">
        <v>19508071.999999993</v>
      </c>
      <c r="Y5" s="101">
        <v>20112113.000000019</v>
      </c>
      <c r="Z5" s="101">
        <f>SUM(X5:Y5)</f>
        <v>39620185.000000015</v>
      </c>
      <c r="AA5" s="96">
        <f>IFERROR(X5/Q5*100-100," ")</f>
        <v>15.923648027914865</v>
      </c>
      <c r="AB5" s="96">
        <f>Z5/S5*100-100</f>
        <v>9.0786910430983028</v>
      </c>
      <c r="AC5" s="96"/>
      <c r="AD5" s="96"/>
    </row>
    <row r="6" spans="1:31" ht="15" customHeight="1" x14ac:dyDescent="0.25">
      <c r="A6" s="6" t="s">
        <v>18</v>
      </c>
      <c r="B6" s="7">
        <v>56334.000000000015</v>
      </c>
      <c r="C6" s="7">
        <v>200366.00000000006</v>
      </c>
      <c r="D6" s="7">
        <v>242098.00000000006</v>
      </c>
      <c r="E6" s="7">
        <v>289278</v>
      </c>
      <c r="F6" s="7">
        <v>222464.99999999997</v>
      </c>
      <c r="G6" s="7">
        <v>294481</v>
      </c>
      <c r="H6" s="7">
        <v>566575.00000000012</v>
      </c>
      <c r="I6" s="101">
        <v>831957.00000000047</v>
      </c>
      <c r="J6" s="101">
        <v>255763</v>
      </c>
      <c r="K6" s="101">
        <v>183268</v>
      </c>
      <c r="L6" s="101">
        <f>SUM(J6:K6)</f>
        <v>439031</v>
      </c>
      <c r="M6" s="101">
        <v>424857.99999999994</v>
      </c>
      <c r="N6" s="101">
        <f t="shared" ref="N6:P21" si="0">SUM(L6:M6)</f>
        <v>863889</v>
      </c>
      <c r="O6" s="101">
        <v>1118193.9999999998</v>
      </c>
      <c r="P6" s="101">
        <f t="shared" si="0"/>
        <v>1982082.9999999998</v>
      </c>
      <c r="Q6" s="101">
        <v>396766</v>
      </c>
      <c r="R6" s="101">
        <v>273645.00000000006</v>
      </c>
      <c r="S6" s="101">
        <f t="shared" ref="S6:S32" si="1">SUM(Q6:R6)</f>
        <v>670411</v>
      </c>
      <c r="T6" s="101">
        <v>105903.00000000001</v>
      </c>
      <c r="U6" s="101">
        <f t="shared" ref="U6:U32" si="2">S6+T6</f>
        <v>776314</v>
      </c>
      <c r="V6" s="101">
        <v>93150</v>
      </c>
      <c r="W6" s="101">
        <f t="shared" ref="W6:W32" si="3">V6+U6</f>
        <v>869464</v>
      </c>
      <c r="X6" s="101">
        <v>166225</v>
      </c>
      <c r="Y6" s="101">
        <v>319840</v>
      </c>
      <c r="Z6" s="101">
        <f t="shared" ref="Z6:Z32" si="4">SUM(X6:Y6)</f>
        <v>486065</v>
      </c>
      <c r="AA6" s="96">
        <f t="shared" ref="AA6:AA32" si="5">IFERROR(X6/Q6*100-100," ")</f>
        <v>-58.105029160764779</v>
      </c>
      <c r="AB6" s="96">
        <f t="shared" ref="AB6:AB32" si="6">Z6/S6*100-100</f>
        <v>-27.497460513028571</v>
      </c>
      <c r="AC6" s="96"/>
      <c r="AD6" s="96"/>
    </row>
    <row r="7" spans="1:31" ht="15" customHeight="1" x14ac:dyDescent="0.25">
      <c r="A7" s="6" t="s">
        <v>19</v>
      </c>
      <c r="B7" s="7">
        <v>72051</v>
      </c>
      <c r="C7" s="7">
        <v>72198</v>
      </c>
      <c r="D7" s="7">
        <v>110176</v>
      </c>
      <c r="E7" s="7">
        <v>509647.99999999994</v>
      </c>
      <c r="F7" s="7">
        <v>117437.00000000001</v>
      </c>
      <c r="G7" s="7">
        <v>374886</v>
      </c>
      <c r="H7" s="7">
        <v>666717.99999999988</v>
      </c>
      <c r="I7" s="7">
        <v>985870.00000000012</v>
      </c>
      <c r="J7" s="7">
        <v>202676</v>
      </c>
      <c r="K7" s="7">
        <v>324984.00000000006</v>
      </c>
      <c r="L7" s="101">
        <f t="shared" ref="L7:L32" si="7">SUM(J7:K7)</f>
        <v>527660</v>
      </c>
      <c r="M7" s="101">
        <v>252342.00000000003</v>
      </c>
      <c r="N7" s="101">
        <f t="shared" si="0"/>
        <v>780002</v>
      </c>
      <c r="O7" s="101">
        <v>295872.00000000006</v>
      </c>
      <c r="P7" s="101">
        <f t="shared" si="0"/>
        <v>1075874</v>
      </c>
      <c r="Q7" s="101">
        <v>297858</v>
      </c>
      <c r="R7" s="101">
        <v>277419</v>
      </c>
      <c r="S7" s="101">
        <f t="shared" si="1"/>
        <v>575277</v>
      </c>
      <c r="T7" s="101">
        <v>115713.99999999999</v>
      </c>
      <c r="U7" s="101">
        <f t="shared" si="2"/>
        <v>690991</v>
      </c>
      <c r="V7" s="101">
        <v>479300.99999999994</v>
      </c>
      <c r="W7" s="101">
        <f t="shared" si="3"/>
        <v>1170292</v>
      </c>
      <c r="X7" s="101">
        <v>396258.99999999994</v>
      </c>
      <c r="Y7" s="101">
        <v>428682</v>
      </c>
      <c r="Z7" s="101">
        <f t="shared" si="4"/>
        <v>824941</v>
      </c>
      <c r="AA7" s="96">
        <f t="shared" si="5"/>
        <v>33.036211886200789</v>
      </c>
      <c r="AB7" s="96">
        <f t="shared" si="6"/>
        <v>43.398919129393306</v>
      </c>
      <c r="AC7" s="96"/>
      <c r="AD7" s="96"/>
    </row>
    <row r="8" spans="1:31" ht="15" customHeight="1" x14ac:dyDescent="0.3">
      <c r="A8" s="6" t="s">
        <v>20</v>
      </c>
      <c r="B8" s="7">
        <v>31752706.99999997</v>
      </c>
      <c r="C8" s="7">
        <v>67615023</v>
      </c>
      <c r="D8" s="7">
        <v>98459437.99999997</v>
      </c>
      <c r="E8" s="7">
        <v>138175843.00000012</v>
      </c>
      <c r="F8" s="7">
        <v>34316644.000000022</v>
      </c>
      <c r="G8" s="7">
        <v>63001912.000000067</v>
      </c>
      <c r="H8" s="7">
        <v>88840676.00000003</v>
      </c>
      <c r="I8" s="7">
        <v>116180025.00000007</v>
      </c>
      <c r="J8" s="7">
        <v>27766140.000000015</v>
      </c>
      <c r="K8" s="7">
        <v>24016097.000000037</v>
      </c>
      <c r="L8" s="101">
        <f t="shared" si="7"/>
        <v>51782237.000000052</v>
      </c>
      <c r="M8" s="101">
        <v>28546174.000000034</v>
      </c>
      <c r="N8" s="101">
        <f t="shared" si="0"/>
        <v>80328411.000000089</v>
      </c>
      <c r="O8" s="101">
        <v>29489820.999999993</v>
      </c>
      <c r="P8" s="101">
        <f t="shared" si="0"/>
        <v>109818232.00000009</v>
      </c>
      <c r="Q8" s="101">
        <v>24711869.000000007</v>
      </c>
      <c r="R8" s="101">
        <v>20232690.999999996</v>
      </c>
      <c r="S8" s="101">
        <f t="shared" si="1"/>
        <v>44944560</v>
      </c>
      <c r="T8" s="101">
        <v>27477694.999999993</v>
      </c>
      <c r="U8" s="101">
        <f t="shared" si="2"/>
        <v>72422255</v>
      </c>
      <c r="V8" s="101">
        <v>27625107.000000007</v>
      </c>
      <c r="W8" s="101">
        <f t="shared" si="3"/>
        <v>100047362</v>
      </c>
      <c r="X8" s="101">
        <v>22858051.999999993</v>
      </c>
      <c r="Y8" s="101">
        <v>26333187.00000003</v>
      </c>
      <c r="Z8" s="101">
        <f t="shared" si="4"/>
        <v>49191239.000000022</v>
      </c>
      <c r="AA8" s="96">
        <f t="shared" si="5"/>
        <v>-7.5017272064691412</v>
      </c>
      <c r="AB8" s="96">
        <f t="shared" si="6"/>
        <v>9.4487052493116437</v>
      </c>
      <c r="AC8" s="96"/>
      <c r="AD8" s="96"/>
      <c r="AE8" s="10"/>
    </row>
    <row r="9" spans="1:31" ht="15" customHeight="1" x14ac:dyDescent="0.3">
      <c r="A9" s="6" t="s">
        <v>21</v>
      </c>
      <c r="B9" s="7">
        <v>10237733.000000004</v>
      </c>
      <c r="C9" s="7">
        <v>22338229.000000007</v>
      </c>
      <c r="D9" s="7">
        <v>32868336.000000007</v>
      </c>
      <c r="E9" s="7">
        <v>44257390.000000045</v>
      </c>
      <c r="F9" s="7">
        <v>12770840.000000004</v>
      </c>
      <c r="G9" s="7">
        <v>26829926</v>
      </c>
      <c r="H9" s="7">
        <v>38008668.999999978</v>
      </c>
      <c r="I9" s="7">
        <v>51559334.000000022</v>
      </c>
      <c r="J9" s="7">
        <v>12478401.999999996</v>
      </c>
      <c r="K9" s="7">
        <v>14071355.000000006</v>
      </c>
      <c r="L9" s="101">
        <f t="shared" si="7"/>
        <v>26549757</v>
      </c>
      <c r="M9" s="101">
        <v>12228601.000000002</v>
      </c>
      <c r="N9" s="101">
        <f t="shared" si="0"/>
        <v>38778358</v>
      </c>
      <c r="O9" s="101">
        <v>13049225.999999994</v>
      </c>
      <c r="P9" s="101">
        <f t="shared" si="0"/>
        <v>51827583.999999993</v>
      </c>
      <c r="Q9" s="101">
        <v>14955930.000000006</v>
      </c>
      <c r="R9" s="101">
        <v>15895284.000000004</v>
      </c>
      <c r="S9" s="101">
        <f t="shared" si="1"/>
        <v>30851214.000000007</v>
      </c>
      <c r="T9" s="101">
        <v>12946564.000000002</v>
      </c>
      <c r="U9" s="101">
        <f t="shared" si="2"/>
        <v>43797778.000000007</v>
      </c>
      <c r="V9" s="101">
        <v>9885924</v>
      </c>
      <c r="W9" s="101">
        <f t="shared" si="3"/>
        <v>53683702.000000007</v>
      </c>
      <c r="X9" s="101">
        <v>12347604</v>
      </c>
      <c r="Y9" s="101">
        <v>15496563</v>
      </c>
      <c r="Z9" s="101">
        <f t="shared" si="4"/>
        <v>27844167</v>
      </c>
      <c r="AA9" s="96">
        <f t="shared" si="5"/>
        <v>-17.440078951960885</v>
      </c>
      <c r="AB9" s="96">
        <f t="shared" si="6"/>
        <v>-9.7469324870003646</v>
      </c>
      <c r="AC9" s="96"/>
      <c r="AD9" s="96"/>
      <c r="AE9" s="10"/>
    </row>
    <row r="10" spans="1:31" ht="15" customHeight="1" x14ac:dyDescent="0.3">
      <c r="A10" s="6" t="s">
        <v>22</v>
      </c>
      <c r="B10" s="7">
        <v>1160508.0000000005</v>
      </c>
      <c r="C10" s="7">
        <v>2045480.0000000009</v>
      </c>
      <c r="D10" s="7">
        <v>3040561.0000000009</v>
      </c>
      <c r="E10" s="7">
        <v>4393200.0000000019</v>
      </c>
      <c r="F10" s="7">
        <v>965818.00000000012</v>
      </c>
      <c r="G10" s="7">
        <v>2409099.9999999986</v>
      </c>
      <c r="H10" s="7">
        <v>3674546.9999999972</v>
      </c>
      <c r="I10" s="7">
        <v>5054625.9999999981</v>
      </c>
      <c r="J10" s="7">
        <v>1388581.0000000005</v>
      </c>
      <c r="K10" s="7">
        <v>1330593</v>
      </c>
      <c r="L10" s="101">
        <f t="shared" si="7"/>
        <v>2719174.0000000005</v>
      </c>
      <c r="M10" s="101">
        <v>1328847.0000000005</v>
      </c>
      <c r="N10" s="101">
        <f t="shared" si="0"/>
        <v>4048021.0000000009</v>
      </c>
      <c r="O10" s="101">
        <v>1324198.0000000005</v>
      </c>
      <c r="P10" s="101">
        <f t="shared" si="0"/>
        <v>5372219.0000000019</v>
      </c>
      <c r="Q10" s="101">
        <v>1334125.0000000005</v>
      </c>
      <c r="R10" s="101">
        <v>746725.99999999977</v>
      </c>
      <c r="S10" s="101">
        <f t="shared" si="1"/>
        <v>2080851.0000000002</v>
      </c>
      <c r="T10" s="101">
        <v>1166104.9999999995</v>
      </c>
      <c r="U10" s="101">
        <f t="shared" si="2"/>
        <v>3246956</v>
      </c>
      <c r="V10" s="101">
        <v>1350120.0000000002</v>
      </c>
      <c r="W10" s="101">
        <f t="shared" si="3"/>
        <v>4597076</v>
      </c>
      <c r="X10" s="101">
        <v>1825499.0000000005</v>
      </c>
      <c r="Y10" s="101">
        <v>1553806</v>
      </c>
      <c r="Z10" s="101">
        <f t="shared" si="4"/>
        <v>3379305.0000000005</v>
      </c>
      <c r="AA10" s="96">
        <f t="shared" si="5"/>
        <v>36.831181485992659</v>
      </c>
      <c r="AB10" s="96">
        <f t="shared" si="6"/>
        <v>62.400143018409295</v>
      </c>
      <c r="AC10" s="96"/>
      <c r="AD10" s="96"/>
      <c r="AE10" s="10"/>
    </row>
    <row r="11" spans="1:31" ht="15" customHeight="1" x14ac:dyDescent="0.3">
      <c r="A11" s="6" t="s">
        <v>23</v>
      </c>
      <c r="B11" s="7">
        <v>22080855.000000022</v>
      </c>
      <c r="C11" s="7">
        <v>38141046.00000003</v>
      </c>
      <c r="D11" s="7">
        <v>57369457.000000015</v>
      </c>
      <c r="E11" s="7">
        <v>75285891.00000003</v>
      </c>
      <c r="F11" s="7">
        <v>21634281.999999993</v>
      </c>
      <c r="G11" s="7">
        <v>35853718.000000007</v>
      </c>
      <c r="H11" s="7">
        <v>57171638.999999985</v>
      </c>
      <c r="I11" s="7">
        <v>74417881.999999896</v>
      </c>
      <c r="J11" s="7">
        <v>23181615.000000015</v>
      </c>
      <c r="K11" s="7">
        <v>10118239.999999996</v>
      </c>
      <c r="L11" s="101">
        <f t="shared" si="7"/>
        <v>33299855.000000011</v>
      </c>
      <c r="M11" s="101">
        <v>19419416.000000022</v>
      </c>
      <c r="N11" s="101">
        <f t="shared" si="0"/>
        <v>52719271.00000003</v>
      </c>
      <c r="O11" s="101">
        <v>11097923.000000002</v>
      </c>
      <c r="P11" s="101">
        <f t="shared" si="0"/>
        <v>63817194.00000003</v>
      </c>
      <c r="Q11" s="101">
        <v>22058832.999999993</v>
      </c>
      <c r="R11" s="101">
        <v>3618164.0000000014</v>
      </c>
      <c r="S11" s="101">
        <f t="shared" si="1"/>
        <v>25676996.999999993</v>
      </c>
      <c r="T11" s="101">
        <v>18448501.999999989</v>
      </c>
      <c r="U11" s="101">
        <f t="shared" si="2"/>
        <v>44125498.999999985</v>
      </c>
      <c r="V11" s="101">
        <v>4351338.0000000009</v>
      </c>
      <c r="W11" s="101">
        <f t="shared" si="3"/>
        <v>48476836.999999985</v>
      </c>
      <c r="X11" s="101">
        <v>20869240.000000004</v>
      </c>
      <c r="Y11" s="101">
        <v>4586223.9999999981</v>
      </c>
      <c r="Z11" s="101">
        <f t="shared" si="4"/>
        <v>25455464</v>
      </c>
      <c r="AA11" s="96">
        <f t="shared" si="5"/>
        <v>-5.3928192846828722</v>
      </c>
      <c r="AB11" s="96">
        <f t="shared" si="6"/>
        <v>-0.86276833696710753</v>
      </c>
      <c r="AC11" s="96"/>
      <c r="AD11" s="96"/>
      <c r="AE11" s="10"/>
    </row>
    <row r="12" spans="1:31" ht="15" customHeight="1" x14ac:dyDescent="0.3">
      <c r="A12" s="6" t="s">
        <v>24</v>
      </c>
      <c r="B12" s="7">
        <v>62473</v>
      </c>
      <c r="C12" s="7">
        <v>90532</v>
      </c>
      <c r="D12" s="7">
        <v>632534.99999999988</v>
      </c>
      <c r="E12" s="7">
        <v>691524</v>
      </c>
      <c r="F12" s="7">
        <v>61451.000000000007</v>
      </c>
      <c r="G12" s="7">
        <v>90716.000000000015</v>
      </c>
      <c r="H12" s="7">
        <v>307480.00000000006</v>
      </c>
      <c r="I12" s="7">
        <v>396520.00000000006</v>
      </c>
      <c r="J12" s="7">
        <v>130390</v>
      </c>
      <c r="K12" s="7">
        <v>167741</v>
      </c>
      <c r="L12" s="101">
        <f t="shared" si="7"/>
        <v>298131</v>
      </c>
      <c r="M12" s="101">
        <v>257652.00000000003</v>
      </c>
      <c r="N12" s="101">
        <f t="shared" si="0"/>
        <v>555783</v>
      </c>
      <c r="O12" s="101">
        <v>210321.99999999997</v>
      </c>
      <c r="P12" s="101">
        <f t="shared" si="0"/>
        <v>766105</v>
      </c>
      <c r="Q12" s="101">
        <v>118690.99999999997</v>
      </c>
      <c r="R12" s="101">
        <v>19990</v>
      </c>
      <c r="S12" s="101">
        <f t="shared" si="1"/>
        <v>138680.99999999997</v>
      </c>
      <c r="T12" s="101">
        <v>420020.99999999994</v>
      </c>
      <c r="U12" s="101">
        <f t="shared" si="2"/>
        <v>558701.99999999988</v>
      </c>
      <c r="V12" s="101">
        <v>96905.000000000015</v>
      </c>
      <c r="W12" s="101">
        <f t="shared" si="3"/>
        <v>655606.99999999988</v>
      </c>
      <c r="X12" s="101">
        <v>310766.99999999988</v>
      </c>
      <c r="Y12" s="101">
        <v>43325</v>
      </c>
      <c r="Z12" s="101">
        <f t="shared" si="4"/>
        <v>354091.99999999988</v>
      </c>
      <c r="AA12" s="96">
        <f t="shared" si="5"/>
        <v>161.82861379548569</v>
      </c>
      <c r="AB12" s="96">
        <f t="shared" si="6"/>
        <v>155.32841557242878</v>
      </c>
      <c r="AC12" s="96"/>
      <c r="AD12" s="96"/>
      <c r="AE12" s="10"/>
    </row>
    <row r="13" spans="1:31" ht="15" customHeight="1" x14ac:dyDescent="0.3">
      <c r="A13" s="6" t="s">
        <v>25</v>
      </c>
      <c r="B13" s="7">
        <v>735332</v>
      </c>
      <c r="C13" s="7">
        <v>1792007</v>
      </c>
      <c r="D13" s="7">
        <v>3476698</v>
      </c>
      <c r="E13" s="7">
        <v>4781185.0000000009</v>
      </c>
      <c r="F13" s="7">
        <v>1727330.0000000002</v>
      </c>
      <c r="G13" s="7">
        <v>3561096.9999999981</v>
      </c>
      <c r="H13" s="7">
        <v>5747552.9999999935</v>
      </c>
      <c r="I13" s="7">
        <v>8470312.0000000019</v>
      </c>
      <c r="J13" s="7">
        <v>2345451.9999999995</v>
      </c>
      <c r="K13" s="7">
        <v>3346487.0000000009</v>
      </c>
      <c r="L13" s="101">
        <f t="shared" si="7"/>
        <v>5691939</v>
      </c>
      <c r="M13" s="101">
        <v>2181045.9999999991</v>
      </c>
      <c r="N13" s="101">
        <f t="shared" si="0"/>
        <v>7872984.9999999991</v>
      </c>
      <c r="O13" s="101">
        <v>2764308.0000000005</v>
      </c>
      <c r="P13" s="101">
        <f t="shared" si="0"/>
        <v>10637293</v>
      </c>
      <c r="Q13" s="101">
        <v>2073135.0000000005</v>
      </c>
      <c r="R13" s="101">
        <v>1436544.9999999995</v>
      </c>
      <c r="S13" s="101">
        <f t="shared" si="1"/>
        <v>3509680</v>
      </c>
      <c r="T13" s="101">
        <v>1740400</v>
      </c>
      <c r="U13" s="101">
        <f t="shared" si="2"/>
        <v>5250080</v>
      </c>
      <c r="V13" s="101">
        <v>2678317.0000000005</v>
      </c>
      <c r="W13" s="101">
        <f t="shared" si="3"/>
        <v>7928397</v>
      </c>
      <c r="X13" s="101">
        <v>3581053.9999999977</v>
      </c>
      <c r="Y13" s="101">
        <v>3200328.9999999981</v>
      </c>
      <c r="Z13" s="101">
        <f t="shared" si="4"/>
        <v>6781382.9999999963</v>
      </c>
      <c r="AA13" s="96">
        <f t="shared" si="5"/>
        <v>72.736170099872737</v>
      </c>
      <c r="AB13" s="96">
        <f t="shared" si="6"/>
        <v>93.219410316609952</v>
      </c>
      <c r="AC13" s="96"/>
      <c r="AD13" s="96"/>
      <c r="AE13" s="10"/>
    </row>
    <row r="14" spans="1:31" ht="15" customHeight="1" x14ac:dyDescent="0.3">
      <c r="A14" s="6" t="s">
        <v>26</v>
      </c>
      <c r="B14" s="7">
        <v>6236936.0000000019</v>
      </c>
      <c r="C14" s="7">
        <v>12750699</v>
      </c>
      <c r="D14" s="7">
        <v>20841927</v>
      </c>
      <c r="E14" s="7">
        <v>28758254.000000007</v>
      </c>
      <c r="F14" s="7">
        <v>4993450</v>
      </c>
      <c r="G14" s="7">
        <v>12271903.000000002</v>
      </c>
      <c r="H14" s="7">
        <v>18280114.000000004</v>
      </c>
      <c r="I14" s="7">
        <v>24367461.999999981</v>
      </c>
      <c r="J14" s="7">
        <v>5411695.9999999972</v>
      </c>
      <c r="K14" s="7">
        <v>3601735</v>
      </c>
      <c r="L14" s="101">
        <f t="shared" si="7"/>
        <v>9013430.9999999963</v>
      </c>
      <c r="M14" s="101">
        <v>2888719.0000000019</v>
      </c>
      <c r="N14" s="101">
        <f t="shared" si="0"/>
        <v>11902149.999999998</v>
      </c>
      <c r="O14" s="101">
        <v>2170369.0000000009</v>
      </c>
      <c r="P14" s="101">
        <f t="shared" si="0"/>
        <v>14072519</v>
      </c>
      <c r="Q14" s="101">
        <v>2394647</v>
      </c>
      <c r="R14" s="101">
        <v>981541.99999999977</v>
      </c>
      <c r="S14" s="101">
        <f t="shared" si="1"/>
        <v>3376189</v>
      </c>
      <c r="T14" s="101">
        <v>2882259.9999999991</v>
      </c>
      <c r="U14" s="101">
        <f t="shared" si="2"/>
        <v>6258448.9999999991</v>
      </c>
      <c r="V14" s="101">
        <v>2934075.9999999991</v>
      </c>
      <c r="W14" s="101">
        <f t="shared" si="3"/>
        <v>9192524.9999999981</v>
      </c>
      <c r="X14" s="101">
        <v>4154449</v>
      </c>
      <c r="Y14" s="101">
        <v>5296658</v>
      </c>
      <c r="Z14" s="101">
        <f t="shared" si="4"/>
        <v>9451107</v>
      </c>
      <c r="AA14" s="96">
        <f t="shared" si="5"/>
        <v>73.488994411284835</v>
      </c>
      <c r="AB14" s="96">
        <f t="shared" si="6"/>
        <v>179.93418022509996</v>
      </c>
      <c r="AC14" s="96"/>
      <c r="AD14" s="96"/>
      <c r="AE14" s="10"/>
    </row>
    <row r="15" spans="1:31" ht="15" customHeight="1" x14ac:dyDescent="0.3">
      <c r="A15" s="6" t="s">
        <v>27</v>
      </c>
      <c r="B15" s="7">
        <v>380171</v>
      </c>
      <c r="C15" s="7">
        <v>570549</v>
      </c>
      <c r="D15" s="7">
        <v>845271</v>
      </c>
      <c r="E15" s="7">
        <v>1017382.9999999998</v>
      </c>
      <c r="F15" s="7">
        <v>153974</v>
      </c>
      <c r="G15" s="7">
        <v>431727</v>
      </c>
      <c r="H15" s="7">
        <v>677581.00000000012</v>
      </c>
      <c r="I15" s="7">
        <v>1109730.0000000005</v>
      </c>
      <c r="J15" s="7">
        <v>370085</v>
      </c>
      <c r="K15" s="7">
        <v>898425.00000000012</v>
      </c>
      <c r="L15" s="101">
        <f t="shared" si="7"/>
        <v>1268510</v>
      </c>
      <c r="M15" s="101">
        <v>1107737</v>
      </c>
      <c r="N15" s="101">
        <f t="shared" si="0"/>
        <v>2376247</v>
      </c>
      <c r="O15" s="101">
        <v>945612.99999999988</v>
      </c>
      <c r="P15" s="101">
        <f t="shared" si="0"/>
        <v>3321860</v>
      </c>
      <c r="Q15" s="101">
        <v>925277.99999999988</v>
      </c>
      <c r="R15" s="101">
        <v>990851.00000000012</v>
      </c>
      <c r="S15" s="101">
        <f t="shared" si="1"/>
        <v>1916129</v>
      </c>
      <c r="T15" s="101">
        <v>1573346.0000000002</v>
      </c>
      <c r="U15" s="101">
        <f t="shared" si="2"/>
        <v>3489475</v>
      </c>
      <c r="V15" s="101">
        <v>2750236.0000000005</v>
      </c>
      <c r="W15" s="101">
        <f t="shared" si="3"/>
        <v>6239711</v>
      </c>
      <c r="X15" s="101">
        <v>2560442.9999999995</v>
      </c>
      <c r="Y15" s="101">
        <v>3165807.9999999995</v>
      </c>
      <c r="Z15" s="101">
        <f t="shared" si="4"/>
        <v>5726250.9999999991</v>
      </c>
      <c r="AA15" s="96">
        <f t="shared" si="5"/>
        <v>176.72148262468141</v>
      </c>
      <c r="AB15" s="96">
        <f t="shared" si="6"/>
        <v>198.84475418930555</v>
      </c>
      <c r="AC15" s="96"/>
      <c r="AD15" s="96"/>
      <c r="AE15" s="10"/>
    </row>
    <row r="16" spans="1:31" ht="15" customHeight="1" x14ac:dyDescent="0.3">
      <c r="A16" s="6" t="s">
        <v>28</v>
      </c>
      <c r="B16" s="7">
        <v>10508185.999999996</v>
      </c>
      <c r="C16" s="7">
        <v>22844910.999999993</v>
      </c>
      <c r="D16" s="7">
        <v>35390944.999999985</v>
      </c>
      <c r="E16" s="7">
        <v>45100825.999999955</v>
      </c>
      <c r="F16" s="7">
        <v>6616706.0000000047</v>
      </c>
      <c r="G16" s="7">
        <v>14360997.999999994</v>
      </c>
      <c r="H16" s="7">
        <v>20995057.999999996</v>
      </c>
      <c r="I16" s="7">
        <v>29392117.000000015</v>
      </c>
      <c r="J16" s="7">
        <v>6198295.0000000019</v>
      </c>
      <c r="K16" s="7">
        <v>7934918.9999999991</v>
      </c>
      <c r="L16" s="101">
        <f t="shared" si="7"/>
        <v>14133214</v>
      </c>
      <c r="M16" s="101">
        <v>5477641</v>
      </c>
      <c r="N16" s="101">
        <f t="shared" si="0"/>
        <v>19610855</v>
      </c>
      <c r="O16" s="101">
        <v>6488250</v>
      </c>
      <c r="P16" s="101">
        <f t="shared" si="0"/>
        <v>26099105</v>
      </c>
      <c r="Q16" s="101">
        <v>14211046.000000002</v>
      </c>
      <c r="R16" s="101">
        <v>16684601.999999994</v>
      </c>
      <c r="S16" s="101">
        <f t="shared" si="1"/>
        <v>30895647.999999996</v>
      </c>
      <c r="T16" s="101">
        <v>10326180</v>
      </c>
      <c r="U16" s="101">
        <f t="shared" si="2"/>
        <v>41221828</v>
      </c>
      <c r="V16" s="101">
        <v>11833004.999999994</v>
      </c>
      <c r="W16" s="101">
        <f t="shared" si="3"/>
        <v>53054832.999999993</v>
      </c>
      <c r="X16" s="101">
        <v>12340268.999999996</v>
      </c>
      <c r="Y16" s="101">
        <v>23006609.999999985</v>
      </c>
      <c r="Z16" s="101">
        <f t="shared" si="4"/>
        <v>35346878.999999985</v>
      </c>
      <c r="AA16" s="96">
        <f t="shared" si="5"/>
        <v>-13.164245615699272</v>
      </c>
      <c r="AB16" s="96">
        <f t="shared" si="6"/>
        <v>14.407307462850397</v>
      </c>
      <c r="AC16" s="96"/>
      <c r="AD16" s="96"/>
      <c r="AE16" s="10"/>
    </row>
    <row r="17" spans="1:31" ht="15" customHeight="1" x14ac:dyDescent="0.3">
      <c r="A17" s="6" t="s">
        <v>29</v>
      </c>
      <c r="B17" s="7">
        <v>4894759</v>
      </c>
      <c r="C17" s="7">
        <v>11115435</v>
      </c>
      <c r="D17" s="7">
        <v>15847134</v>
      </c>
      <c r="E17" s="7">
        <v>19960066.999999993</v>
      </c>
      <c r="F17" s="7">
        <v>4507201.0000000009</v>
      </c>
      <c r="G17" s="7">
        <v>14241694.000000007</v>
      </c>
      <c r="H17" s="7">
        <v>21169419.999999993</v>
      </c>
      <c r="I17" s="7">
        <v>28275807.999999989</v>
      </c>
      <c r="J17" s="7">
        <v>7821494.0000000019</v>
      </c>
      <c r="K17" s="7">
        <v>6439128.9999999981</v>
      </c>
      <c r="L17" s="101">
        <f t="shared" si="7"/>
        <v>14260623</v>
      </c>
      <c r="M17" s="101">
        <v>7146714</v>
      </c>
      <c r="N17" s="101">
        <f t="shared" si="0"/>
        <v>21407337</v>
      </c>
      <c r="O17" s="101">
        <v>6056743.9999999991</v>
      </c>
      <c r="P17" s="101">
        <f t="shared" si="0"/>
        <v>27464081</v>
      </c>
      <c r="Q17" s="101">
        <v>6512849.9999999991</v>
      </c>
      <c r="R17" s="101">
        <v>5928141.9999999981</v>
      </c>
      <c r="S17" s="101">
        <f t="shared" si="1"/>
        <v>12440991.999999996</v>
      </c>
      <c r="T17" s="101">
        <v>5695790.0000000037</v>
      </c>
      <c r="U17" s="101">
        <f t="shared" si="2"/>
        <v>18136782</v>
      </c>
      <c r="V17" s="101">
        <v>6666080.0000000028</v>
      </c>
      <c r="W17" s="101">
        <f t="shared" si="3"/>
        <v>24802862.000000004</v>
      </c>
      <c r="X17" s="101">
        <v>7484956.9999999944</v>
      </c>
      <c r="Y17" s="101">
        <v>8868186.0000000019</v>
      </c>
      <c r="Z17" s="101">
        <f t="shared" si="4"/>
        <v>16353142.999999996</v>
      </c>
      <c r="AA17" s="96">
        <f t="shared" si="5"/>
        <v>14.925984783927078</v>
      </c>
      <c r="AB17" s="96">
        <f t="shared" si="6"/>
        <v>31.445651600772692</v>
      </c>
      <c r="AC17" s="96"/>
      <c r="AD17" s="96"/>
      <c r="AE17" s="10"/>
    </row>
    <row r="18" spans="1:31" ht="15" customHeight="1" x14ac:dyDescent="0.3">
      <c r="A18" s="6" t="s">
        <v>30</v>
      </c>
      <c r="B18" s="7">
        <v>346764.99999999983</v>
      </c>
      <c r="C18" s="7">
        <v>833328</v>
      </c>
      <c r="D18" s="7">
        <v>1271131.0000000002</v>
      </c>
      <c r="E18" s="7">
        <v>1618545.9999999998</v>
      </c>
      <c r="F18" s="7">
        <v>565107</v>
      </c>
      <c r="G18" s="7">
        <v>1338579.9999999995</v>
      </c>
      <c r="H18" s="7">
        <v>2022328.9999999974</v>
      </c>
      <c r="I18" s="7">
        <v>2335063.9999999995</v>
      </c>
      <c r="J18" s="7">
        <v>396401.99999999965</v>
      </c>
      <c r="K18" s="7">
        <v>372619.99999999994</v>
      </c>
      <c r="L18" s="101">
        <f t="shared" si="7"/>
        <v>769021.99999999953</v>
      </c>
      <c r="M18" s="101">
        <v>501253.00000000006</v>
      </c>
      <c r="N18" s="101">
        <f t="shared" si="0"/>
        <v>1270274.9999999995</v>
      </c>
      <c r="O18" s="101">
        <v>805491.99999999988</v>
      </c>
      <c r="P18" s="101">
        <f t="shared" si="0"/>
        <v>2075766.9999999995</v>
      </c>
      <c r="Q18" s="101">
        <v>842100</v>
      </c>
      <c r="R18" s="101">
        <v>468875</v>
      </c>
      <c r="S18" s="101">
        <f t="shared" si="1"/>
        <v>1310975</v>
      </c>
      <c r="T18" s="101">
        <v>329227.00000000023</v>
      </c>
      <c r="U18" s="101">
        <f t="shared" si="2"/>
        <v>1640202.0000000002</v>
      </c>
      <c r="V18" s="101">
        <v>298952</v>
      </c>
      <c r="W18" s="101">
        <f t="shared" si="3"/>
        <v>1939154.0000000002</v>
      </c>
      <c r="X18" s="101">
        <v>509090.99999999994</v>
      </c>
      <c r="Y18" s="101">
        <v>474982</v>
      </c>
      <c r="Z18" s="101">
        <f t="shared" si="4"/>
        <v>984073</v>
      </c>
      <c r="AA18" s="96">
        <f t="shared" si="5"/>
        <v>-39.545065906661925</v>
      </c>
      <c r="AB18" s="96">
        <f t="shared" si="6"/>
        <v>-24.935792063159099</v>
      </c>
      <c r="AC18" s="96"/>
      <c r="AD18" s="96"/>
      <c r="AE18" s="10"/>
    </row>
    <row r="19" spans="1:31" ht="15" customHeight="1" x14ac:dyDescent="0.3">
      <c r="A19" s="6" t="s">
        <v>31</v>
      </c>
      <c r="B19" s="7">
        <v>6739404.9999999972</v>
      </c>
      <c r="C19" s="7">
        <v>14585039</v>
      </c>
      <c r="D19" s="7">
        <v>21089440</v>
      </c>
      <c r="E19" s="7">
        <v>27905073.000000011</v>
      </c>
      <c r="F19" s="7">
        <v>6717714.9999999981</v>
      </c>
      <c r="G19" s="7">
        <v>14136035.999999991</v>
      </c>
      <c r="H19" s="7">
        <v>20725222</v>
      </c>
      <c r="I19" s="7">
        <v>28763081.000000004</v>
      </c>
      <c r="J19" s="7">
        <v>6666250.0000000019</v>
      </c>
      <c r="K19" s="7">
        <v>7555076.9999999991</v>
      </c>
      <c r="L19" s="101">
        <f t="shared" si="7"/>
        <v>14221327</v>
      </c>
      <c r="M19" s="101">
        <v>6803033.9999999963</v>
      </c>
      <c r="N19" s="101">
        <f t="shared" si="0"/>
        <v>21024360.999999996</v>
      </c>
      <c r="O19" s="101">
        <v>6954203.0000000056</v>
      </c>
      <c r="P19" s="101">
        <f t="shared" si="0"/>
        <v>27978564</v>
      </c>
      <c r="Q19" s="101">
        <v>6756121.9999999981</v>
      </c>
      <c r="R19" s="101">
        <v>7344684.0000000028</v>
      </c>
      <c r="S19" s="101">
        <f t="shared" si="1"/>
        <v>14100806</v>
      </c>
      <c r="T19" s="101">
        <v>6096853.9999999981</v>
      </c>
      <c r="U19" s="101">
        <f t="shared" si="2"/>
        <v>20197660</v>
      </c>
      <c r="V19" s="101">
        <v>6721523</v>
      </c>
      <c r="W19" s="101">
        <f t="shared" si="3"/>
        <v>26919183</v>
      </c>
      <c r="X19" s="101">
        <v>6341969.9999999981</v>
      </c>
      <c r="Y19" s="101">
        <v>7381695.0000000037</v>
      </c>
      <c r="Z19" s="101">
        <f t="shared" si="4"/>
        <v>13723665.000000002</v>
      </c>
      <c r="AA19" s="96">
        <f t="shared" si="5"/>
        <v>-6.1300254791136126</v>
      </c>
      <c r="AB19" s="96">
        <f t="shared" si="6"/>
        <v>-2.6746059764243171</v>
      </c>
      <c r="AC19" s="96"/>
      <c r="AD19" s="96"/>
      <c r="AE19" s="10"/>
    </row>
    <row r="20" spans="1:31" ht="15" customHeight="1" x14ac:dyDescent="0.3">
      <c r="A20" s="6" t="s">
        <v>32</v>
      </c>
      <c r="B20" s="7">
        <v>63965707.999999985</v>
      </c>
      <c r="C20" s="7">
        <v>130649116</v>
      </c>
      <c r="D20" s="7">
        <v>210600991.00000003</v>
      </c>
      <c r="E20" s="7">
        <v>274653187.00000066</v>
      </c>
      <c r="F20" s="7">
        <v>64996789.000000045</v>
      </c>
      <c r="G20" s="7">
        <v>132444620.99999991</v>
      </c>
      <c r="H20" s="7">
        <v>221038877.99999994</v>
      </c>
      <c r="I20" s="7">
        <v>287713991.99999952</v>
      </c>
      <c r="J20" s="7">
        <v>65824234.00000003</v>
      </c>
      <c r="K20" s="7">
        <v>85142840.000000045</v>
      </c>
      <c r="L20" s="101">
        <f t="shared" si="7"/>
        <v>150967074.00000006</v>
      </c>
      <c r="M20" s="101">
        <v>91391412.000000089</v>
      </c>
      <c r="N20" s="101">
        <f t="shared" si="0"/>
        <v>242358486.00000015</v>
      </c>
      <c r="O20" s="101">
        <v>278418346</v>
      </c>
      <c r="P20" s="101">
        <f t="shared" si="0"/>
        <v>520776832.00000012</v>
      </c>
      <c r="Q20" s="101">
        <v>266545849.00000012</v>
      </c>
      <c r="R20" s="101">
        <v>341864789</v>
      </c>
      <c r="S20" s="101">
        <f t="shared" si="1"/>
        <v>608410638.00000012</v>
      </c>
      <c r="T20" s="101">
        <v>131633345.99999994</v>
      </c>
      <c r="U20" s="101">
        <f t="shared" si="2"/>
        <v>740043984</v>
      </c>
      <c r="V20" s="101">
        <v>298021669.00000006</v>
      </c>
      <c r="W20" s="101">
        <f t="shared" si="3"/>
        <v>1038065653</v>
      </c>
      <c r="X20" s="101">
        <v>88453581.99999997</v>
      </c>
      <c r="Y20" s="101">
        <v>73661082.000000015</v>
      </c>
      <c r="Z20" s="101">
        <f t="shared" si="4"/>
        <v>162114664</v>
      </c>
      <c r="AA20" s="96">
        <f t="shared" si="5"/>
        <v>-66.8148716883601</v>
      </c>
      <c r="AB20" s="96">
        <f t="shared" si="6"/>
        <v>-73.354400157611977</v>
      </c>
      <c r="AC20" s="96"/>
      <c r="AD20" s="96"/>
      <c r="AE20" s="10"/>
    </row>
    <row r="21" spans="1:31" ht="15" customHeight="1" x14ac:dyDescent="0.3">
      <c r="A21" s="6" t="s">
        <v>33</v>
      </c>
      <c r="B21" s="7">
        <v>30144166.000000026</v>
      </c>
      <c r="C21" s="7">
        <v>64500859.00000003</v>
      </c>
      <c r="D21" s="7">
        <v>94949618.000000015</v>
      </c>
      <c r="E21" s="7">
        <v>125555869.00000006</v>
      </c>
      <c r="F21" s="7">
        <v>32390030.000000019</v>
      </c>
      <c r="G21" s="7">
        <v>67658166.999999866</v>
      </c>
      <c r="H21" s="7">
        <v>101441797.99999984</v>
      </c>
      <c r="I21" s="7">
        <v>133572570.99999987</v>
      </c>
      <c r="J21" s="7">
        <v>36156340.000000045</v>
      </c>
      <c r="K21" s="7">
        <v>37832518.999999948</v>
      </c>
      <c r="L21" s="101">
        <f t="shared" si="7"/>
        <v>73988859</v>
      </c>
      <c r="M21" s="101">
        <v>35956844.999999985</v>
      </c>
      <c r="N21" s="101">
        <f t="shared" si="0"/>
        <v>109945703.99999999</v>
      </c>
      <c r="O21" s="101">
        <v>31328897.999999955</v>
      </c>
      <c r="P21" s="101">
        <f t="shared" si="0"/>
        <v>141274601.99999994</v>
      </c>
      <c r="Q21" s="101">
        <v>35925646.999999978</v>
      </c>
      <c r="R21" s="101">
        <v>31276512.999999989</v>
      </c>
      <c r="S21" s="101">
        <f t="shared" si="1"/>
        <v>67202159.99999997</v>
      </c>
      <c r="T21" s="101">
        <v>31727481.999999989</v>
      </c>
      <c r="U21" s="101">
        <f t="shared" si="2"/>
        <v>98929641.999999955</v>
      </c>
      <c r="V21" s="101">
        <v>34306229.000000007</v>
      </c>
      <c r="W21" s="101">
        <f t="shared" si="3"/>
        <v>133235870.99999997</v>
      </c>
      <c r="X21" s="101">
        <v>39388439.999999955</v>
      </c>
      <c r="Y21" s="101">
        <v>46219328.000000037</v>
      </c>
      <c r="Z21" s="101">
        <f t="shared" si="4"/>
        <v>85607768</v>
      </c>
      <c r="AA21" s="96">
        <f t="shared" si="5"/>
        <v>9.6387769996180879</v>
      </c>
      <c r="AB21" s="96">
        <f t="shared" si="6"/>
        <v>27.388417277063752</v>
      </c>
      <c r="AC21" s="96"/>
      <c r="AD21" s="96"/>
      <c r="AE21" s="10"/>
    </row>
    <row r="22" spans="1:31" ht="15" customHeight="1" x14ac:dyDescent="0.3">
      <c r="A22" s="6" t="s">
        <v>34</v>
      </c>
      <c r="B22" s="7">
        <v>3250007.0000000009</v>
      </c>
      <c r="C22" s="7">
        <v>6095098</v>
      </c>
      <c r="D22" s="7">
        <v>8714153</v>
      </c>
      <c r="E22" s="7">
        <v>10689269.999999994</v>
      </c>
      <c r="F22" s="7">
        <v>2164940</v>
      </c>
      <c r="G22" s="7">
        <v>3969753.9999999986</v>
      </c>
      <c r="H22" s="7">
        <v>6066882.9999999981</v>
      </c>
      <c r="I22" s="7">
        <v>8136161.0000000047</v>
      </c>
      <c r="J22" s="7">
        <v>1622852.0000000002</v>
      </c>
      <c r="K22" s="7">
        <v>1285466</v>
      </c>
      <c r="L22" s="101">
        <f t="shared" si="7"/>
        <v>2908318</v>
      </c>
      <c r="M22" s="101">
        <v>1370724</v>
      </c>
      <c r="N22" s="101">
        <f t="shared" ref="N22:P32" si="8">SUM(L22:M22)</f>
        <v>4279042</v>
      </c>
      <c r="O22" s="101">
        <v>1695346</v>
      </c>
      <c r="P22" s="101">
        <f t="shared" si="8"/>
        <v>5974388</v>
      </c>
      <c r="Q22" s="101">
        <v>4659971.9999999991</v>
      </c>
      <c r="R22" s="101">
        <v>4051087.0000000009</v>
      </c>
      <c r="S22" s="101">
        <f t="shared" si="1"/>
        <v>8711059</v>
      </c>
      <c r="T22" s="101">
        <v>5288502.0000000009</v>
      </c>
      <c r="U22" s="101">
        <f t="shared" si="2"/>
        <v>13999561</v>
      </c>
      <c r="V22" s="101">
        <v>8874332</v>
      </c>
      <c r="W22" s="101">
        <f t="shared" si="3"/>
        <v>22873893</v>
      </c>
      <c r="X22" s="101">
        <v>8632292.9999999981</v>
      </c>
      <c r="Y22" s="101">
        <v>7610804.0000000009</v>
      </c>
      <c r="Z22" s="101">
        <f t="shared" si="4"/>
        <v>16243097</v>
      </c>
      <c r="AA22" s="96">
        <f t="shared" si="5"/>
        <v>85.243452106579184</v>
      </c>
      <c r="AB22" s="96">
        <f t="shared" si="6"/>
        <v>86.465239186188484</v>
      </c>
      <c r="AC22" s="96"/>
      <c r="AD22" s="96"/>
      <c r="AE22" s="10"/>
    </row>
    <row r="23" spans="1:31" ht="15" customHeight="1" x14ac:dyDescent="0.3">
      <c r="A23" s="6" t="s">
        <v>35</v>
      </c>
      <c r="B23" s="7">
        <v>17324.999999999996</v>
      </c>
      <c r="C23" s="7">
        <v>56891</v>
      </c>
      <c r="D23" s="7">
        <v>222131</v>
      </c>
      <c r="E23" s="7">
        <v>286051.00000000006</v>
      </c>
      <c r="F23" s="7">
        <v>123904.00000000001</v>
      </c>
      <c r="G23" s="7">
        <v>279525.00000000006</v>
      </c>
      <c r="H23" s="7">
        <v>357967.00000000012</v>
      </c>
      <c r="I23" s="7">
        <v>390732.99999999994</v>
      </c>
      <c r="J23" s="7">
        <v>37181.999999999993</v>
      </c>
      <c r="K23" s="7">
        <v>48657</v>
      </c>
      <c r="L23" s="101">
        <f t="shared" si="7"/>
        <v>85839</v>
      </c>
      <c r="M23" s="101">
        <v>110181</v>
      </c>
      <c r="N23" s="101">
        <f t="shared" si="8"/>
        <v>196020</v>
      </c>
      <c r="O23" s="101">
        <v>247880</v>
      </c>
      <c r="P23" s="101">
        <f t="shared" si="8"/>
        <v>443900</v>
      </c>
      <c r="Q23" s="101">
        <v>15771.999999999998</v>
      </c>
      <c r="R23" s="101">
        <v>82575</v>
      </c>
      <c r="S23" s="101">
        <f t="shared" si="1"/>
        <v>98347</v>
      </c>
      <c r="T23" s="101">
        <v>62782</v>
      </c>
      <c r="U23" s="101">
        <f t="shared" si="2"/>
        <v>161129</v>
      </c>
      <c r="V23" s="101">
        <v>79093</v>
      </c>
      <c r="W23" s="101">
        <f t="shared" si="3"/>
        <v>240222</v>
      </c>
      <c r="X23" s="101">
        <v>615553</v>
      </c>
      <c r="Y23" s="101">
        <v>230789.00000000003</v>
      </c>
      <c r="Z23" s="101">
        <f t="shared" si="4"/>
        <v>846342</v>
      </c>
      <c r="AA23" s="96">
        <f t="shared" si="5"/>
        <v>3802.8214557443575</v>
      </c>
      <c r="AB23" s="96">
        <f t="shared" si="6"/>
        <v>760.56717540951945</v>
      </c>
      <c r="AC23" s="96"/>
      <c r="AD23" s="96"/>
      <c r="AE23" s="10"/>
    </row>
    <row r="24" spans="1:31" ht="15" customHeight="1" x14ac:dyDescent="0.3">
      <c r="A24" s="6" t="s">
        <v>36</v>
      </c>
      <c r="B24" s="7">
        <v>16157096.000000011</v>
      </c>
      <c r="C24" s="7">
        <v>34037346</v>
      </c>
      <c r="D24" s="7">
        <v>61649018.000000022</v>
      </c>
      <c r="E24" s="7">
        <v>74474889.000000045</v>
      </c>
      <c r="F24" s="7">
        <v>22546175.000000004</v>
      </c>
      <c r="G24" s="7">
        <v>35920629.99999997</v>
      </c>
      <c r="H24" s="7">
        <v>54440619.999999948</v>
      </c>
      <c r="I24" s="7">
        <v>68924737.00000003</v>
      </c>
      <c r="J24" s="7">
        <v>14402911.000000007</v>
      </c>
      <c r="K24" s="7">
        <v>19987032.000000007</v>
      </c>
      <c r="L24" s="101">
        <f t="shared" si="7"/>
        <v>34389943.000000015</v>
      </c>
      <c r="M24" s="101">
        <v>16242986.000000002</v>
      </c>
      <c r="N24" s="101">
        <f t="shared" si="8"/>
        <v>50632929.000000015</v>
      </c>
      <c r="O24" s="101">
        <v>18589111.999999989</v>
      </c>
      <c r="P24" s="101">
        <f t="shared" si="8"/>
        <v>69222041</v>
      </c>
      <c r="Q24" s="101">
        <v>18643832.000000015</v>
      </c>
      <c r="R24" s="101">
        <v>16052423.999999993</v>
      </c>
      <c r="S24" s="101">
        <f t="shared" si="1"/>
        <v>34696256.000000007</v>
      </c>
      <c r="T24" s="101">
        <v>15138409.999999991</v>
      </c>
      <c r="U24" s="101">
        <f t="shared" si="2"/>
        <v>49834666</v>
      </c>
      <c r="V24" s="101">
        <v>15220570.000000007</v>
      </c>
      <c r="W24" s="101">
        <f t="shared" si="3"/>
        <v>65055236.000000007</v>
      </c>
      <c r="X24" s="101">
        <v>12865034.000000002</v>
      </c>
      <c r="Y24" s="101">
        <v>22876568.999999981</v>
      </c>
      <c r="Z24" s="101">
        <f t="shared" si="4"/>
        <v>35741602.999999985</v>
      </c>
      <c r="AA24" s="96">
        <f t="shared" si="5"/>
        <v>-30.995763102778483</v>
      </c>
      <c r="AB24" s="96">
        <f t="shared" si="6"/>
        <v>3.0128524530138776</v>
      </c>
      <c r="AC24" s="96"/>
      <c r="AD24" s="96"/>
      <c r="AE24" s="10"/>
    </row>
    <row r="25" spans="1:31" ht="15" customHeight="1" x14ac:dyDescent="0.3">
      <c r="A25" s="6" t="s">
        <v>37</v>
      </c>
      <c r="B25" s="7">
        <v>14674938.000000006</v>
      </c>
      <c r="C25" s="7">
        <v>31909834</v>
      </c>
      <c r="D25" s="7">
        <v>46272065</v>
      </c>
      <c r="E25" s="7">
        <v>61442030</v>
      </c>
      <c r="F25" s="7">
        <v>14934683.999999991</v>
      </c>
      <c r="G25" s="7">
        <v>32354780.999999974</v>
      </c>
      <c r="H25" s="7">
        <v>50302690.999999993</v>
      </c>
      <c r="I25" s="7">
        <v>67417487.999999985</v>
      </c>
      <c r="J25" s="7">
        <v>16615858.999999996</v>
      </c>
      <c r="K25" s="7">
        <v>20016429</v>
      </c>
      <c r="L25" s="101">
        <f t="shared" si="7"/>
        <v>36632288</v>
      </c>
      <c r="M25" s="101">
        <v>15577169.000000004</v>
      </c>
      <c r="N25" s="101">
        <f t="shared" si="8"/>
        <v>52209457</v>
      </c>
      <c r="O25" s="101">
        <v>16036803</v>
      </c>
      <c r="P25" s="101">
        <f t="shared" si="8"/>
        <v>68246260</v>
      </c>
      <c r="Q25" s="101">
        <v>17331123.000000007</v>
      </c>
      <c r="R25" s="101">
        <v>12844597.999999998</v>
      </c>
      <c r="S25" s="101">
        <f t="shared" si="1"/>
        <v>30175721.000000007</v>
      </c>
      <c r="T25" s="101">
        <v>17050944</v>
      </c>
      <c r="U25" s="101">
        <f t="shared" si="2"/>
        <v>47226665.000000007</v>
      </c>
      <c r="V25" s="101">
        <v>20498360.999999985</v>
      </c>
      <c r="W25" s="101">
        <f t="shared" si="3"/>
        <v>67725026</v>
      </c>
      <c r="X25" s="101">
        <v>21317676.999999993</v>
      </c>
      <c r="Y25" s="101">
        <v>22051200.000000015</v>
      </c>
      <c r="Z25" s="101">
        <f t="shared" si="4"/>
        <v>43368877.000000007</v>
      </c>
      <c r="AA25" s="96">
        <f t="shared" si="5"/>
        <v>23.002283233463757</v>
      </c>
      <c r="AB25" s="96">
        <f t="shared" si="6"/>
        <v>43.721096175299323</v>
      </c>
      <c r="AC25" s="96"/>
      <c r="AD25" s="96"/>
      <c r="AE25" s="10"/>
    </row>
    <row r="26" spans="1:31" ht="15" customHeight="1" x14ac:dyDescent="0.3">
      <c r="A26" s="6" t="s">
        <v>38</v>
      </c>
      <c r="B26" s="7">
        <v>4032697</v>
      </c>
      <c r="C26" s="7">
        <v>9336525.9999999981</v>
      </c>
      <c r="D26" s="7">
        <v>14738063.999999998</v>
      </c>
      <c r="E26" s="7">
        <v>19372556.000000007</v>
      </c>
      <c r="F26" s="7">
        <v>6271593.0000000009</v>
      </c>
      <c r="G26" s="7">
        <v>11776238.000000004</v>
      </c>
      <c r="H26" s="7">
        <v>16295507.000000015</v>
      </c>
      <c r="I26" s="7">
        <v>20570616.000000007</v>
      </c>
      <c r="J26" s="7">
        <v>4990590.0000000028</v>
      </c>
      <c r="K26" s="7">
        <v>5287174</v>
      </c>
      <c r="L26" s="101">
        <f t="shared" si="7"/>
        <v>10277764.000000004</v>
      </c>
      <c r="M26" s="101">
        <v>5824957.9999999991</v>
      </c>
      <c r="N26" s="101">
        <f t="shared" si="8"/>
        <v>16102722.000000004</v>
      </c>
      <c r="O26" s="101">
        <v>4689321.9999999991</v>
      </c>
      <c r="P26" s="101">
        <f t="shared" si="8"/>
        <v>20792044.000000004</v>
      </c>
      <c r="Q26" s="101">
        <v>4719358.9999999991</v>
      </c>
      <c r="R26" s="101">
        <v>5402932.0000000009</v>
      </c>
      <c r="S26" s="101">
        <f t="shared" si="1"/>
        <v>10122291</v>
      </c>
      <c r="T26" s="101">
        <v>5256635.9999999991</v>
      </c>
      <c r="U26" s="101">
        <f t="shared" si="2"/>
        <v>15378927</v>
      </c>
      <c r="V26" s="101">
        <v>4515593</v>
      </c>
      <c r="W26" s="101">
        <f t="shared" si="3"/>
        <v>19894520</v>
      </c>
      <c r="X26" s="101">
        <v>6930380.0000000009</v>
      </c>
      <c r="Y26" s="101">
        <v>5845880.0000000009</v>
      </c>
      <c r="Z26" s="101">
        <f t="shared" si="4"/>
        <v>12776260.000000002</v>
      </c>
      <c r="AA26" s="96">
        <f t="shared" si="5"/>
        <v>46.850027726223033</v>
      </c>
      <c r="AB26" s="96">
        <f t="shared" si="6"/>
        <v>26.219054559881755</v>
      </c>
      <c r="AC26" s="96"/>
      <c r="AD26" s="96"/>
      <c r="AE26" s="10"/>
    </row>
    <row r="27" spans="1:31" ht="15" customHeight="1" x14ac:dyDescent="0.3">
      <c r="A27" s="6" t="s">
        <v>39</v>
      </c>
      <c r="B27" s="7">
        <v>2102685</v>
      </c>
      <c r="C27" s="7">
        <v>3681758.0000000005</v>
      </c>
      <c r="D27" s="7">
        <v>4977775</v>
      </c>
      <c r="E27" s="7">
        <v>5937246.9999999953</v>
      </c>
      <c r="F27" s="7">
        <v>1339616.0000000005</v>
      </c>
      <c r="G27" s="7">
        <v>3143887</v>
      </c>
      <c r="H27" s="7">
        <v>4714760.9999999991</v>
      </c>
      <c r="I27" s="7">
        <v>6137620.0000000084</v>
      </c>
      <c r="J27" s="7">
        <v>1489841.0000000005</v>
      </c>
      <c r="K27" s="7">
        <v>1296584.9999999998</v>
      </c>
      <c r="L27" s="101">
        <f t="shared" si="7"/>
        <v>2786426</v>
      </c>
      <c r="M27" s="101">
        <v>1145753</v>
      </c>
      <c r="N27" s="101">
        <f t="shared" si="8"/>
        <v>3932179</v>
      </c>
      <c r="O27" s="101">
        <v>1267875.0000000002</v>
      </c>
      <c r="P27" s="101">
        <f t="shared" si="8"/>
        <v>5200054</v>
      </c>
      <c r="Q27" s="101">
        <v>1009709.9999999995</v>
      </c>
      <c r="R27" s="101">
        <v>842245.00000000012</v>
      </c>
      <c r="S27" s="101">
        <f t="shared" si="1"/>
        <v>1851954.9999999995</v>
      </c>
      <c r="T27" s="101">
        <v>1158529.0000000005</v>
      </c>
      <c r="U27" s="101">
        <f t="shared" si="2"/>
        <v>3010484</v>
      </c>
      <c r="V27" s="101">
        <v>1115290.0000000002</v>
      </c>
      <c r="W27" s="101">
        <f t="shared" si="3"/>
        <v>4125774</v>
      </c>
      <c r="X27" s="101">
        <v>1388275</v>
      </c>
      <c r="Y27" s="101">
        <v>1843976.9999999995</v>
      </c>
      <c r="Z27" s="101">
        <f t="shared" si="4"/>
        <v>3232251.9999999995</v>
      </c>
      <c r="AA27" s="96">
        <f t="shared" si="5"/>
        <v>37.492448326747336</v>
      </c>
      <c r="AB27" s="96">
        <f t="shared" si="6"/>
        <v>74.531886573917859</v>
      </c>
      <c r="AC27" s="96"/>
      <c r="AD27" s="96"/>
      <c r="AE27" s="10"/>
    </row>
    <row r="28" spans="1:31" ht="15" customHeight="1" x14ac:dyDescent="0.3">
      <c r="A28" s="6" t="s">
        <v>40</v>
      </c>
      <c r="B28" s="7">
        <v>7597647.0000000019</v>
      </c>
      <c r="C28" s="7">
        <v>14908726</v>
      </c>
      <c r="D28" s="7">
        <v>22986006.999999996</v>
      </c>
      <c r="E28" s="7">
        <v>29925565.999999985</v>
      </c>
      <c r="F28" s="7">
        <v>7498076.0000000019</v>
      </c>
      <c r="G28" s="7">
        <v>18848306.999999989</v>
      </c>
      <c r="H28" s="7">
        <v>29648357.999999985</v>
      </c>
      <c r="I28" s="7">
        <v>39641018.999999993</v>
      </c>
      <c r="J28" s="7">
        <v>11105470.999999989</v>
      </c>
      <c r="K28" s="7">
        <v>11173784.999999994</v>
      </c>
      <c r="L28" s="101">
        <f t="shared" si="7"/>
        <v>22279255.999999985</v>
      </c>
      <c r="M28" s="101">
        <v>12510006.999999987</v>
      </c>
      <c r="N28" s="101">
        <f t="shared" si="8"/>
        <v>34789262.99999997</v>
      </c>
      <c r="O28" s="101">
        <v>10406652.999999994</v>
      </c>
      <c r="P28" s="101">
        <f t="shared" si="8"/>
        <v>45195915.999999963</v>
      </c>
      <c r="Q28" s="101">
        <v>8891613.9999999981</v>
      </c>
      <c r="R28" s="101">
        <v>8371897.0000000028</v>
      </c>
      <c r="S28" s="101">
        <f t="shared" si="1"/>
        <v>17263511</v>
      </c>
      <c r="T28" s="101">
        <v>9661751.9999999981</v>
      </c>
      <c r="U28" s="101">
        <f t="shared" si="2"/>
        <v>26925263</v>
      </c>
      <c r="V28" s="101">
        <v>11849787.999999989</v>
      </c>
      <c r="W28" s="101">
        <f t="shared" si="3"/>
        <v>38775050.999999985</v>
      </c>
      <c r="X28" s="101">
        <v>10616374.999999991</v>
      </c>
      <c r="Y28" s="101">
        <v>9300501.0000000093</v>
      </c>
      <c r="Z28" s="101">
        <f t="shared" si="4"/>
        <v>19916876</v>
      </c>
      <c r="AA28" s="96">
        <f t="shared" si="5"/>
        <v>19.397614426357165</v>
      </c>
      <c r="AB28" s="96">
        <f t="shared" si="6"/>
        <v>15.369787756383985</v>
      </c>
      <c r="AC28" s="96"/>
      <c r="AD28" s="96"/>
      <c r="AE28" s="10"/>
    </row>
    <row r="29" spans="1:31" ht="15" customHeight="1" x14ac:dyDescent="0.3">
      <c r="A29" s="6" t="s">
        <v>41</v>
      </c>
      <c r="B29" s="7">
        <v>69383516.000000015</v>
      </c>
      <c r="C29" s="7">
        <v>152490150.00000003</v>
      </c>
      <c r="D29" s="7">
        <v>215200361.00000006</v>
      </c>
      <c r="E29" s="7">
        <v>292563248.0000003</v>
      </c>
      <c r="F29" s="7">
        <v>65053107.000000045</v>
      </c>
      <c r="G29" s="7">
        <v>133104947.00000015</v>
      </c>
      <c r="H29" s="7">
        <v>200982108.00000057</v>
      </c>
      <c r="I29" s="7">
        <v>272602824.99999958</v>
      </c>
      <c r="J29" s="7">
        <v>70431446.00000006</v>
      </c>
      <c r="K29" s="7">
        <v>71755801.000000104</v>
      </c>
      <c r="L29" s="101">
        <f t="shared" si="7"/>
        <v>142187247.00000018</v>
      </c>
      <c r="M29" s="101">
        <v>55906907.00000003</v>
      </c>
      <c r="N29" s="101">
        <f t="shared" si="8"/>
        <v>198094154.00000021</v>
      </c>
      <c r="O29" s="101">
        <v>62074449.99999994</v>
      </c>
      <c r="P29" s="101">
        <f t="shared" si="8"/>
        <v>260168604.00000015</v>
      </c>
      <c r="Q29" s="101">
        <v>57947082.000000015</v>
      </c>
      <c r="R29" s="101">
        <v>50632080.999999948</v>
      </c>
      <c r="S29" s="101">
        <f t="shared" si="1"/>
        <v>108579162.99999997</v>
      </c>
      <c r="T29" s="101">
        <v>60440730.999999978</v>
      </c>
      <c r="U29" s="101">
        <f t="shared" si="2"/>
        <v>169019893.99999994</v>
      </c>
      <c r="V29" s="101">
        <v>61433820.99999994</v>
      </c>
      <c r="W29" s="101">
        <f t="shared" si="3"/>
        <v>230453714.99999988</v>
      </c>
      <c r="X29" s="101">
        <v>63814423</v>
      </c>
      <c r="Y29" s="101">
        <v>70982500.000000075</v>
      </c>
      <c r="Z29" s="101">
        <f t="shared" si="4"/>
        <v>134796923.00000006</v>
      </c>
      <c r="AA29" s="96">
        <f t="shared" si="5"/>
        <v>10.125343326174701</v>
      </c>
      <c r="AB29" s="96">
        <f t="shared" si="6"/>
        <v>24.146216710106799</v>
      </c>
      <c r="AC29" s="96"/>
      <c r="AD29" s="96"/>
      <c r="AE29" s="10"/>
    </row>
    <row r="30" spans="1:31" ht="15" customHeight="1" x14ac:dyDescent="0.3">
      <c r="A30" s="6" t="s">
        <v>42</v>
      </c>
      <c r="B30" s="7">
        <v>21959043.999999996</v>
      </c>
      <c r="C30" s="7">
        <v>36436889.999999993</v>
      </c>
      <c r="D30" s="7">
        <v>46552516.999999985</v>
      </c>
      <c r="E30" s="7">
        <v>59690634.000000045</v>
      </c>
      <c r="F30" s="7">
        <v>21582524.999999996</v>
      </c>
      <c r="G30" s="7">
        <v>39121664</v>
      </c>
      <c r="H30" s="7">
        <v>53925864.000000022</v>
      </c>
      <c r="I30" s="7">
        <v>70450291.00000003</v>
      </c>
      <c r="J30" s="7">
        <v>21514888.999999993</v>
      </c>
      <c r="K30" s="7">
        <v>21372788.000000004</v>
      </c>
      <c r="L30" s="101">
        <f t="shared" si="7"/>
        <v>42887677</v>
      </c>
      <c r="M30" s="101">
        <v>19720223.000000007</v>
      </c>
      <c r="N30" s="101">
        <f t="shared" si="8"/>
        <v>62607900.000000007</v>
      </c>
      <c r="O30" s="101">
        <v>19395914.000000007</v>
      </c>
      <c r="P30" s="101">
        <f t="shared" si="8"/>
        <v>82003814.000000015</v>
      </c>
      <c r="Q30" s="101">
        <v>20034443.999999989</v>
      </c>
      <c r="R30" s="101">
        <v>12798669.000000006</v>
      </c>
      <c r="S30" s="101">
        <f t="shared" si="1"/>
        <v>32833112.999999993</v>
      </c>
      <c r="T30" s="101">
        <v>17618702</v>
      </c>
      <c r="U30" s="101">
        <f t="shared" si="2"/>
        <v>50451814.999999993</v>
      </c>
      <c r="V30" s="101">
        <v>20535418.999999989</v>
      </c>
      <c r="W30" s="101">
        <f t="shared" si="3"/>
        <v>70987233.999999985</v>
      </c>
      <c r="X30" s="101">
        <v>28421210.999999981</v>
      </c>
      <c r="Y30" s="101">
        <v>21016406</v>
      </c>
      <c r="Z30" s="101">
        <f t="shared" si="4"/>
        <v>49437616.999999985</v>
      </c>
      <c r="AA30" s="96">
        <f t="shared" si="5"/>
        <v>41.861740710148979</v>
      </c>
      <c r="AB30" s="96">
        <f t="shared" si="6"/>
        <v>50.572432775411812</v>
      </c>
      <c r="AC30" s="96"/>
      <c r="AD30" s="96"/>
      <c r="AE30" s="10"/>
    </row>
    <row r="31" spans="1:31" ht="15" customHeight="1" x14ac:dyDescent="0.3">
      <c r="A31" s="6" t="s">
        <v>43</v>
      </c>
      <c r="B31" s="7">
        <v>4488196.0000000019</v>
      </c>
      <c r="C31" s="7">
        <v>7489843.0000000037</v>
      </c>
      <c r="D31" s="7">
        <v>9554162.0000000019</v>
      </c>
      <c r="E31" s="7">
        <v>11668831.999999994</v>
      </c>
      <c r="F31" s="7">
        <v>3828655.0000000014</v>
      </c>
      <c r="G31" s="7">
        <v>6370882.9999999991</v>
      </c>
      <c r="H31" s="7">
        <v>8409580.9999999925</v>
      </c>
      <c r="I31" s="7">
        <v>10059197.999999985</v>
      </c>
      <c r="J31" s="7">
        <v>4142600.9999999972</v>
      </c>
      <c r="K31" s="7">
        <v>2832657</v>
      </c>
      <c r="L31" s="101">
        <f t="shared" si="7"/>
        <v>6975257.9999999972</v>
      </c>
      <c r="M31" s="101">
        <v>1683099.9999999991</v>
      </c>
      <c r="N31" s="101">
        <f t="shared" si="8"/>
        <v>8658357.9999999963</v>
      </c>
      <c r="O31" s="101">
        <v>1826075.0000000002</v>
      </c>
      <c r="P31" s="101">
        <f t="shared" si="8"/>
        <v>10484432.999999996</v>
      </c>
      <c r="Q31" s="101">
        <v>3162219.0000000009</v>
      </c>
      <c r="R31" s="101">
        <v>2507846.9999999981</v>
      </c>
      <c r="S31" s="101">
        <f t="shared" si="1"/>
        <v>5670065.9999999991</v>
      </c>
      <c r="T31" s="101">
        <v>1993623.9999999993</v>
      </c>
      <c r="U31" s="101">
        <f t="shared" si="2"/>
        <v>7663689.9999999981</v>
      </c>
      <c r="V31" s="101">
        <v>1863548.0000000002</v>
      </c>
      <c r="W31" s="101">
        <f t="shared" si="3"/>
        <v>9527237.9999999981</v>
      </c>
      <c r="X31" s="101">
        <v>4542413.0000000019</v>
      </c>
      <c r="Y31" s="101">
        <v>3866734.0000000009</v>
      </c>
      <c r="Z31" s="101">
        <f t="shared" si="4"/>
        <v>8409147.0000000037</v>
      </c>
      <c r="AA31" s="96">
        <f t="shared" si="5"/>
        <v>43.646376168127517</v>
      </c>
      <c r="AB31" s="96">
        <f t="shared" si="6"/>
        <v>48.30774456593636</v>
      </c>
      <c r="AC31" s="96"/>
      <c r="AD31" s="96"/>
      <c r="AE31" s="10"/>
    </row>
    <row r="32" spans="1:31" ht="15" customHeight="1" x14ac:dyDescent="0.3">
      <c r="A32" s="6" t="s">
        <v>5</v>
      </c>
      <c r="B32" s="7">
        <v>2279335</v>
      </c>
      <c r="C32" s="7">
        <v>7921838.9999999991</v>
      </c>
      <c r="D32" s="7">
        <v>12577990.999999998</v>
      </c>
      <c r="E32" s="7">
        <v>15687217.999999998</v>
      </c>
      <c r="F32" s="7">
        <v>7479385.0000000009</v>
      </c>
      <c r="G32" s="7">
        <v>12635535.999999998</v>
      </c>
      <c r="H32" s="7">
        <v>19177926.999999993</v>
      </c>
      <c r="I32" s="7">
        <v>25558366</v>
      </c>
      <c r="J32" s="7">
        <v>4334944.9999999991</v>
      </c>
      <c r="K32" s="7">
        <v>6307624.9999999991</v>
      </c>
      <c r="L32" s="101">
        <f t="shared" si="7"/>
        <v>10642569.999999998</v>
      </c>
      <c r="M32" s="101">
        <v>4955639.0000000037</v>
      </c>
      <c r="N32" s="101">
        <f t="shared" si="8"/>
        <v>15598209.000000002</v>
      </c>
      <c r="O32" s="101">
        <v>4204247.9999999991</v>
      </c>
      <c r="P32" s="101">
        <f t="shared" si="8"/>
        <v>19802457</v>
      </c>
      <c r="Q32" s="101">
        <v>7455905.0000000009</v>
      </c>
      <c r="R32" s="101">
        <v>5563548.0000000028</v>
      </c>
      <c r="S32" s="101">
        <f t="shared" si="1"/>
        <v>13019453.000000004</v>
      </c>
      <c r="T32" s="101">
        <v>8261260.0000000019</v>
      </c>
      <c r="U32" s="101">
        <f t="shared" si="2"/>
        <v>21280713.000000007</v>
      </c>
      <c r="V32" s="101">
        <v>6171655.0000000037</v>
      </c>
      <c r="W32" s="101">
        <f t="shared" si="3"/>
        <v>27452368.000000011</v>
      </c>
      <c r="X32" s="101">
        <v>6355842</v>
      </c>
      <c r="Y32" s="101">
        <v>6207270.9999999953</v>
      </c>
      <c r="Z32" s="101">
        <f t="shared" si="4"/>
        <v>12563112.999999996</v>
      </c>
      <c r="AA32" s="96">
        <f t="shared" si="5"/>
        <v>-14.754251831266643</v>
      </c>
      <c r="AB32" s="96">
        <f t="shared" si="6"/>
        <v>-3.5050627703023167</v>
      </c>
      <c r="AC32" s="96"/>
      <c r="AD32" s="96"/>
      <c r="AE32" s="10"/>
    </row>
    <row r="33" spans="1:30" ht="15" customHeight="1" x14ac:dyDescent="0.25">
      <c r="A33" s="274" t="s">
        <v>6</v>
      </c>
      <c r="B33" s="2">
        <f t="shared" ref="B33:Q33" si="9">SUM(B5:B32)</f>
        <v>358302958.00000006</v>
      </c>
      <c r="C33" s="2">
        <f t="shared" si="9"/>
        <v>743583189.00000012</v>
      </c>
      <c r="D33" s="2">
        <f t="shared" si="9"/>
        <v>1107143454</v>
      </c>
      <c r="E33" s="2">
        <f t="shared" si="9"/>
        <v>1468604774.000001</v>
      </c>
      <c r="F33" s="2">
        <f t="shared" si="9"/>
        <v>365195624.00000012</v>
      </c>
      <c r="G33" s="2">
        <f t="shared" si="9"/>
        <v>730792353</v>
      </c>
      <c r="H33" s="2">
        <f>SUM(H5:H32)</f>
        <v>1102929532.0000005</v>
      </c>
      <c r="I33" s="2">
        <f t="shared" si="9"/>
        <v>1458582457.9999988</v>
      </c>
      <c r="J33" s="275">
        <f t="shared" si="9"/>
        <v>364959835.00000018</v>
      </c>
      <c r="K33" s="275">
        <f t="shared" si="9"/>
        <v>381447244.00000012</v>
      </c>
      <c r="L33" s="275">
        <f t="shared" si="9"/>
        <v>746407079.00000024</v>
      </c>
      <c r="M33" s="275">
        <f t="shared" si="9"/>
        <v>362597507.00000012</v>
      </c>
      <c r="N33" s="275">
        <f t="shared" si="9"/>
        <v>1109004586.0000005</v>
      </c>
      <c r="O33" s="275">
        <f t="shared" si="9"/>
        <v>549233213.99999988</v>
      </c>
      <c r="P33" s="275">
        <f t="shared" si="9"/>
        <v>1658237800.0000005</v>
      </c>
      <c r="Q33" s="275">
        <f t="shared" si="9"/>
        <v>560760158.00000012</v>
      </c>
      <c r="R33" s="275">
        <f t="shared" ref="R33:X33" si="10">SUM(R5:R32)</f>
        <v>586684556</v>
      </c>
      <c r="S33" s="275">
        <f t="shared" si="10"/>
        <v>1147444714</v>
      </c>
      <c r="T33" s="275">
        <f t="shared" si="10"/>
        <v>409555715.99999994</v>
      </c>
      <c r="U33" s="275">
        <f t="shared" si="10"/>
        <v>1557000430</v>
      </c>
      <c r="V33" s="275">
        <f t="shared" si="10"/>
        <v>579491079</v>
      </c>
      <c r="W33" s="275">
        <f t="shared" si="10"/>
        <v>2136491509</v>
      </c>
      <c r="X33" s="275">
        <f t="shared" si="10"/>
        <v>408595448.99999988</v>
      </c>
      <c r="Y33" s="275">
        <f>SUM(Y5:Y32)</f>
        <v>411981049.00000012</v>
      </c>
      <c r="Z33" s="275">
        <f>SUM(Z5:Z32)</f>
        <v>820576498</v>
      </c>
      <c r="AA33" s="276">
        <f>IFERROR(X33/Q33*100-100," ")</f>
        <v>-27.135435146232382</v>
      </c>
      <c r="AB33" s="276">
        <f>Z33/S33*100-100</f>
        <v>-28.486620053399804</v>
      </c>
      <c r="AC33" s="276"/>
      <c r="AD33" s="276"/>
    </row>
    <row r="34" spans="1:30" ht="12.75" customHeight="1" x14ac:dyDescent="0.25">
      <c r="S34" s="178"/>
      <c r="T34" s="178"/>
      <c r="U34" s="178"/>
      <c r="V34" s="178"/>
      <c r="W34" s="178"/>
      <c r="X34" s="178"/>
      <c r="Y34" s="178"/>
      <c r="Z34" s="178"/>
    </row>
    <row r="35" spans="1:30" ht="12.75" customHeight="1" x14ac:dyDescent="0.25">
      <c r="A35" s="3" t="s">
        <v>47</v>
      </c>
      <c r="J35" s="184"/>
      <c r="K35" s="184"/>
      <c r="L35" s="184"/>
      <c r="M35" s="184"/>
      <c r="N35" s="184"/>
      <c r="O35" s="184"/>
      <c r="P35" s="18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30" ht="12.75" customHeight="1" x14ac:dyDescent="0.25">
      <c r="A36" s="3" t="s">
        <v>45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8"/>
      <c r="AB36" s="8"/>
      <c r="AC36" s="8"/>
      <c r="AD36" s="9"/>
    </row>
    <row r="37" spans="1:30" ht="12.75" customHeight="1" x14ac:dyDescent="0.25"/>
    <row r="38" spans="1:30" ht="12.75" customHeight="1" x14ac:dyDescent="0.25"/>
    <row r="39" spans="1:30" ht="12.75" customHeight="1" x14ac:dyDescent="0.25"/>
    <row r="40" spans="1:30" ht="12.75" customHeight="1" x14ac:dyDescent="0.25"/>
    <row r="41" spans="1:30" ht="12.75" customHeight="1" x14ac:dyDescent="0.25"/>
    <row r="42" spans="1:30" ht="12.75" customHeight="1" x14ac:dyDescent="0.25"/>
    <row r="43" spans="1:30" ht="12.75" customHeight="1" x14ac:dyDescent="0.25"/>
    <row r="44" spans="1:30" ht="12.75" customHeight="1" x14ac:dyDescent="0.25"/>
    <row r="45" spans="1:30" ht="12.75" customHeight="1" x14ac:dyDescent="0.25"/>
    <row r="46" spans="1:30" ht="12.75" customHeight="1" x14ac:dyDescent="0.25"/>
    <row r="47" spans="1:30" ht="12.75" customHeight="1" x14ac:dyDescent="0.25"/>
    <row r="48" spans="1:30" ht="12.75" customHeight="1" x14ac:dyDescent="0.25"/>
    <row r="49" ht="12.75" customHeight="1" x14ac:dyDescent="0.25"/>
  </sheetData>
  <mergeCells count="2">
    <mergeCell ref="A3:A4"/>
    <mergeCell ref="B3:AD3"/>
  </mergeCells>
  <phoneticPr fontId="24" type="noConversion"/>
  <pageMargins left="0.70866141732283472" right="0.70866141732283472" top="0.74803149606299213" bottom="0.74803149606299213" header="0.31496062992125984" footer="0.31496062992125984"/>
  <pageSetup paperSize="9" scale="49" orientation="portrait" horizontalDpi="4294967294" verticalDpi="4294967294" r:id="rId1"/>
  <ignoredErrors>
    <ignoredError sqref="L5:L32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3" tint="0.39997558519241921"/>
    <pageSetUpPr fitToPage="1"/>
  </sheetPr>
  <dimension ref="A1:AJ18"/>
  <sheetViews>
    <sheetView zoomScale="85" zoomScaleNormal="85" workbookViewId="0">
      <selection activeCell="A2" sqref="A2"/>
    </sheetView>
  </sheetViews>
  <sheetFormatPr defaultRowHeight="15" x14ac:dyDescent="0.3"/>
  <cols>
    <col min="1" max="1" width="26.85546875" style="10" customWidth="1"/>
    <col min="2" max="2" width="12.7109375" style="15" hidden="1" customWidth="1"/>
    <col min="3" max="3" width="14.7109375" style="16" hidden="1" customWidth="1"/>
    <col min="4" max="4" width="14.7109375" style="15" hidden="1" customWidth="1"/>
    <col min="5" max="5" width="14.7109375" style="16" hidden="1" customWidth="1"/>
    <col min="6" max="6" width="12.7109375" style="15" hidden="1" customWidth="1"/>
    <col min="7" max="7" width="14.7109375" style="16" hidden="1" customWidth="1"/>
    <col min="8" max="8" width="14.7109375" style="15" hidden="1" customWidth="1"/>
    <col min="9" max="9" width="15" style="16" hidden="1" customWidth="1"/>
    <col min="10" max="10" width="15" style="16" customWidth="1"/>
    <col min="11" max="11" width="15" style="16" hidden="1" customWidth="1"/>
    <col min="12" max="12" width="15" style="15" customWidth="1"/>
    <col min="13" max="13" width="15" style="15" hidden="1" customWidth="1"/>
    <col min="14" max="14" width="15" style="15" customWidth="1"/>
    <col min="15" max="15" width="15" style="15" hidden="1" customWidth="1"/>
    <col min="16" max="17" width="15" style="15" customWidth="1"/>
    <col min="18" max="18" width="15" style="15" hidden="1" customWidth="1"/>
    <col min="19" max="19" width="15" style="15" customWidth="1"/>
    <col min="20" max="20" width="15" style="15" hidden="1" customWidth="1"/>
    <col min="21" max="21" width="15" style="15" customWidth="1"/>
    <col min="22" max="22" width="15" style="15" hidden="1" customWidth="1"/>
    <col min="23" max="24" width="15" style="15" customWidth="1"/>
    <col min="25" max="25" width="15" style="15" hidden="1" customWidth="1"/>
    <col min="26" max="26" width="15" style="15" customWidth="1"/>
    <col min="27" max="29" width="10.140625" style="16" customWidth="1"/>
    <col min="30" max="30" width="10.140625" style="15" customWidth="1"/>
    <col min="31" max="31" width="15.7109375" style="15" customWidth="1"/>
    <col min="32" max="32" width="5.7109375" style="16" customWidth="1"/>
    <col min="33" max="33" width="15.7109375" style="15" customWidth="1"/>
    <col min="34" max="34" width="5.7109375" style="16" customWidth="1"/>
    <col min="35" max="35" width="15.7109375" style="15" customWidth="1"/>
    <col min="36" max="36" width="5.7109375" style="16" customWidth="1"/>
    <col min="37" max="16384" width="9.140625" style="10"/>
  </cols>
  <sheetData>
    <row r="1" spans="1:36" s="14" customFormat="1" ht="15" customHeight="1" x14ac:dyDescent="0.25">
      <c r="A1" s="11" t="str">
        <f>'Indice tavole'!C23</f>
        <v>Importazioni cumulate per provincia e area geografica di provenienza delle merci. Anni 2017-2021. Valori in milioni di euro e variazioni percentuali</v>
      </c>
      <c r="B1" s="12"/>
      <c r="C1" s="13"/>
      <c r="D1" s="12"/>
      <c r="E1" s="13"/>
      <c r="F1" s="12"/>
      <c r="G1" s="13"/>
      <c r="H1" s="12"/>
      <c r="I1" s="13"/>
      <c r="J1" s="13"/>
      <c r="K1" s="13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3"/>
      <c r="AB1" s="13"/>
      <c r="AC1" s="13"/>
      <c r="AD1" s="54" t="s">
        <v>110</v>
      </c>
      <c r="AF1" s="13"/>
      <c r="AG1" s="12"/>
      <c r="AH1" s="13"/>
      <c r="AI1" s="12"/>
      <c r="AJ1" s="13"/>
    </row>
    <row r="2" spans="1:36" s="14" customFormat="1" ht="15" customHeight="1" x14ac:dyDescent="0.25">
      <c r="A2" s="11"/>
      <c r="B2" s="12"/>
      <c r="C2" s="13"/>
      <c r="D2" s="12"/>
      <c r="E2" s="13"/>
      <c r="F2" s="12"/>
      <c r="G2" s="13"/>
      <c r="H2" s="12"/>
      <c r="I2" s="13"/>
      <c r="J2" s="13"/>
      <c r="K2" s="13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89"/>
      <c r="AB2" s="189"/>
      <c r="AC2" s="189"/>
      <c r="AD2" s="188"/>
      <c r="AE2" s="12"/>
      <c r="AF2" s="13"/>
      <c r="AG2" s="12"/>
      <c r="AH2" s="13"/>
      <c r="AI2" s="12"/>
      <c r="AJ2" s="13"/>
    </row>
    <row r="3" spans="1:36" s="14" customFormat="1" ht="15" customHeight="1" x14ac:dyDescent="0.25">
      <c r="A3" s="345" t="s">
        <v>114</v>
      </c>
      <c r="B3" s="320" t="s">
        <v>15</v>
      </c>
      <c r="C3" s="320"/>
      <c r="D3" s="320"/>
      <c r="E3" s="320"/>
      <c r="F3" s="320"/>
      <c r="G3" s="320"/>
      <c r="H3" s="320"/>
      <c r="I3" s="320"/>
      <c r="J3" s="320"/>
      <c r="K3" s="320"/>
      <c r="L3" s="320"/>
      <c r="M3" s="320"/>
      <c r="N3" s="320"/>
      <c r="O3" s="320"/>
      <c r="P3" s="320"/>
      <c r="Q3" s="320"/>
      <c r="R3" s="320"/>
      <c r="S3" s="320"/>
      <c r="T3" s="320"/>
      <c r="U3" s="320"/>
      <c r="V3" s="320"/>
      <c r="W3" s="320"/>
      <c r="X3" s="320"/>
      <c r="Y3" s="320"/>
      <c r="Z3" s="320"/>
      <c r="AA3" s="320"/>
      <c r="AB3" s="320"/>
      <c r="AC3" s="320"/>
      <c r="AD3" s="341"/>
      <c r="AE3" s="12"/>
      <c r="AF3" s="13"/>
      <c r="AG3" s="12"/>
      <c r="AH3" s="13"/>
      <c r="AI3" s="12"/>
      <c r="AJ3" s="13"/>
    </row>
    <row r="4" spans="1:36" s="4" customFormat="1" ht="45.75" customHeight="1" x14ac:dyDescent="0.25">
      <c r="A4" s="339"/>
      <c r="B4" s="58" t="s">
        <v>115</v>
      </c>
      <c r="C4" s="58" t="s">
        <v>116</v>
      </c>
      <c r="D4" s="58" t="s">
        <v>117</v>
      </c>
      <c r="E4" s="56" t="s">
        <v>118</v>
      </c>
      <c r="F4" s="48" t="s">
        <v>320</v>
      </c>
      <c r="G4" s="48" t="s">
        <v>321</v>
      </c>
      <c r="H4" s="48" t="s">
        <v>322</v>
      </c>
      <c r="I4" s="56" t="s">
        <v>323</v>
      </c>
      <c r="J4" s="272" t="s">
        <v>553</v>
      </c>
      <c r="K4" s="56" t="s">
        <v>583</v>
      </c>
      <c r="L4" s="48" t="s">
        <v>554</v>
      </c>
      <c r="M4" s="48" t="s">
        <v>557</v>
      </c>
      <c r="N4" s="48" t="s">
        <v>558</v>
      </c>
      <c r="O4" s="48" t="s">
        <v>569</v>
      </c>
      <c r="P4" s="48" t="s">
        <v>570</v>
      </c>
      <c r="Q4" s="48" t="s">
        <v>572</v>
      </c>
      <c r="R4" s="48" t="s">
        <v>582</v>
      </c>
      <c r="S4" s="48" t="s">
        <v>581</v>
      </c>
      <c r="T4" s="48" t="s">
        <v>584</v>
      </c>
      <c r="U4" s="48" t="s">
        <v>585</v>
      </c>
      <c r="V4" s="225" t="s">
        <v>600</v>
      </c>
      <c r="W4" s="225" t="s">
        <v>601</v>
      </c>
      <c r="X4" s="225" t="s">
        <v>602</v>
      </c>
      <c r="Y4" s="225" t="s">
        <v>615</v>
      </c>
      <c r="Z4" s="225" t="s">
        <v>613</v>
      </c>
      <c r="AA4" s="56" t="s">
        <v>119</v>
      </c>
      <c r="AB4" s="56" t="s">
        <v>120</v>
      </c>
      <c r="AC4" s="56" t="s">
        <v>559</v>
      </c>
      <c r="AD4" s="56" t="s">
        <v>571</v>
      </c>
    </row>
    <row r="5" spans="1:36" s="4" customFormat="1" x14ac:dyDescent="0.25">
      <c r="A5" s="6" t="s">
        <v>326</v>
      </c>
      <c r="B5" s="7">
        <v>196632933</v>
      </c>
      <c r="C5" s="7">
        <v>383233977.99999988</v>
      </c>
      <c r="D5" s="7">
        <v>563445870.00000048</v>
      </c>
      <c r="E5" s="7">
        <v>800860914.99999845</v>
      </c>
      <c r="F5" s="7">
        <v>191053292</v>
      </c>
      <c r="G5" s="7">
        <v>434547206.00000113</v>
      </c>
      <c r="H5" s="7">
        <v>738506330.00000036</v>
      </c>
      <c r="I5" s="101">
        <v>1120700705.0000029</v>
      </c>
      <c r="J5" s="101">
        <v>307807100.00000066</v>
      </c>
      <c r="K5" s="101">
        <v>363283644.00000077</v>
      </c>
      <c r="L5" s="101">
        <f>SUM(J5:K5)</f>
        <v>671090744.00000143</v>
      </c>
      <c r="M5" s="101">
        <v>300912025.9999997</v>
      </c>
      <c r="N5" s="101">
        <f>SUM(L5:M5)</f>
        <v>972002770.00000119</v>
      </c>
      <c r="O5" s="101">
        <v>309864513.99999982</v>
      </c>
      <c r="P5" s="101">
        <f>SUM(N5:O5)</f>
        <v>1281867284.000001</v>
      </c>
      <c r="Q5" s="101">
        <v>195505845.99999979</v>
      </c>
      <c r="R5" s="101">
        <v>183804066.00000015</v>
      </c>
      <c r="S5" s="101">
        <f>SUM(Q5:R5)</f>
        <v>379309911.99999994</v>
      </c>
      <c r="T5" s="101">
        <v>176747941.00000092</v>
      </c>
      <c r="U5" s="101">
        <f>T5+S5</f>
        <v>556057853.00000083</v>
      </c>
      <c r="V5" s="101">
        <v>203931134.00000027</v>
      </c>
      <c r="W5" s="101">
        <f>V5+U5</f>
        <v>759988987.00000107</v>
      </c>
      <c r="X5" s="101">
        <v>190725476.99999964</v>
      </c>
      <c r="Y5" s="101">
        <v>203313035.99999949</v>
      </c>
      <c r="Z5" s="101">
        <f>SUM(X5:Y5)</f>
        <v>394038512.99999917</v>
      </c>
      <c r="AA5" s="96">
        <f>IFERROR(X5/Q5*100-100," ")</f>
        <v>-2.4451284183083573</v>
      </c>
      <c r="AB5" s="96">
        <f>Z5/S5*100-100</f>
        <v>3.882999239945832</v>
      </c>
      <c r="AC5" s="96"/>
      <c r="AD5" s="96"/>
    </row>
    <row r="6" spans="1:36" x14ac:dyDescent="0.3">
      <c r="A6" s="6" t="s">
        <v>327</v>
      </c>
      <c r="B6" s="7">
        <v>48929437.00000003</v>
      </c>
      <c r="C6" s="7">
        <v>106718833.00000003</v>
      </c>
      <c r="D6" s="7">
        <v>161844653.99999994</v>
      </c>
      <c r="E6" s="7">
        <v>237876379.99999988</v>
      </c>
      <c r="F6" s="7">
        <v>62662492</v>
      </c>
      <c r="G6" s="7">
        <v>125776768.99999955</v>
      </c>
      <c r="H6" s="7">
        <v>182015975.99999958</v>
      </c>
      <c r="I6" s="101">
        <v>251683049.99999934</v>
      </c>
      <c r="J6" s="101">
        <v>108668195.00000003</v>
      </c>
      <c r="K6" s="101">
        <v>95166793</v>
      </c>
      <c r="L6" s="101">
        <f t="shared" ref="L6:L15" si="0">SUM(J6:K6)</f>
        <v>203834988.00000003</v>
      </c>
      <c r="M6" s="101">
        <v>72675401.000000015</v>
      </c>
      <c r="N6" s="101">
        <f t="shared" ref="N6:Q16" si="1">SUM(L6:M6)</f>
        <v>276510389.00000006</v>
      </c>
      <c r="O6" s="101">
        <v>74496384.000000045</v>
      </c>
      <c r="P6" s="101">
        <f t="shared" si="1"/>
        <v>351006773.00000012</v>
      </c>
      <c r="Q6" s="101">
        <v>82674733.99999997</v>
      </c>
      <c r="R6" s="101">
        <v>154977631</v>
      </c>
      <c r="S6" s="101">
        <f t="shared" ref="S6:S16" si="2">SUM(Q6:R6)</f>
        <v>237652364.99999997</v>
      </c>
      <c r="T6" s="101">
        <v>74509496.999999821</v>
      </c>
      <c r="U6" s="101">
        <f t="shared" ref="U6:U16" si="3">T6+S6</f>
        <v>312161861.99999976</v>
      </c>
      <c r="V6" s="101">
        <v>85333142.999999911</v>
      </c>
      <c r="W6" s="101">
        <f t="shared" ref="W6:W16" si="4">V6+U6</f>
        <v>397495004.99999964</v>
      </c>
      <c r="X6" s="101">
        <v>77952304.000000104</v>
      </c>
      <c r="Y6" s="101">
        <v>73587543.00000006</v>
      </c>
      <c r="Z6" s="101">
        <f t="shared" ref="Z6:Z15" si="5">SUM(X6:Y6)</f>
        <v>151539847.00000018</v>
      </c>
      <c r="AA6" s="96">
        <f t="shared" ref="AA6:AA16" si="6">IFERROR(X6/Q6*100-100," ")</f>
        <v>-5.7120595029672216</v>
      </c>
      <c r="AB6" s="96">
        <f t="shared" ref="AB6:AB15" si="7">Z6/S6*100-100</f>
        <v>-36.234656448716507</v>
      </c>
      <c r="AC6" s="96"/>
      <c r="AD6" s="96"/>
    </row>
    <row r="7" spans="1:36" x14ac:dyDescent="0.3">
      <c r="A7" s="6" t="s">
        <v>123</v>
      </c>
      <c r="B7" s="7">
        <v>11569643</v>
      </c>
      <c r="C7" s="7">
        <v>22639742</v>
      </c>
      <c r="D7" s="7">
        <v>33154502.999999993</v>
      </c>
      <c r="E7" s="7">
        <v>45637460.000000007</v>
      </c>
      <c r="F7" s="7">
        <v>16781632</v>
      </c>
      <c r="G7" s="7">
        <v>28117641.999999985</v>
      </c>
      <c r="H7" s="7">
        <v>46653816.999999985</v>
      </c>
      <c r="I7" s="7">
        <v>64981442.999999993</v>
      </c>
      <c r="J7" s="7">
        <v>21294467</v>
      </c>
      <c r="K7" s="7">
        <v>19939071.999999993</v>
      </c>
      <c r="L7" s="101">
        <f t="shared" si="0"/>
        <v>41233538.999999993</v>
      </c>
      <c r="M7" s="101">
        <v>17524960.000000004</v>
      </c>
      <c r="N7" s="101">
        <f t="shared" si="1"/>
        <v>58758499</v>
      </c>
      <c r="O7" s="101">
        <v>17900772.000000004</v>
      </c>
      <c r="P7" s="101">
        <f t="shared" si="1"/>
        <v>76659271</v>
      </c>
      <c r="Q7" s="101">
        <v>18492519.999999996</v>
      </c>
      <c r="R7" s="101">
        <v>17633534.999999996</v>
      </c>
      <c r="S7" s="101">
        <f t="shared" si="2"/>
        <v>36126054.999999993</v>
      </c>
      <c r="T7" s="101">
        <v>13201386</v>
      </c>
      <c r="U7" s="101">
        <f t="shared" si="3"/>
        <v>49327440.999999993</v>
      </c>
      <c r="V7" s="101">
        <v>17760057.999999996</v>
      </c>
      <c r="W7" s="101">
        <f t="shared" si="4"/>
        <v>67087498.999999985</v>
      </c>
      <c r="X7" s="101">
        <v>19919897.000000007</v>
      </c>
      <c r="Y7" s="101">
        <v>11989622.000000002</v>
      </c>
      <c r="Z7" s="101">
        <f t="shared" si="5"/>
        <v>31909519.000000007</v>
      </c>
      <c r="AA7" s="96">
        <f t="shared" si="6"/>
        <v>7.7186721982726709</v>
      </c>
      <c r="AB7" s="96">
        <f t="shared" si="7"/>
        <v>-11.671731109305966</v>
      </c>
      <c r="AC7" s="96"/>
      <c r="AD7" s="96"/>
    </row>
    <row r="8" spans="1:36" x14ac:dyDescent="0.3">
      <c r="A8" s="6" t="s">
        <v>124</v>
      </c>
      <c r="B8" s="7">
        <v>173181844.00000003</v>
      </c>
      <c r="C8" s="7">
        <v>443841029</v>
      </c>
      <c r="D8" s="7">
        <v>705482518</v>
      </c>
      <c r="E8" s="7">
        <v>1050413041.0000001</v>
      </c>
      <c r="F8" s="7">
        <v>281452235</v>
      </c>
      <c r="G8" s="7">
        <v>578333695</v>
      </c>
      <c r="H8" s="7">
        <v>936888611</v>
      </c>
      <c r="I8" s="7">
        <v>1345179256.0000002</v>
      </c>
      <c r="J8" s="7">
        <v>351592003.99999994</v>
      </c>
      <c r="K8" s="7">
        <v>268300759.99999997</v>
      </c>
      <c r="L8" s="101">
        <f t="shared" si="0"/>
        <v>619892763.99999988</v>
      </c>
      <c r="M8" s="101">
        <v>274768018</v>
      </c>
      <c r="N8" s="101">
        <f t="shared" si="1"/>
        <v>894660781.99999988</v>
      </c>
      <c r="O8" s="101">
        <v>284137027</v>
      </c>
      <c r="P8" s="101">
        <f t="shared" si="1"/>
        <v>1178797809</v>
      </c>
      <c r="Q8" s="101">
        <v>243241997.99999991</v>
      </c>
      <c r="R8" s="101">
        <v>207886258</v>
      </c>
      <c r="S8" s="101">
        <f t="shared" si="2"/>
        <v>451128255.99999988</v>
      </c>
      <c r="T8" s="101">
        <v>140002036</v>
      </c>
      <c r="U8" s="101">
        <f t="shared" si="3"/>
        <v>591130291.99999988</v>
      </c>
      <c r="V8" s="101">
        <v>204193292.00000003</v>
      </c>
      <c r="W8" s="101">
        <f t="shared" si="4"/>
        <v>795323583.99999988</v>
      </c>
      <c r="X8" s="101">
        <v>213479677</v>
      </c>
      <c r="Y8" s="101">
        <v>295817981.00000006</v>
      </c>
      <c r="Z8" s="101">
        <f t="shared" si="5"/>
        <v>509297658.00000006</v>
      </c>
      <c r="AA8" s="96">
        <f t="shared" si="6"/>
        <v>-12.235683494097898</v>
      </c>
      <c r="AB8" s="96">
        <f t="shared" si="7"/>
        <v>12.894204968619889</v>
      </c>
      <c r="AC8" s="96"/>
      <c r="AD8" s="96"/>
    </row>
    <row r="9" spans="1:36" x14ac:dyDescent="0.3">
      <c r="A9" s="6" t="s">
        <v>125</v>
      </c>
      <c r="B9" s="7">
        <v>11446844.999999998</v>
      </c>
      <c r="C9" s="7">
        <v>18067253</v>
      </c>
      <c r="D9" s="7">
        <v>50537224</v>
      </c>
      <c r="E9" s="7">
        <v>57843108.000000007</v>
      </c>
      <c r="F9" s="7">
        <v>9076196</v>
      </c>
      <c r="G9" s="7">
        <v>14398581</v>
      </c>
      <c r="H9" s="7">
        <v>19957995</v>
      </c>
      <c r="I9" s="7">
        <v>29517649.000000015</v>
      </c>
      <c r="J9" s="7">
        <v>9578106</v>
      </c>
      <c r="K9" s="7">
        <v>3691537.0000000009</v>
      </c>
      <c r="L9" s="101">
        <f t="shared" si="0"/>
        <v>13269643</v>
      </c>
      <c r="M9" s="101">
        <v>5470688</v>
      </c>
      <c r="N9" s="101">
        <f t="shared" si="1"/>
        <v>18740331</v>
      </c>
      <c r="O9" s="101">
        <v>7761921.0000000009</v>
      </c>
      <c r="P9" s="101">
        <f t="shared" si="1"/>
        <v>26502252</v>
      </c>
      <c r="Q9" s="101">
        <v>7707252.9999999991</v>
      </c>
      <c r="R9" s="101">
        <v>4373451</v>
      </c>
      <c r="S9" s="101">
        <f t="shared" si="2"/>
        <v>12080704</v>
      </c>
      <c r="T9" s="101">
        <v>3517250</v>
      </c>
      <c r="U9" s="101">
        <f t="shared" si="3"/>
        <v>15597954</v>
      </c>
      <c r="V9" s="101">
        <v>6047858.9999999991</v>
      </c>
      <c r="W9" s="101">
        <f t="shared" si="4"/>
        <v>21645813</v>
      </c>
      <c r="X9" s="101">
        <v>25097669.999999996</v>
      </c>
      <c r="Y9" s="101">
        <v>22784573.999999996</v>
      </c>
      <c r="Z9" s="101">
        <f t="shared" si="5"/>
        <v>47882243.999999993</v>
      </c>
      <c r="AA9" s="96">
        <f t="shared" si="6"/>
        <v>225.63703306482864</v>
      </c>
      <c r="AB9" s="96">
        <f t="shared" si="7"/>
        <v>296.35309332966017</v>
      </c>
      <c r="AC9" s="96"/>
      <c r="AD9" s="96"/>
    </row>
    <row r="10" spans="1:36" x14ac:dyDescent="0.3">
      <c r="A10" s="6" t="s">
        <v>126</v>
      </c>
      <c r="B10" s="7">
        <v>6074118.9999999991</v>
      </c>
      <c r="C10" s="7">
        <v>24976757</v>
      </c>
      <c r="D10" s="7">
        <v>29828657</v>
      </c>
      <c r="E10" s="7">
        <v>35084275.999999993</v>
      </c>
      <c r="F10" s="7">
        <v>4139550</v>
      </c>
      <c r="G10" s="7">
        <v>6778420</v>
      </c>
      <c r="H10" s="7">
        <v>11650587</v>
      </c>
      <c r="I10" s="7">
        <v>39798214.000000007</v>
      </c>
      <c r="J10" s="7">
        <v>4434824</v>
      </c>
      <c r="K10" s="7">
        <v>1895617.9999999995</v>
      </c>
      <c r="L10" s="101">
        <f t="shared" si="0"/>
        <v>6330442</v>
      </c>
      <c r="M10" s="101">
        <v>4516837</v>
      </c>
      <c r="N10" s="101">
        <f t="shared" si="1"/>
        <v>10847279</v>
      </c>
      <c r="O10" s="101">
        <v>5692855.9999999981</v>
      </c>
      <c r="P10" s="101">
        <f t="shared" si="1"/>
        <v>16540134.999999998</v>
      </c>
      <c r="Q10" s="101">
        <v>5347888</v>
      </c>
      <c r="R10" s="101">
        <v>4001896.9999999995</v>
      </c>
      <c r="S10" s="101">
        <f t="shared" si="2"/>
        <v>9349785</v>
      </c>
      <c r="T10" s="101">
        <v>6077331.9999999991</v>
      </c>
      <c r="U10" s="101">
        <f t="shared" si="3"/>
        <v>15427117</v>
      </c>
      <c r="V10" s="101">
        <v>4727932</v>
      </c>
      <c r="W10" s="101">
        <f t="shared" si="4"/>
        <v>20155049</v>
      </c>
      <c r="X10" s="101">
        <v>5780461</v>
      </c>
      <c r="Y10" s="101">
        <v>3884180</v>
      </c>
      <c r="Z10" s="101">
        <f t="shared" si="5"/>
        <v>9664641</v>
      </c>
      <c r="AA10" s="96">
        <f t="shared" si="6"/>
        <v>8.0886697701971286</v>
      </c>
      <c r="AB10" s="96">
        <f t="shared" si="7"/>
        <v>3.3675212852487988</v>
      </c>
      <c r="AC10" s="96"/>
      <c r="AD10" s="96"/>
    </row>
    <row r="11" spans="1:36" x14ac:dyDescent="0.3">
      <c r="A11" s="6" t="s">
        <v>127</v>
      </c>
      <c r="B11" s="7">
        <v>3965349</v>
      </c>
      <c r="C11" s="7">
        <v>9324013.9999999963</v>
      </c>
      <c r="D11" s="7">
        <v>29435383</v>
      </c>
      <c r="E11" s="7">
        <v>33199673.999999993</v>
      </c>
      <c r="F11" s="7">
        <v>5333689</v>
      </c>
      <c r="G11" s="7">
        <v>9099600.9999999963</v>
      </c>
      <c r="H11" s="7">
        <v>12255654.999999994</v>
      </c>
      <c r="I11" s="7">
        <v>30647196.999999952</v>
      </c>
      <c r="J11" s="7">
        <v>4590213</v>
      </c>
      <c r="K11" s="7">
        <v>3484605.0000000005</v>
      </c>
      <c r="L11" s="101">
        <f t="shared" si="0"/>
        <v>8074818</v>
      </c>
      <c r="M11" s="101">
        <v>2025648</v>
      </c>
      <c r="N11" s="101">
        <f t="shared" si="1"/>
        <v>10100466</v>
      </c>
      <c r="O11" s="101">
        <v>4588292.9999999991</v>
      </c>
      <c r="P11" s="101">
        <f t="shared" si="1"/>
        <v>14688759</v>
      </c>
      <c r="Q11" s="101">
        <v>15803459</v>
      </c>
      <c r="R11" s="101">
        <v>4028748.0000000009</v>
      </c>
      <c r="S11" s="101">
        <f t="shared" si="2"/>
        <v>19832207</v>
      </c>
      <c r="T11" s="101">
        <v>4455673</v>
      </c>
      <c r="U11" s="101">
        <f t="shared" si="3"/>
        <v>24287880</v>
      </c>
      <c r="V11" s="101">
        <v>3351198.0000000005</v>
      </c>
      <c r="W11" s="101">
        <f t="shared" si="4"/>
        <v>27639078</v>
      </c>
      <c r="X11" s="101">
        <v>3929021.0000000005</v>
      </c>
      <c r="Y11" s="101">
        <v>64934762.999999993</v>
      </c>
      <c r="Z11" s="101">
        <f t="shared" si="5"/>
        <v>68863784</v>
      </c>
      <c r="AA11" s="96">
        <f t="shared" si="6"/>
        <v>-75.13822132230672</v>
      </c>
      <c r="AB11" s="96">
        <f t="shared" si="7"/>
        <v>247.23207558291421</v>
      </c>
      <c r="AC11" s="96"/>
      <c r="AD11" s="96"/>
    </row>
    <row r="12" spans="1:36" x14ac:dyDescent="0.3">
      <c r="A12" s="6" t="s">
        <v>325</v>
      </c>
      <c r="B12" s="7">
        <v>4082840</v>
      </c>
      <c r="C12" s="7">
        <v>25174150</v>
      </c>
      <c r="D12" s="7">
        <v>32285793</v>
      </c>
      <c r="E12" s="7">
        <v>36018525.999999993</v>
      </c>
      <c r="F12" s="7">
        <v>4061149</v>
      </c>
      <c r="G12" s="7">
        <v>10921590</v>
      </c>
      <c r="H12" s="7">
        <v>20516199.999999996</v>
      </c>
      <c r="I12" s="7">
        <v>24558204</v>
      </c>
      <c r="J12" s="7">
        <v>74286338</v>
      </c>
      <c r="K12" s="7">
        <v>72625497</v>
      </c>
      <c r="L12" s="101">
        <f t="shared" si="0"/>
        <v>146911835</v>
      </c>
      <c r="M12" s="101">
        <v>21062718.000000004</v>
      </c>
      <c r="N12" s="101">
        <f t="shared" si="1"/>
        <v>167974553</v>
      </c>
      <c r="O12" s="101">
        <v>24943900</v>
      </c>
      <c r="P12" s="101">
        <f t="shared" si="1"/>
        <v>192918453</v>
      </c>
      <c r="Q12" s="101">
        <v>4848148.0000000009</v>
      </c>
      <c r="R12" s="101">
        <v>8713592.9999999981</v>
      </c>
      <c r="S12" s="101">
        <f t="shared" si="2"/>
        <v>13561741</v>
      </c>
      <c r="T12" s="101">
        <v>5350081</v>
      </c>
      <c r="U12" s="101">
        <f t="shared" si="3"/>
        <v>18911822</v>
      </c>
      <c r="V12" s="101">
        <v>3977728</v>
      </c>
      <c r="W12" s="101">
        <f t="shared" si="4"/>
        <v>22889550</v>
      </c>
      <c r="X12" s="101">
        <v>4381839</v>
      </c>
      <c r="Y12" s="101">
        <v>5561252</v>
      </c>
      <c r="Z12" s="101">
        <f t="shared" si="5"/>
        <v>9943091</v>
      </c>
      <c r="AA12" s="96">
        <f t="shared" si="6"/>
        <v>-9.6182913557919676</v>
      </c>
      <c r="AB12" s="96">
        <f t="shared" si="7"/>
        <v>-26.682783574763747</v>
      </c>
      <c r="AC12" s="96"/>
      <c r="AD12" s="96"/>
    </row>
    <row r="13" spans="1:36" x14ac:dyDescent="0.3">
      <c r="A13" s="6" t="s">
        <v>128</v>
      </c>
      <c r="B13" s="7">
        <v>2736867</v>
      </c>
      <c r="C13" s="7">
        <v>5387615</v>
      </c>
      <c r="D13" s="7">
        <v>8424014</v>
      </c>
      <c r="E13" s="7">
        <v>11538837.000000002</v>
      </c>
      <c r="F13" s="7">
        <v>2958878</v>
      </c>
      <c r="G13" s="7">
        <v>5862180.9999999991</v>
      </c>
      <c r="H13" s="7">
        <v>8240952.9999999981</v>
      </c>
      <c r="I13" s="7">
        <v>10758200.999999991</v>
      </c>
      <c r="J13" s="7">
        <v>2460923.9999999995</v>
      </c>
      <c r="K13" s="7">
        <v>2662849.9999999995</v>
      </c>
      <c r="L13" s="101">
        <f t="shared" si="0"/>
        <v>5123773.9999999991</v>
      </c>
      <c r="M13" s="101">
        <v>1816939</v>
      </c>
      <c r="N13" s="101">
        <f t="shared" si="1"/>
        <v>6940712.9999999991</v>
      </c>
      <c r="O13" s="101">
        <v>2363398</v>
      </c>
      <c r="P13" s="101">
        <f t="shared" si="1"/>
        <v>9304111</v>
      </c>
      <c r="Q13" s="101">
        <v>3905720</v>
      </c>
      <c r="R13" s="101">
        <v>2731524</v>
      </c>
      <c r="S13" s="101">
        <f t="shared" si="2"/>
        <v>6637244</v>
      </c>
      <c r="T13" s="101">
        <v>4640823</v>
      </c>
      <c r="U13" s="101">
        <f t="shared" si="3"/>
        <v>11278067</v>
      </c>
      <c r="V13" s="101">
        <v>5722484</v>
      </c>
      <c r="W13" s="101">
        <f t="shared" si="4"/>
        <v>17000551</v>
      </c>
      <c r="X13" s="101">
        <v>6571519.9999999981</v>
      </c>
      <c r="Y13" s="101">
        <v>7583804.9999999991</v>
      </c>
      <c r="Z13" s="101">
        <f t="shared" si="5"/>
        <v>14155324.999999996</v>
      </c>
      <c r="AA13" s="96">
        <f t="shared" si="6"/>
        <v>68.253740667533719</v>
      </c>
      <c r="AB13" s="96">
        <f t="shared" si="7"/>
        <v>113.27112578654629</v>
      </c>
      <c r="AC13" s="96"/>
      <c r="AD13" s="96"/>
    </row>
    <row r="14" spans="1:36" x14ac:dyDescent="0.3">
      <c r="A14" s="6" t="s">
        <v>129</v>
      </c>
      <c r="B14" s="7">
        <v>16460701.000000007</v>
      </c>
      <c r="C14" s="7">
        <v>26767405.000000007</v>
      </c>
      <c r="D14" s="7">
        <v>36719577</v>
      </c>
      <c r="E14" s="7">
        <v>47667443.999999978</v>
      </c>
      <c r="F14" s="7">
        <v>15237956</v>
      </c>
      <c r="G14" s="7">
        <v>26175140</v>
      </c>
      <c r="H14" s="7">
        <v>40100997.000000007</v>
      </c>
      <c r="I14" s="7">
        <v>53185926.00000006</v>
      </c>
      <c r="J14" s="7">
        <v>10875308.999999998</v>
      </c>
      <c r="K14" s="7">
        <v>12350685.999999993</v>
      </c>
      <c r="L14" s="101">
        <f t="shared" si="0"/>
        <v>23225994.999999993</v>
      </c>
      <c r="M14" s="101">
        <v>15046727.999999998</v>
      </c>
      <c r="N14" s="101">
        <f t="shared" si="1"/>
        <v>38272722.999999993</v>
      </c>
      <c r="O14" s="101">
        <v>9339152.9999999963</v>
      </c>
      <c r="P14" s="101">
        <f t="shared" si="1"/>
        <v>47611875.999999985</v>
      </c>
      <c r="Q14" s="101">
        <v>12935921.999999998</v>
      </c>
      <c r="R14" s="101">
        <v>14174465.000000006</v>
      </c>
      <c r="S14" s="101">
        <f t="shared" si="2"/>
        <v>27110387.000000004</v>
      </c>
      <c r="T14" s="101">
        <v>12749950</v>
      </c>
      <c r="U14" s="101">
        <f t="shared" si="3"/>
        <v>39860337</v>
      </c>
      <c r="V14" s="101">
        <v>7981534.9999999944</v>
      </c>
      <c r="W14" s="101">
        <f t="shared" si="4"/>
        <v>47841871.999999993</v>
      </c>
      <c r="X14" s="101">
        <v>13261227.999999998</v>
      </c>
      <c r="Y14" s="101">
        <v>7378849.0000000019</v>
      </c>
      <c r="Z14" s="101">
        <f t="shared" si="5"/>
        <v>20640077</v>
      </c>
      <c r="AA14" s="96">
        <f t="shared" si="6"/>
        <v>2.5147492385931116</v>
      </c>
      <c r="AB14" s="96">
        <f t="shared" si="7"/>
        <v>-23.866534992657989</v>
      </c>
      <c r="AC14" s="96"/>
      <c r="AD14" s="96"/>
    </row>
    <row r="15" spans="1:36" x14ac:dyDescent="0.3">
      <c r="A15" s="57" t="s">
        <v>132</v>
      </c>
      <c r="B15" s="7">
        <v>161258</v>
      </c>
      <c r="C15" s="7">
        <v>1022896</v>
      </c>
      <c r="D15" s="7">
        <v>1499634</v>
      </c>
      <c r="E15" s="7">
        <v>4619140.9999999991</v>
      </c>
      <c r="F15" s="7">
        <v>309365</v>
      </c>
      <c r="G15" s="7">
        <v>1188140</v>
      </c>
      <c r="H15" s="7">
        <v>1471472.9999999998</v>
      </c>
      <c r="I15" s="7">
        <v>1678333.0000000005</v>
      </c>
      <c r="J15" s="7">
        <v>217813</v>
      </c>
      <c r="K15" s="7">
        <v>1112344</v>
      </c>
      <c r="L15" s="101">
        <f t="shared" si="0"/>
        <v>1330157</v>
      </c>
      <c r="M15" s="101">
        <v>274683</v>
      </c>
      <c r="N15" s="101">
        <f t="shared" si="1"/>
        <v>1604840</v>
      </c>
      <c r="O15" s="101">
        <v>239129</v>
      </c>
      <c r="P15" s="101">
        <f t="shared" si="1"/>
        <v>1843969</v>
      </c>
      <c r="Q15" s="101">
        <v>155693</v>
      </c>
      <c r="R15" s="101">
        <v>277701</v>
      </c>
      <c r="S15" s="101">
        <f t="shared" si="2"/>
        <v>433394</v>
      </c>
      <c r="T15" s="101">
        <v>187413</v>
      </c>
      <c r="U15" s="101">
        <f t="shared" si="3"/>
        <v>620807</v>
      </c>
      <c r="V15" s="101">
        <v>275894</v>
      </c>
      <c r="W15" s="101">
        <f t="shared" si="4"/>
        <v>896701</v>
      </c>
      <c r="X15" s="101">
        <v>73301</v>
      </c>
      <c r="Y15" s="101">
        <v>214866</v>
      </c>
      <c r="Z15" s="101">
        <f t="shared" si="5"/>
        <v>288167</v>
      </c>
      <c r="AA15" s="96">
        <f>IFERROR(X15/Q15*100-100," ")</f>
        <v>-52.919527531745167</v>
      </c>
      <c r="AB15" s="96">
        <f t="shared" si="7"/>
        <v>-33.509231784473243</v>
      </c>
      <c r="AC15" s="96"/>
      <c r="AD15" s="96"/>
    </row>
    <row r="16" spans="1:36" s="4" customFormat="1" ht="15" customHeight="1" x14ac:dyDescent="0.25">
      <c r="A16" s="57" t="s">
        <v>131</v>
      </c>
      <c r="B16" s="7">
        <v>0</v>
      </c>
      <c r="C16" s="7">
        <v>0</v>
      </c>
      <c r="D16" s="7">
        <v>0</v>
      </c>
      <c r="E16" s="7"/>
      <c r="F16" s="7">
        <v>0</v>
      </c>
      <c r="G16" s="7">
        <v>0</v>
      </c>
      <c r="H16" s="101">
        <f>SUM(F16:G16)</f>
        <v>0</v>
      </c>
      <c r="I16" s="101">
        <f>SUM(G16:H16)</f>
        <v>0</v>
      </c>
      <c r="J16" s="101"/>
      <c r="K16" s="101"/>
      <c r="L16" s="101">
        <f>SUM(J16:K16)</f>
        <v>0</v>
      </c>
      <c r="M16" s="101"/>
      <c r="N16" s="101">
        <f t="shared" si="1"/>
        <v>0</v>
      </c>
      <c r="O16" s="101"/>
      <c r="P16" s="101">
        <f t="shared" si="1"/>
        <v>0</v>
      </c>
      <c r="Q16" s="101">
        <f t="shared" si="1"/>
        <v>0</v>
      </c>
      <c r="R16" s="101"/>
      <c r="S16" s="101">
        <f t="shared" si="2"/>
        <v>0</v>
      </c>
      <c r="T16" s="101"/>
      <c r="U16" s="101">
        <f t="shared" si="3"/>
        <v>0</v>
      </c>
      <c r="V16" s="101"/>
      <c r="W16" s="101">
        <f t="shared" si="4"/>
        <v>0</v>
      </c>
      <c r="X16" s="101"/>
      <c r="Y16" s="101"/>
      <c r="Z16" s="101"/>
      <c r="AA16" s="96" t="str">
        <f t="shared" si="6"/>
        <v xml:space="preserve"> </v>
      </c>
      <c r="AB16" s="96"/>
      <c r="AC16" s="96"/>
      <c r="AD16" s="96"/>
    </row>
    <row r="17" spans="1:30" x14ac:dyDescent="0.3">
      <c r="A17" s="277" t="s">
        <v>130</v>
      </c>
      <c r="B17" s="2">
        <f t="shared" ref="B17:H17" si="8">SUM(B5:B16)</f>
        <v>475241836.00000006</v>
      </c>
      <c r="C17" s="2">
        <f t="shared" si="8"/>
        <v>1067153671.9999999</v>
      </c>
      <c r="D17" s="2">
        <f t="shared" si="8"/>
        <v>1652657827.0000005</v>
      </c>
      <c r="E17" s="2">
        <f t="shared" si="8"/>
        <v>2360758801.9999986</v>
      </c>
      <c r="F17" s="2">
        <f t="shared" si="8"/>
        <v>593066434</v>
      </c>
      <c r="G17" s="2">
        <f t="shared" si="8"/>
        <v>1241198965.0000007</v>
      </c>
      <c r="H17" s="2">
        <f t="shared" si="8"/>
        <v>2018258594</v>
      </c>
      <c r="I17" s="2">
        <f t="shared" ref="I17:Q17" si="9">SUM(I5:I16)</f>
        <v>2972688178.0000024</v>
      </c>
      <c r="J17" s="275">
        <f t="shared" si="9"/>
        <v>895805293.00000072</v>
      </c>
      <c r="K17" s="275">
        <f t="shared" si="9"/>
        <v>844513406.00000072</v>
      </c>
      <c r="L17" s="275">
        <f t="shared" si="9"/>
        <v>1740318699.0000014</v>
      </c>
      <c r="M17" s="275">
        <f t="shared" si="9"/>
        <v>716094645.99999976</v>
      </c>
      <c r="N17" s="275">
        <f t="shared" si="9"/>
        <v>2456413345.000001</v>
      </c>
      <c r="O17" s="275">
        <f t="shared" si="9"/>
        <v>741327346.99999988</v>
      </c>
      <c r="P17" s="275">
        <f>SUM(P5:P16)</f>
        <v>3197740692.000001</v>
      </c>
      <c r="Q17" s="275">
        <f t="shared" si="9"/>
        <v>590619180.99999964</v>
      </c>
      <c r="R17" s="275">
        <f t="shared" ref="R17:X17" si="10">SUM(R5:R16)</f>
        <v>602602869.00000012</v>
      </c>
      <c r="S17" s="275">
        <f t="shared" si="10"/>
        <v>1193222049.9999998</v>
      </c>
      <c r="T17" s="275">
        <f t="shared" si="10"/>
        <v>441439382.00000072</v>
      </c>
      <c r="U17" s="275">
        <f t="shared" si="10"/>
        <v>1634661432.0000005</v>
      </c>
      <c r="V17" s="275">
        <f t="shared" si="10"/>
        <v>543302257.00000024</v>
      </c>
      <c r="W17" s="275">
        <f t="shared" si="10"/>
        <v>2177963689.0000005</v>
      </c>
      <c r="X17" s="275">
        <f t="shared" si="10"/>
        <v>561172394.99999976</v>
      </c>
      <c r="Y17" s="275">
        <f>SUM(Y5:Y16)</f>
        <v>697050470.99999952</v>
      </c>
      <c r="Z17" s="275">
        <f>SUM(X17:Y17)</f>
        <v>1258222865.9999993</v>
      </c>
      <c r="AA17" s="276">
        <f>IFERROR(X17/Q17*100-100," ")</f>
        <v>-4.985748337895572</v>
      </c>
      <c r="AB17" s="276">
        <f>Z17/S17*100-100</f>
        <v>5.4475037567399625</v>
      </c>
      <c r="AC17" s="276"/>
      <c r="AD17" s="276"/>
    </row>
    <row r="18" spans="1:30" x14ac:dyDescent="0.3">
      <c r="A18" s="3" t="s">
        <v>45</v>
      </c>
    </row>
  </sheetData>
  <mergeCells count="2">
    <mergeCell ref="A3:A4"/>
    <mergeCell ref="B3:AD3"/>
  </mergeCells>
  <phoneticPr fontId="24" type="noConversion"/>
  <hyperlinks>
    <hyperlink ref="AD1" location="'Indice tavole'!A1" display="torna all'indice " xr:uid="{00000000-0004-0000-0D00-000000000000}"/>
  </hyperlinks>
  <pageMargins left="0.70866141732283472" right="0.70866141732283472" top="0.74803149606299213" bottom="0.74803149606299213" header="0.31496062992125984" footer="0.31496062992125984"/>
  <pageSetup paperSize="9" scale="51" orientation="landscape" r:id="rId1"/>
  <ignoredErrors>
    <ignoredError sqref="L5:L15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3" tint="0.39997558519241921"/>
    <pageSetUpPr fitToPage="1"/>
  </sheetPr>
  <dimension ref="A1:AJ18"/>
  <sheetViews>
    <sheetView zoomScale="85" zoomScaleNormal="85" workbookViewId="0">
      <selection activeCell="U26" sqref="U26"/>
    </sheetView>
  </sheetViews>
  <sheetFormatPr defaultRowHeight="15" x14ac:dyDescent="0.3"/>
  <cols>
    <col min="1" max="1" width="26.85546875" style="10" customWidth="1"/>
    <col min="2" max="2" width="12.7109375" style="15" hidden="1" customWidth="1"/>
    <col min="3" max="3" width="13.28515625" style="16" hidden="1" customWidth="1"/>
    <col min="4" max="4" width="14.7109375" style="15" hidden="1" customWidth="1"/>
    <col min="5" max="5" width="14.7109375" style="16" hidden="1" customWidth="1"/>
    <col min="6" max="6" width="12.7109375" style="15" hidden="1" customWidth="1"/>
    <col min="7" max="7" width="13.28515625" style="16" hidden="1" customWidth="1"/>
    <col min="8" max="8" width="14.7109375" style="15" hidden="1" customWidth="1"/>
    <col min="9" max="9" width="14.5703125" style="16" hidden="1" customWidth="1"/>
    <col min="10" max="10" width="14.5703125" style="16" customWidth="1"/>
    <col min="11" max="11" width="14.5703125" style="15" hidden="1" customWidth="1"/>
    <col min="12" max="12" width="14.5703125" style="16" customWidth="1"/>
    <col min="13" max="13" width="14.5703125" style="16" hidden="1" customWidth="1"/>
    <col min="14" max="14" width="14.5703125" style="16" customWidth="1"/>
    <col min="15" max="15" width="14.5703125" style="16" hidden="1" customWidth="1"/>
    <col min="16" max="17" width="14.5703125" style="16" customWidth="1"/>
    <col min="18" max="18" width="14.5703125" style="16" hidden="1" customWidth="1"/>
    <col min="19" max="19" width="14.5703125" style="16" customWidth="1"/>
    <col min="20" max="20" width="14.5703125" style="16" hidden="1" customWidth="1"/>
    <col min="21" max="21" width="14.5703125" style="16" customWidth="1"/>
    <col min="22" max="22" width="14.5703125" style="16" hidden="1" customWidth="1"/>
    <col min="23" max="24" width="14.5703125" style="16" customWidth="1"/>
    <col min="25" max="25" width="14.5703125" style="16" hidden="1" customWidth="1"/>
    <col min="26" max="26" width="14.5703125" style="16" customWidth="1"/>
    <col min="27" max="29" width="11.42578125" style="15" customWidth="1"/>
    <col min="30" max="30" width="8.42578125" style="16" customWidth="1"/>
    <col min="31" max="31" width="15.7109375" style="15" customWidth="1"/>
    <col min="32" max="32" width="5.7109375" style="16" customWidth="1"/>
    <col min="33" max="16384" width="9.140625" style="10"/>
  </cols>
  <sheetData>
    <row r="1" spans="1:36" s="14" customFormat="1" ht="15" customHeight="1" x14ac:dyDescent="0.25">
      <c r="A1" s="11" t="str">
        <f>'Indice tavole'!C24</f>
        <v>Esportazioni cumulate per provincia e area geografica di destinazione delle merci. Anni 2017-2021. Valori in milioni di euro e variazioni percentuali rispetto all'anno precedente</v>
      </c>
      <c r="B1" s="12"/>
      <c r="C1" s="13"/>
      <c r="D1" s="12"/>
      <c r="E1" s="13"/>
      <c r="F1" s="12"/>
      <c r="G1" s="13"/>
      <c r="H1" s="12"/>
      <c r="K1" s="12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2"/>
      <c r="AB1" s="12"/>
      <c r="AC1" s="12"/>
      <c r="AD1" s="13"/>
      <c r="AE1" s="12"/>
      <c r="AF1" s="13"/>
    </row>
    <row r="2" spans="1:36" s="14" customFormat="1" ht="15" customHeight="1" x14ac:dyDescent="0.25">
      <c r="A2" s="11"/>
      <c r="B2" s="12"/>
      <c r="C2" s="13"/>
      <c r="D2" s="12"/>
      <c r="E2" s="13"/>
      <c r="F2" s="12"/>
      <c r="G2" s="13"/>
      <c r="H2" s="12"/>
      <c r="K2" s="12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88"/>
      <c r="AB2" s="188"/>
      <c r="AC2" s="188"/>
      <c r="AD2" s="189"/>
      <c r="AE2" s="12"/>
      <c r="AF2" s="13"/>
    </row>
    <row r="3" spans="1:36" s="14" customFormat="1" ht="15" customHeight="1" x14ac:dyDescent="0.25">
      <c r="A3" s="345" t="s">
        <v>114</v>
      </c>
      <c r="B3" s="342" t="s">
        <v>16</v>
      </c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343"/>
      <c r="S3" s="343"/>
      <c r="T3" s="343"/>
      <c r="U3" s="343"/>
      <c r="V3" s="343"/>
      <c r="W3" s="343"/>
      <c r="X3" s="343"/>
      <c r="Y3" s="343"/>
      <c r="Z3" s="343"/>
      <c r="AA3" s="343"/>
      <c r="AB3" s="343"/>
      <c r="AC3" s="343"/>
      <c r="AD3" s="344"/>
      <c r="AE3" s="12"/>
      <c r="AF3" s="13"/>
      <c r="AG3" s="12"/>
      <c r="AH3" s="13"/>
      <c r="AI3" s="12"/>
      <c r="AJ3" s="13"/>
    </row>
    <row r="4" spans="1:36" s="4" customFormat="1" ht="45.75" customHeight="1" x14ac:dyDescent="0.25">
      <c r="A4" s="339"/>
      <c r="B4" s="58" t="s">
        <v>115</v>
      </c>
      <c r="C4" s="58" t="s">
        <v>116</v>
      </c>
      <c r="D4" s="58" t="s">
        <v>117</v>
      </c>
      <c r="E4" s="56" t="s">
        <v>551</v>
      </c>
      <c r="F4" s="48" t="s">
        <v>320</v>
      </c>
      <c r="G4" s="48" t="s">
        <v>321</v>
      </c>
      <c r="H4" s="48" t="s">
        <v>322</v>
      </c>
      <c r="I4" s="56" t="s">
        <v>552</v>
      </c>
      <c r="J4" s="272" t="s">
        <v>553</v>
      </c>
      <c r="K4" s="56" t="s">
        <v>583</v>
      </c>
      <c r="L4" s="48" t="s">
        <v>554</v>
      </c>
      <c r="M4" s="48" t="s">
        <v>557</v>
      </c>
      <c r="N4" s="48" t="s">
        <v>558</v>
      </c>
      <c r="O4" s="48" t="s">
        <v>569</v>
      </c>
      <c r="P4" s="48" t="s">
        <v>570</v>
      </c>
      <c r="Q4" s="48" t="s">
        <v>572</v>
      </c>
      <c r="R4" s="48" t="s">
        <v>580</v>
      </c>
      <c r="S4" s="48" t="s">
        <v>581</v>
      </c>
      <c r="T4" s="48" t="s">
        <v>584</v>
      </c>
      <c r="U4" s="48" t="s">
        <v>585</v>
      </c>
      <c r="V4" s="225" t="s">
        <v>600</v>
      </c>
      <c r="W4" s="225" t="s">
        <v>601</v>
      </c>
      <c r="X4" s="48" t="s">
        <v>602</v>
      </c>
      <c r="Y4" s="48" t="s">
        <v>615</v>
      </c>
      <c r="Z4" s="48" t="s">
        <v>613</v>
      </c>
      <c r="AA4" s="56" t="s">
        <v>119</v>
      </c>
      <c r="AB4" s="56" t="s">
        <v>120</v>
      </c>
      <c r="AC4" s="56" t="s">
        <v>559</v>
      </c>
      <c r="AD4" s="56" t="s">
        <v>571</v>
      </c>
    </row>
    <row r="5" spans="1:36" s="4" customFormat="1" x14ac:dyDescent="0.25">
      <c r="A5" s="6" t="s">
        <v>326</v>
      </c>
      <c r="B5" s="7">
        <v>186717987.00000006</v>
      </c>
      <c r="C5" s="7">
        <v>388691431.99999994</v>
      </c>
      <c r="D5" s="7">
        <v>565814745</v>
      </c>
      <c r="E5" s="7">
        <v>760662118.99999917</v>
      </c>
      <c r="F5" s="7">
        <v>191914313</v>
      </c>
      <c r="G5" s="7">
        <v>389713056.00000113</v>
      </c>
      <c r="H5" s="7">
        <v>565184659.00000298</v>
      </c>
      <c r="I5" s="101">
        <v>756054690.99999392</v>
      </c>
      <c r="J5" s="101">
        <v>206017660.00000018</v>
      </c>
      <c r="K5" s="101">
        <v>210070458.00000021</v>
      </c>
      <c r="L5" s="101">
        <f>SUM(J5:K5)</f>
        <v>416088118.00000036</v>
      </c>
      <c r="M5" s="101">
        <v>186607021.00000069</v>
      </c>
      <c r="N5" s="101">
        <f>SUM(L5:M5)</f>
        <v>602695139.00000107</v>
      </c>
      <c r="O5" s="101">
        <v>191639768.00000036</v>
      </c>
      <c r="P5" s="101">
        <f>SUM(N5:O5)</f>
        <v>794334907.00000143</v>
      </c>
      <c r="Q5" s="101">
        <v>215121548.00000015</v>
      </c>
      <c r="R5" s="101">
        <v>186842129.99999985</v>
      </c>
      <c r="S5" s="101">
        <f>SUM(Q5:R5)</f>
        <v>401963678</v>
      </c>
      <c r="T5" s="101">
        <v>197005780.00000036</v>
      </c>
      <c r="U5" s="101">
        <f>S5+T5</f>
        <v>598969458.00000036</v>
      </c>
      <c r="V5" s="101">
        <v>200179562.99999952</v>
      </c>
      <c r="W5" s="101">
        <f>V5+U5</f>
        <v>799149020.99999988</v>
      </c>
      <c r="X5" s="101">
        <v>245445871</v>
      </c>
      <c r="Y5" s="101">
        <v>245390253.99999973</v>
      </c>
      <c r="Z5" s="101">
        <f>SUM(X5:Y5)</f>
        <v>490836124.99999976</v>
      </c>
      <c r="AA5" s="96">
        <f t="shared" ref="AA5:AA17" si="0">IFERROR(Q5/J5*100-100," ")</f>
        <v>4.4189842754256858</v>
      </c>
      <c r="AB5" s="96">
        <f>Z5/S5*100-100</f>
        <v>22.109571551885281</v>
      </c>
      <c r="AC5" s="96"/>
      <c r="AD5" s="96"/>
    </row>
    <row r="6" spans="1:36" x14ac:dyDescent="0.3">
      <c r="A6" s="6" t="s">
        <v>327</v>
      </c>
      <c r="B6" s="7">
        <v>56143885.999999933</v>
      </c>
      <c r="C6" s="7">
        <v>118552280.99999993</v>
      </c>
      <c r="D6" s="7">
        <v>177305324.99999994</v>
      </c>
      <c r="E6" s="7">
        <v>237892382.00000054</v>
      </c>
      <c r="F6" s="7">
        <v>59467698</v>
      </c>
      <c r="G6" s="7">
        <v>130694543.99999991</v>
      </c>
      <c r="H6" s="7">
        <v>192930329.99999991</v>
      </c>
      <c r="I6" s="101">
        <v>254047482.99999976</v>
      </c>
      <c r="J6" s="101">
        <v>64664977.000000261</v>
      </c>
      <c r="K6" s="101">
        <v>63807328.000000037</v>
      </c>
      <c r="L6" s="101">
        <f>SUM(J6:K6)</f>
        <v>128472305.0000003</v>
      </c>
      <c r="M6" s="101">
        <v>65218930</v>
      </c>
      <c r="N6" s="101">
        <f t="shared" ref="N6:P16" si="1">SUM(L6:M6)</f>
        <v>193691235.0000003</v>
      </c>
      <c r="O6" s="101">
        <v>60693519.000000127</v>
      </c>
      <c r="P6" s="101">
        <f t="shared" si="1"/>
        <v>254384754.00000042</v>
      </c>
      <c r="Q6" s="101">
        <v>62868875.999999978</v>
      </c>
      <c r="R6" s="101">
        <v>49438916.99999997</v>
      </c>
      <c r="S6" s="101">
        <f t="shared" ref="S6:S16" si="2">SUM(Q6:R6)</f>
        <v>112307792.99999994</v>
      </c>
      <c r="T6" s="101">
        <v>56887189.000000022</v>
      </c>
      <c r="U6" s="101">
        <f t="shared" ref="U6:U16" si="3">S6+T6</f>
        <v>169194981.99999997</v>
      </c>
      <c r="V6" s="101">
        <v>56127602.999999933</v>
      </c>
      <c r="W6" s="101">
        <f t="shared" ref="W6:W16" si="4">V6+U6</f>
        <v>225322584.99999991</v>
      </c>
      <c r="X6" s="101">
        <v>67761500.000000089</v>
      </c>
      <c r="Y6" s="101">
        <v>65841166.999999933</v>
      </c>
      <c r="Z6" s="101">
        <f t="shared" ref="Z6:Z16" si="5">SUM(X6:Y6)</f>
        <v>133602667.00000003</v>
      </c>
      <c r="AA6" s="96">
        <f>IFERROR(Q6/J6*100-100," ")</f>
        <v>-2.7775483473848226</v>
      </c>
      <c r="AB6" s="96">
        <f t="shared" ref="AB6:AB16" si="6">Z6/S6*100-100</f>
        <v>18.961172177962851</v>
      </c>
      <c r="AC6" s="96"/>
      <c r="AD6" s="96"/>
      <c r="AG6" s="15"/>
      <c r="AH6" s="16"/>
      <c r="AI6" s="15"/>
      <c r="AJ6" s="16"/>
    </row>
    <row r="7" spans="1:36" x14ac:dyDescent="0.3">
      <c r="A7" s="6" t="s">
        <v>123</v>
      </c>
      <c r="B7" s="7">
        <v>30793354.999999966</v>
      </c>
      <c r="C7" s="7">
        <v>67475355.99999997</v>
      </c>
      <c r="D7" s="7">
        <v>99181963.99999997</v>
      </c>
      <c r="E7" s="7">
        <v>135968525.99999994</v>
      </c>
      <c r="F7" s="7">
        <v>33668345</v>
      </c>
      <c r="G7" s="7">
        <v>69131971.999999851</v>
      </c>
      <c r="H7" s="7">
        <v>104235021.99999975</v>
      </c>
      <c r="I7" s="7">
        <v>143738718.00000012</v>
      </c>
      <c r="J7" s="7">
        <v>40539276.999999963</v>
      </c>
      <c r="K7" s="101">
        <v>32698143.999999996</v>
      </c>
      <c r="L7" s="101">
        <f t="shared" ref="L7:L16" si="7">SUM(J7:K7)</f>
        <v>73237420.999999955</v>
      </c>
      <c r="M7" s="101">
        <v>29511588.999999996</v>
      </c>
      <c r="N7" s="101">
        <f t="shared" si="1"/>
        <v>102749009.99999996</v>
      </c>
      <c r="O7" s="101">
        <v>26657226.000000007</v>
      </c>
      <c r="P7" s="101">
        <f t="shared" si="1"/>
        <v>129406235.99999997</v>
      </c>
      <c r="Q7" s="101">
        <v>29856833.999999978</v>
      </c>
      <c r="R7" s="101">
        <v>20882878</v>
      </c>
      <c r="S7" s="101">
        <f t="shared" si="2"/>
        <v>50739711.999999978</v>
      </c>
      <c r="T7" s="101">
        <v>26202068.000000004</v>
      </c>
      <c r="U7" s="101">
        <f t="shared" si="3"/>
        <v>76941779.999999985</v>
      </c>
      <c r="V7" s="101">
        <v>24959195.999999974</v>
      </c>
      <c r="W7" s="101">
        <f t="shared" si="4"/>
        <v>101900975.99999996</v>
      </c>
      <c r="X7" s="101">
        <v>27435049.000000026</v>
      </c>
      <c r="Y7" s="101">
        <v>33696117</v>
      </c>
      <c r="Z7" s="101">
        <f t="shared" si="5"/>
        <v>61131166.00000003</v>
      </c>
      <c r="AA7" s="96">
        <f t="shared" si="0"/>
        <v>-26.3508473523097</v>
      </c>
      <c r="AB7" s="96">
        <f t="shared" si="6"/>
        <v>20.479923102441063</v>
      </c>
      <c r="AC7" s="96"/>
      <c r="AD7" s="96"/>
      <c r="AG7" s="15"/>
      <c r="AH7" s="16"/>
      <c r="AI7" s="15"/>
      <c r="AJ7" s="16"/>
    </row>
    <row r="8" spans="1:36" x14ac:dyDescent="0.3">
      <c r="A8" s="6" t="s">
        <v>124</v>
      </c>
      <c r="B8" s="7">
        <v>17759366.999999993</v>
      </c>
      <c r="C8" s="7">
        <v>34408633.999999985</v>
      </c>
      <c r="D8" s="7">
        <v>51253151.999999985</v>
      </c>
      <c r="E8" s="7">
        <v>63802843.999999993</v>
      </c>
      <c r="F8" s="7">
        <v>17890084</v>
      </c>
      <c r="G8" s="7">
        <v>28889473.999999996</v>
      </c>
      <c r="H8" s="7">
        <v>47304677</v>
      </c>
      <c r="I8" s="7">
        <v>60750532.00000003</v>
      </c>
      <c r="J8" s="7">
        <v>8136272.9999999991</v>
      </c>
      <c r="K8" s="101">
        <v>12055184.000000002</v>
      </c>
      <c r="L8" s="101">
        <f t="shared" si="7"/>
        <v>20191457</v>
      </c>
      <c r="M8" s="101">
        <v>10998288.999999996</v>
      </c>
      <c r="N8" s="101">
        <f t="shared" si="1"/>
        <v>31189745.999999996</v>
      </c>
      <c r="O8" s="101">
        <v>13876295</v>
      </c>
      <c r="P8" s="101">
        <f t="shared" si="1"/>
        <v>45066041</v>
      </c>
      <c r="Q8" s="101">
        <v>17754705.000000004</v>
      </c>
      <c r="R8" s="101">
        <v>8769860.0000000019</v>
      </c>
      <c r="S8" s="101">
        <f t="shared" si="2"/>
        <v>26524565.000000007</v>
      </c>
      <c r="T8" s="101">
        <v>11144917.000000004</v>
      </c>
      <c r="U8" s="101">
        <f t="shared" si="3"/>
        <v>37669482.000000015</v>
      </c>
      <c r="V8" s="101">
        <v>11697461.999999996</v>
      </c>
      <c r="W8" s="101">
        <f t="shared" si="4"/>
        <v>49366944.000000015</v>
      </c>
      <c r="X8" s="101">
        <v>10408030.000000009</v>
      </c>
      <c r="Y8" s="101">
        <v>11522992.999999996</v>
      </c>
      <c r="Z8" s="101">
        <f t="shared" si="5"/>
        <v>21931023.000000007</v>
      </c>
      <c r="AA8" s="96">
        <f t="shared" si="0"/>
        <v>118.21668225734322</v>
      </c>
      <c r="AB8" s="96">
        <f t="shared" si="6"/>
        <v>-17.318067233147843</v>
      </c>
      <c r="AC8" s="96"/>
      <c r="AD8" s="96"/>
      <c r="AG8" s="15"/>
      <c r="AH8" s="16"/>
      <c r="AI8" s="15"/>
      <c r="AJ8" s="16"/>
    </row>
    <row r="9" spans="1:36" x14ac:dyDescent="0.3">
      <c r="A9" s="6" t="s">
        <v>125</v>
      </c>
      <c r="B9" s="7">
        <v>7089396.9999999981</v>
      </c>
      <c r="C9" s="7">
        <v>10655021.999999996</v>
      </c>
      <c r="D9" s="7">
        <v>14976816.999999996</v>
      </c>
      <c r="E9" s="7">
        <v>21416668</v>
      </c>
      <c r="F9" s="7">
        <v>12889986</v>
      </c>
      <c r="G9" s="7">
        <v>18837160.000000004</v>
      </c>
      <c r="H9" s="7">
        <v>22425074.999999993</v>
      </c>
      <c r="I9" s="7">
        <v>26266311.000000004</v>
      </c>
      <c r="J9" s="7">
        <v>4725139.0000000009</v>
      </c>
      <c r="K9" s="101">
        <v>4982159.0000000009</v>
      </c>
      <c r="L9" s="101">
        <f t="shared" si="7"/>
        <v>9707298.0000000019</v>
      </c>
      <c r="M9" s="101">
        <v>3564150.9999999981</v>
      </c>
      <c r="N9" s="101">
        <f t="shared" si="1"/>
        <v>13271449</v>
      </c>
      <c r="O9" s="101">
        <v>5162151.9999999981</v>
      </c>
      <c r="P9" s="101">
        <f t="shared" si="1"/>
        <v>18433601</v>
      </c>
      <c r="Q9" s="101">
        <v>3342685.0000000014</v>
      </c>
      <c r="R9" s="101">
        <v>4709460.9999999991</v>
      </c>
      <c r="S9" s="101">
        <f t="shared" si="2"/>
        <v>8052146</v>
      </c>
      <c r="T9" s="101">
        <v>4954277</v>
      </c>
      <c r="U9" s="101">
        <f t="shared" si="3"/>
        <v>13006423</v>
      </c>
      <c r="V9" s="101">
        <v>5530908</v>
      </c>
      <c r="W9" s="101">
        <f t="shared" si="4"/>
        <v>18537331</v>
      </c>
      <c r="X9" s="101">
        <v>3575326.9999999986</v>
      </c>
      <c r="Y9" s="101">
        <v>4555518.9999999991</v>
      </c>
      <c r="Z9" s="101">
        <f t="shared" si="5"/>
        <v>8130845.9999999981</v>
      </c>
      <c r="AA9" s="96">
        <f t="shared" si="0"/>
        <v>-29.257425019666073</v>
      </c>
      <c r="AB9" s="96">
        <f t="shared" si="6"/>
        <v>0.97737919804232831</v>
      </c>
      <c r="AC9" s="96"/>
      <c r="AD9" s="96"/>
      <c r="AG9" s="15"/>
      <c r="AH9" s="16"/>
      <c r="AI9" s="15"/>
      <c r="AJ9" s="16"/>
    </row>
    <row r="10" spans="1:36" x14ac:dyDescent="0.3">
      <c r="A10" s="6" t="s">
        <v>126</v>
      </c>
      <c r="B10" s="7">
        <v>1744458.0000000007</v>
      </c>
      <c r="C10" s="7">
        <v>4003755.0000000009</v>
      </c>
      <c r="D10" s="7">
        <v>6712363.0000000009</v>
      </c>
      <c r="E10" s="7">
        <v>9616434</v>
      </c>
      <c r="F10" s="7">
        <v>4974615</v>
      </c>
      <c r="G10" s="7">
        <v>7398147</v>
      </c>
      <c r="H10" s="7">
        <v>9712589.0000000093</v>
      </c>
      <c r="I10" s="7">
        <v>11904218</v>
      </c>
      <c r="J10" s="7">
        <v>3181145.0000000009</v>
      </c>
      <c r="K10" s="101">
        <v>3641720.9999999991</v>
      </c>
      <c r="L10" s="101">
        <f t="shared" si="7"/>
        <v>6822866</v>
      </c>
      <c r="M10" s="101">
        <v>2834568.0000000005</v>
      </c>
      <c r="N10" s="101">
        <f t="shared" si="1"/>
        <v>9657434</v>
      </c>
      <c r="O10" s="101">
        <v>2067169.9999999995</v>
      </c>
      <c r="P10" s="101">
        <f t="shared" si="1"/>
        <v>11724604</v>
      </c>
      <c r="Q10" s="101">
        <v>4087856.9999999995</v>
      </c>
      <c r="R10" s="101">
        <v>1792538.9999999998</v>
      </c>
      <c r="S10" s="101">
        <f t="shared" si="2"/>
        <v>5880395.9999999991</v>
      </c>
      <c r="T10" s="101">
        <v>1176006.9999999998</v>
      </c>
      <c r="U10" s="101">
        <f t="shared" si="3"/>
        <v>7056402.9999999991</v>
      </c>
      <c r="V10" s="101">
        <v>1578124.0000000002</v>
      </c>
      <c r="W10" s="101">
        <f t="shared" si="4"/>
        <v>8634527</v>
      </c>
      <c r="X10" s="101">
        <v>2737205</v>
      </c>
      <c r="Y10" s="101">
        <v>4728642.0000000019</v>
      </c>
      <c r="Z10" s="101">
        <f t="shared" si="5"/>
        <v>7465847.0000000019</v>
      </c>
      <c r="AA10" s="96">
        <f t="shared" si="0"/>
        <v>28.502693212663957</v>
      </c>
      <c r="AB10" s="96">
        <f t="shared" si="6"/>
        <v>26.961636597263222</v>
      </c>
      <c r="AC10" s="96"/>
      <c r="AD10" s="96"/>
      <c r="AG10" s="15"/>
      <c r="AH10" s="16"/>
      <c r="AI10" s="15"/>
      <c r="AJ10" s="16"/>
    </row>
    <row r="11" spans="1:36" x14ac:dyDescent="0.3">
      <c r="A11" s="6" t="s">
        <v>127</v>
      </c>
      <c r="B11" s="7">
        <v>28890444.999999996</v>
      </c>
      <c r="C11" s="7">
        <v>55156072</v>
      </c>
      <c r="D11" s="7">
        <v>86365376.000000015</v>
      </c>
      <c r="E11" s="7">
        <v>105727102</v>
      </c>
      <c r="F11" s="7">
        <v>16224305</v>
      </c>
      <c r="G11" s="7">
        <v>29430739</v>
      </c>
      <c r="H11" s="7">
        <v>53513681.999999978</v>
      </c>
      <c r="I11" s="7">
        <v>69924313.000000045</v>
      </c>
      <c r="J11" s="7">
        <v>13026208</v>
      </c>
      <c r="K11" s="101">
        <v>23843479.999999989</v>
      </c>
      <c r="L11" s="101">
        <f t="shared" si="7"/>
        <v>36869687.999999985</v>
      </c>
      <c r="M11" s="101">
        <v>23279621.999999996</v>
      </c>
      <c r="N11" s="101">
        <f t="shared" si="1"/>
        <v>60149309.999999985</v>
      </c>
      <c r="O11" s="101">
        <v>125134186</v>
      </c>
      <c r="P11" s="101">
        <f t="shared" si="1"/>
        <v>185283496</v>
      </c>
      <c r="Q11" s="101">
        <v>168248482</v>
      </c>
      <c r="R11" s="101">
        <v>225778998.99999994</v>
      </c>
      <c r="S11" s="101">
        <f t="shared" si="2"/>
        <v>394027480.99999994</v>
      </c>
      <c r="T11" s="101">
        <v>37248874.999999985</v>
      </c>
      <c r="U11" s="101">
        <f t="shared" si="3"/>
        <v>431276355.99999994</v>
      </c>
      <c r="V11" s="101">
        <v>208696084.00000009</v>
      </c>
      <c r="W11" s="101">
        <f t="shared" si="4"/>
        <v>639972440</v>
      </c>
      <c r="X11" s="101">
        <v>17870553.999999989</v>
      </c>
      <c r="Y11" s="101">
        <v>14914216.999999996</v>
      </c>
      <c r="Z11" s="101">
        <f t="shared" si="5"/>
        <v>32784770.999999985</v>
      </c>
      <c r="AA11" s="96">
        <f t="shared" si="0"/>
        <v>1191.6151960724103</v>
      </c>
      <c r="AB11" s="96">
        <f t="shared" si="6"/>
        <v>-91.679572471240917</v>
      </c>
      <c r="AC11" s="96"/>
      <c r="AD11" s="96"/>
      <c r="AG11" s="15"/>
      <c r="AH11" s="16"/>
      <c r="AI11" s="15"/>
      <c r="AJ11" s="16"/>
    </row>
    <row r="12" spans="1:36" x14ac:dyDescent="0.3">
      <c r="A12" s="6" t="s">
        <v>325</v>
      </c>
      <c r="B12" s="7">
        <v>5904562.9999999991</v>
      </c>
      <c r="C12" s="7">
        <v>12722586</v>
      </c>
      <c r="D12" s="7">
        <v>23307857</v>
      </c>
      <c r="E12" s="7">
        <v>33599003.999999978</v>
      </c>
      <c r="F12" s="7">
        <v>8354583</v>
      </c>
      <c r="G12" s="7">
        <v>20361315.000000015</v>
      </c>
      <c r="H12" s="7">
        <v>49957010.00000003</v>
      </c>
      <c r="I12" s="7">
        <v>58497738.000000075</v>
      </c>
      <c r="J12" s="7">
        <v>6672658.0000000028</v>
      </c>
      <c r="K12" s="101">
        <v>11430622.999999998</v>
      </c>
      <c r="L12" s="101">
        <f t="shared" si="7"/>
        <v>18103281</v>
      </c>
      <c r="M12" s="101">
        <v>20012223.999999993</v>
      </c>
      <c r="N12" s="101">
        <f t="shared" si="1"/>
        <v>38115504.999999993</v>
      </c>
      <c r="O12" s="101">
        <v>82476690.000000015</v>
      </c>
      <c r="P12" s="101">
        <f t="shared" si="1"/>
        <v>120592195</v>
      </c>
      <c r="Q12" s="101">
        <v>39890852.99999997</v>
      </c>
      <c r="R12" s="101">
        <v>56670085.999999978</v>
      </c>
      <c r="S12" s="101">
        <f t="shared" si="2"/>
        <v>96560938.99999994</v>
      </c>
      <c r="T12" s="101">
        <v>54500615.000000015</v>
      </c>
      <c r="U12" s="101">
        <f t="shared" si="3"/>
        <v>151061553.99999994</v>
      </c>
      <c r="V12" s="101">
        <v>43290513</v>
      </c>
      <c r="W12" s="101">
        <f t="shared" si="4"/>
        <v>194352066.99999994</v>
      </c>
      <c r="X12" s="101">
        <v>14701222.999999994</v>
      </c>
      <c r="Y12" s="101">
        <v>10060000.999999991</v>
      </c>
      <c r="Z12" s="101">
        <f t="shared" si="5"/>
        <v>24761223.999999985</v>
      </c>
      <c r="AA12" s="96">
        <f t="shared" si="0"/>
        <v>497.82552919691</v>
      </c>
      <c r="AB12" s="96">
        <f t="shared" si="6"/>
        <v>-74.356893940312659</v>
      </c>
      <c r="AC12" s="96"/>
      <c r="AD12" s="96"/>
      <c r="AG12" s="15"/>
      <c r="AH12" s="16"/>
      <c r="AI12" s="15"/>
      <c r="AJ12" s="16"/>
    </row>
    <row r="13" spans="1:36" x14ac:dyDescent="0.3">
      <c r="A13" s="6" t="s">
        <v>128</v>
      </c>
      <c r="B13" s="7">
        <v>2720183.9999999991</v>
      </c>
      <c r="C13" s="7">
        <v>12300005</v>
      </c>
      <c r="D13" s="7">
        <v>18359278</v>
      </c>
      <c r="E13" s="7">
        <v>21607112</v>
      </c>
      <c r="F13" s="7">
        <v>5752156</v>
      </c>
      <c r="G13" s="7">
        <v>8954937.9999999944</v>
      </c>
      <c r="H13" s="7">
        <v>12208821.999999991</v>
      </c>
      <c r="I13" s="7">
        <v>16303448.000000007</v>
      </c>
      <c r="J13" s="7">
        <v>4377809</v>
      </c>
      <c r="K13" s="101">
        <v>5191623.0000000009</v>
      </c>
      <c r="L13" s="101">
        <f t="shared" si="7"/>
        <v>9569432</v>
      </c>
      <c r="M13" s="101">
        <v>5173226.0000000019</v>
      </c>
      <c r="N13" s="101">
        <f t="shared" si="1"/>
        <v>14742658.000000002</v>
      </c>
      <c r="O13" s="101">
        <v>5035226</v>
      </c>
      <c r="P13" s="101">
        <f t="shared" si="1"/>
        <v>19777884</v>
      </c>
      <c r="Q13" s="101">
        <v>4514435</v>
      </c>
      <c r="R13" s="101">
        <v>5374540</v>
      </c>
      <c r="S13" s="101">
        <f t="shared" si="2"/>
        <v>9888975</v>
      </c>
      <c r="T13" s="101">
        <v>2776265.9999999991</v>
      </c>
      <c r="U13" s="101">
        <f t="shared" si="3"/>
        <v>12665241</v>
      </c>
      <c r="V13" s="101">
        <v>4974226</v>
      </c>
      <c r="W13" s="101">
        <f t="shared" si="4"/>
        <v>17639467</v>
      </c>
      <c r="X13" s="101">
        <v>4133732.9999999995</v>
      </c>
      <c r="Y13" s="101">
        <v>6367394.9999999981</v>
      </c>
      <c r="Z13" s="101">
        <f t="shared" si="5"/>
        <v>10501127.999999998</v>
      </c>
      <c r="AA13" s="96">
        <f t="shared" si="0"/>
        <v>3.1208762191315316</v>
      </c>
      <c r="AB13" s="96">
        <f t="shared" si="6"/>
        <v>6.1902573320288212</v>
      </c>
      <c r="AC13" s="96"/>
      <c r="AD13" s="96"/>
      <c r="AG13" s="15"/>
      <c r="AH13" s="16"/>
      <c r="AI13" s="15"/>
      <c r="AJ13" s="16"/>
    </row>
    <row r="14" spans="1:36" x14ac:dyDescent="0.3">
      <c r="A14" s="6" t="s">
        <v>129</v>
      </c>
      <c r="B14" s="7">
        <v>15615685.999999993</v>
      </c>
      <c r="C14" s="7">
        <v>32453976.999999993</v>
      </c>
      <c r="D14" s="7">
        <v>52574761</v>
      </c>
      <c r="E14" s="7">
        <v>64728810.999999866</v>
      </c>
      <c r="F14" s="7">
        <v>11302325</v>
      </c>
      <c r="G14" s="7">
        <v>22373774.999999993</v>
      </c>
      <c r="H14" s="7">
        <v>39087734.999999985</v>
      </c>
      <c r="I14" s="7">
        <v>52915720.999999963</v>
      </c>
      <c r="J14" s="7">
        <v>12000731.999999996</v>
      </c>
      <c r="K14" s="101">
        <v>12557365.999999998</v>
      </c>
      <c r="L14" s="101">
        <f t="shared" si="7"/>
        <v>24558097.999999993</v>
      </c>
      <c r="M14" s="101">
        <v>13149172.999999998</v>
      </c>
      <c r="N14" s="101">
        <f t="shared" si="1"/>
        <v>37707270.999999993</v>
      </c>
      <c r="O14" s="101">
        <v>30140203</v>
      </c>
      <c r="P14" s="101">
        <f t="shared" si="1"/>
        <v>67847474</v>
      </c>
      <c r="Q14" s="101">
        <v>11019871</v>
      </c>
      <c r="R14" s="101">
        <v>18911751.999999996</v>
      </c>
      <c r="S14" s="101">
        <f t="shared" si="2"/>
        <v>29931622.999999996</v>
      </c>
      <c r="T14" s="101">
        <v>16176599.999999993</v>
      </c>
      <c r="U14" s="101">
        <f t="shared" si="3"/>
        <v>46108222.999999985</v>
      </c>
      <c r="V14" s="101">
        <v>20543013</v>
      </c>
      <c r="W14" s="101">
        <f t="shared" si="4"/>
        <v>66651235.999999985</v>
      </c>
      <c r="X14" s="101">
        <v>12834696.000000015</v>
      </c>
      <c r="Y14" s="101">
        <v>12883151.999999993</v>
      </c>
      <c r="Z14" s="101">
        <f t="shared" si="5"/>
        <v>25717848.000000007</v>
      </c>
      <c r="AA14" s="96">
        <f t="shared" si="0"/>
        <v>-8.17334309273798</v>
      </c>
      <c r="AB14" s="96">
        <f t="shared" si="6"/>
        <v>-14.078003722016646</v>
      </c>
      <c r="AC14" s="96"/>
      <c r="AD14" s="96"/>
      <c r="AG14" s="15"/>
      <c r="AH14" s="16"/>
      <c r="AI14" s="15"/>
      <c r="AJ14" s="16"/>
    </row>
    <row r="15" spans="1:36" x14ac:dyDescent="0.3">
      <c r="A15" s="6" t="s">
        <v>132</v>
      </c>
      <c r="B15" s="7">
        <v>4899237.0000000009</v>
      </c>
      <c r="C15" s="7">
        <v>7125633.0000000009</v>
      </c>
      <c r="D15" s="7">
        <v>11225960</v>
      </c>
      <c r="E15" s="7">
        <v>13511771.000000007</v>
      </c>
      <c r="F15" s="7">
        <v>2736894</v>
      </c>
      <c r="G15" s="7">
        <v>4925669.9999999991</v>
      </c>
      <c r="H15" s="7">
        <v>6211646.9999999981</v>
      </c>
      <c r="I15" s="7">
        <v>8011289.9999999944</v>
      </c>
      <c r="J15" s="7">
        <v>1615706.9999999998</v>
      </c>
      <c r="K15" s="101">
        <v>1062158</v>
      </c>
      <c r="L15" s="101">
        <f t="shared" si="7"/>
        <v>2677865</v>
      </c>
      <c r="M15" s="101">
        <v>2242898.9999999995</v>
      </c>
      <c r="N15" s="101">
        <f t="shared" si="1"/>
        <v>4920764</v>
      </c>
      <c r="O15" s="101">
        <v>6345779.0000000009</v>
      </c>
      <c r="P15" s="101">
        <f t="shared" si="1"/>
        <v>11266543</v>
      </c>
      <c r="Q15" s="101">
        <v>4009982.9999999986</v>
      </c>
      <c r="R15" s="101">
        <v>7502872.9999999991</v>
      </c>
      <c r="S15" s="101">
        <f t="shared" si="2"/>
        <v>11512855.999999998</v>
      </c>
      <c r="T15" s="101">
        <v>1460358</v>
      </c>
      <c r="U15" s="101">
        <f t="shared" si="3"/>
        <v>12973213.999999998</v>
      </c>
      <c r="V15" s="101">
        <v>1877781.0000000002</v>
      </c>
      <c r="W15" s="101">
        <f t="shared" si="4"/>
        <v>14850994.999999998</v>
      </c>
      <c r="X15" s="101">
        <v>1546846.9999999993</v>
      </c>
      <c r="Y15" s="101">
        <v>1948728.0000000002</v>
      </c>
      <c r="Z15" s="101">
        <f t="shared" si="5"/>
        <v>3495574.9999999995</v>
      </c>
      <c r="AA15" s="96">
        <f t="shared" si="0"/>
        <v>148.18751172087508</v>
      </c>
      <c r="AB15" s="96">
        <f t="shared" si="6"/>
        <v>-69.637638132536352</v>
      </c>
      <c r="AC15" s="96"/>
      <c r="AD15" s="96"/>
      <c r="AG15" s="15"/>
      <c r="AH15" s="16"/>
      <c r="AI15" s="15"/>
      <c r="AJ15" s="16"/>
    </row>
    <row r="16" spans="1:36" s="4" customFormat="1" ht="15" customHeight="1" x14ac:dyDescent="0.25">
      <c r="A16" s="57" t="s">
        <v>131</v>
      </c>
      <c r="B16" s="7">
        <v>24393</v>
      </c>
      <c r="C16" s="7">
        <v>38436</v>
      </c>
      <c r="D16" s="7">
        <v>65856</v>
      </c>
      <c r="E16" s="7">
        <v>72001</v>
      </c>
      <c r="F16" s="7">
        <v>20320</v>
      </c>
      <c r="G16" s="7">
        <v>81563</v>
      </c>
      <c r="H16" s="7">
        <v>158284</v>
      </c>
      <c r="I16" s="7">
        <v>167995</v>
      </c>
      <c r="J16" s="7">
        <v>2250</v>
      </c>
      <c r="K16" s="101">
        <v>107000</v>
      </c>
      <c r="L16" s="101">
        <f t="shared" si="7"/>
        <v>109250</v>
      </c>
      <c r="M16" s="101">
        <v>5815</v>
      </c>
      <c r="N16" s="101">
        <f t="shared" si="1"/>
        <v>115065</v>
      </c>
      <c r="O16" s="101">
        <v>5000</v>
      </c>
      <c r="P16" s="101">
        <f t="shared" si="1"/>
        <v>120065</v>
      </c>
      <c r="Q16" s="101">
        <v>44029</v>
      </c>
      <c r="R16" s="101">
        <v>10521</v>
      </c>
      <c r="S16" s="101">
        <f t="shared" si="2"/>
        <v>54550</v>
      </c>
      <c r="T16" s="101">
        <v>22764</v>
      </c>
      <c r="U16" s="101">
        <f t="shared" si="3"/>
        <v>77314</v>
      </c>
      <c r="V16" s="101">
        <v>36606</v>
      </c>
      <c r="W16" s="101">
        <f t="shared" si="4"/>
        <v>113920</v>
      </c>
      <c r="X16" s="101">
        <v>145414</v>
      </c>
      <c r="Y16" s="101">
        <v>72864</v>
      </c>
      <c r="Z16" s="101">
        <f t="shared" si="5"/>
        <v>218278</v>
      </c>
      <c r="AA16" s="96">
        <f t="shared" si="0"/>
        <v>1856.8444444444444</v>
      </c>
      <c r="AB16" s="96">
        <f t="shared" si="6"/>
        <v>300.1429880843263</v>
      </c>
      <c r="AC16" s="96"/>
      <c r="AD16" s="96"/>
    </row>
    <row r="17" spans="1:30" x14ac:dyDescent="0.3">
      <c r="A17" s="277" t="s">
        <v>130</v>
      </c>
      <c r="B17" s="2">
        <f t="shared" ref="B17:H17" si="8">SUM(B5:B16)</f>
        <v>358302957.99999994</v>
      </c>
      <c r="C17" s="2">
        <f t="shared" si="8"/>
        <v>743583188.99999988</v>
      </c>
      <c r="D17" s="2">
        <f t="shared" si="8"/>
        <v>1107143454</v>
      </c>
      <c r="E17" s="2">
        <f t="shared" si="8"/>
        <v>1468604773.9999995</v>
      </c>
      <c r="F17" s="2">
        <f t="shared" si="8"/>
        <v>365195624</v>
      </c>
      <c r="G17" s="2">
        <f t="shared" si="8"/>
        <v>730792353.00000095</v>
      </c>
      <c r="H17" s="2">
        <f t="shared" si="8"/>
        <v>1102929532.0000026</v>
      </c>
      <c r="I17" s="2">
        <f>SUM(I5:I16)</f>
        <v>1458582457.9999938</v>
      </c>
      <c r="J17" s="275">
        <f>SUM(J5:J16)</f>
        <v>364959835.00000036</v>
      </c>
      <c r="K17" s="275">
        <f t="shared" ref="K17:Q17" si="9">SUM(K5:K16)</f>
        <v>381447244.00000024</v>
      </c>
      <c r="L17" s="275">
        <f t="shared" si="9"/>
        <v>746407079.00000072</v>
      </c>
      <c r="M17" s="275">
        <f t="shared" si="9"/>
        <v>362597507.00000066</v>
      </c>
      <c r="N17" s="275">
        <f t="shared" si="9"/>
        <v>1109004586.0000014</v>
      </c>
      <c r="O17" s="275">
        <f t="shared" si="9"/>
        <v>549233214.00000048</v>
      </c>
      <c r="P17" s="275">
        <f t="shared" si="9"/>
        <v>1658237800.0000019</v>
      </c>
      <c r="Q17" s="275">
        <f t="shared" si="9"/>
        <v>560760158.00000012</v>
      </c>
      <c r="R17" s="275">
        <f t="shared" ref="R17:X17" si="10">SUM(R5:R16)</f>
        <v>586684555.99999976</v>
      </c>
      <c r="S17" s="275">
        <f t="shared" si="10"/>
        <v>1147444713.9999998</v>
      </c>
      <c r="T17" s="275">
        <f t="shared" si="10"/>
        <v>409555716.00000042</v>
      </c>
      <c r="U17" s="275">
        <f t="shared" si="10"/>
        <v>1557000430.0000002</v>
      </c>
      <c r="V17" s="275">
        <f t="shared" si="10"/>
        <v>579491078.99999952</v>
      </c>
      <c r="W17" s="275">
        <f t="shared" si="10"/>
        <v>2136491508.9999998</v>
      </c>
      <c r="X17" s="275">
        <f t="shared" si="10"/>
        <v>408595449.00000012</v>
      </c>
      <c r="Y17" s="275">
        <f>SUM(Y5:Y16)</f>
        <v>411981048.99999964</v>
      </c>
      <c r="Z17" s="275">
        <f>SUM(Z5:Z16)</f>
        <v>820576497.99999976</v>
      </c>
      <c r="AA17" s="276">
        <f t="shared" si="0"/>
        <v>53.64982779543385</v>
      </c>
      <c r="AB17" s="276">
        <f>Z17/S17*100-100</f>
        <v>-28.486620053399804</v>
      </c>
      <c r="AC17" s="276"/>
      <c r="AD17" s="276"/>
    </row>
    <row r="18" spans="1:30" x14ac:dyDescent="0.3">
      <c r="A18" s="3" t="s">
        <v>45</v>
      </c>
    </row>
  </sheetData>
  <mergeCells count="2">
    <mergeCell ref="A3:A4"/>
    <mergeCell ref="B3:AD3"/>
  </mergeCells>
  <phoneticPr fontId="24" type="noConversion"/>
  <pageMargins left="0.70866141732283472" right="0.70866141732283472" top="0.74803149606299213" bottom="0.74803149606299213" header="0.31496062992125984" footer="0.31496062992125984"/>
  <pageSetup paperSize="9" scale="51" orientation="landscape" r:id="rId1"/>
  <ignoredErrors>
    <ignoredError sqref="L5:L16" formulaRange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3" tint="0.39997558519241921"/>
    <pageSetUpPr fitToPage="1"/>
  </sheetPr>
  <dimension ref="A1:BK239"/>
  <sheetViews>
    <sheetView zoomScale="80" zoomScaleNormal="80" workbookViewId="0">
      <selection activeCell="A3" sqref="A3"/>
    </sheetView>
  </sheetViews>
  <sheetFormatPr defaultRowHeight="15" customHeight="1" x14ac:dyDescent="0.3"/>
  <cols>
    <col min="1" max="1" width="6.85546875" style="42" customWidth="1"/>
    <col min="2" max="2" width="35.42578125" style="33" customWidth="1"/>
    <col min="3" max="5" width="16.140625" style="33" hidden="1" customWidth="1"/>
    <col min="6" max="6" width="12.85546875" style="33" hidden="1" customWidth="1"/>
    <col min="7" max="8" width="14.28515625" style="33" hidden="1" customWidth="1"/>
    <col min="9" max="9" width="14.7109375" style="43" hidden="1" customWidth="1"/>
    <col min="10" max="10" width="17.140625" style="43" hidden="1" customWidth="1"/>
    <col min="11" max="11" width="14.5703125" style="43" customWidth="1"/>
    <col min="12" max="12" width="14.5703125" style="43" hidden="1" customWidth="1"/>
    <col min="13" max="13" width="16.28515625" style="43" customWidth="1"/>
    <col min="14" max="14" width="16.28515625" style="43" hidden="1" customWidth="1"/>
    <col min="15" max="15" width="16.28515625" style="43" customWidth="1"/>
    <col min="16" max="16" width="16.28515625" style="43" hidden="1" customWidth="1"/>
    <col min="17" max="18" width="16.28515625" style="43" customWidth="1"/>
    <col min="19" max="19" width="16.28515625" style="43" hidden="1" customWidth="1"/>
    <col min="20" max="20" width="15.28515625" style="43" customWidth="1"/>
    <col min="21" max="21" width="15.28515625" style="43" hidden="1" customWidth="1"/>
    <col min="22" max="22" width="15.28515625" style="43" customWidth="1"/>
    <col min="23" max="23" width="15.28515625" style="43" hidden="1" customWidth="1"/>
    <col min="24" max="25" width="15.28515625" style="43" customWidth="1"/>
    <col min="26" max="26" width="15.28515625" style="43" hidden="1" customWidth="1"/>
    <col min="27" max="27" width="15.28515625" style="43" customWidth="1"/>
    <col min="28" max="31" width="11" style="43" customWidth="1"/>
    <col min="32" max="32" width="6" style="86" customWidth="1"/>
    <col min="33" max="33" width="6" style="42" bestFit="1" customWidth="1"/>
    <col min="34" max="34" width="24" style="33" customWidth="1"/>
    <col min="35" max="35" width="16.140625" style="33" hidden="1" customWidth="1"/>
    <col min="36" max="39" width="14.28515625" style="33" hidden="1" customWidth="1"/>
    <col min="40" max="40" width="15.7109375" style="33" hidden="1" customWidth="1"/>
    <col min="41" max="41" width="14.7109375" style="33" hidden="1" customWidth="1"/>
    <col min="42" max="42" width="16.140625" style="33" hidden="1" customWidth="1"/>
    <col min="43" max="43" width="14.7109375" style="33" customWidth="1"/>
    <col min="44" max="44" width="14.7109375" style="33" hidden="1" customWidth="1"/>
    <col min="45" max="45" width="13.42578125" style="33" customWidth="1"/>
    <col min="46" max="46" width="14.85546875" style="33" hidden="1" customWidth="1"/>
    <col min="47" max="47" width="17.42578125" style="33" bestFit="1" customWidth="1"/>
    <col min="48" max="48" width="14.85546875" style="33" hidden="1" customWidth="1"/>
    <col min="49" max="49" width="15.7109375" style="33" bestFit="1" customWidth="1"/>
    <col min="50" max="50" width="14.85546875" style="33" customWidth="1"/>
    <col min="51" max="51" width="14.85546875" style="33" hidden="1" customWidth="1"/>
    <col min="52" max="52" width="17.42578125" style="33" bestFit="1" customWidth="1"/>
    <col min="53" max="53" width="14.85546875" style="33" hidden="1" customWidth="1"/>
    <col min="54" max="54" width="17.42578125" style="33" bestFit="1" customWidth="1"/>
    <col min="55" max="55" width="14.85546875" style="33" hidden="1" customWidth="1"/>
    <col min="56" max="56" width="16.140625" style="33" customWidth="1"/>
    <col min="57" max="57" width="14.85546875" style="33" customWidth="1"/>
    <col min="58" max="58" width="14.85546875" style="33" hidden="1" customWidth="1"/>
    <col min="59" max="59" width="14.85546875" style="33" customWidth="1"/>
    <col min="60" max="60" width="9.28515625" style="33" customWidth="1"/>
    <col min="61" max="61" width="10" style="33" customWidth="1"/>
    <col min="62" max="62" width="9.5703125" style="33" customWidth="1"/>
    <col min="63" max="63" width="8.5703125" style="33" bestFit="1" customWidth="1"/>
    <col min="64" max="16384" width="9.140625" style="33"/>
  </cols>
  <sheetData>
    <row r="1" spans="1:63" s="23" customFormat="1" ht="15" customHeight="1" x14ac:dyDescent="0.25">
      <c r="A1" s="17" t="str">
        <f>'Indice tavole'!C25</f>
        <v>Paesi per valore delle importazioni e delle esportazioni per provincia. Anni 2017-2021. Valori in milioni di euro e variazioni percentuali rispetto all'anno precedente</v>
      </c>
      <c r="B1" s="18"/>
      <c r="C1" s="18"/>
      <c r="D1" s="18"/>
      <c r="E1" s="18"/>
      <c r="F1" s="18"/>
      <c r="G1" s="18"/>
      <c r="H1" s="18"/>
      <c r="I1" s="19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124"/>
      <c r="AG1" s="22"/>
      <c r="AN1" s="54" t="s">
        <v>110</v>
      </c>
    </row>
    <row r="2" spans="1:63" s="23" customFormat="1" ht="15" customHeight="1" x14ac:dyDescent="0.25">
      <c r="A2" s="17"/>
      <c r="B2" s="18"/>
      <c r="C2" s="18"/>
      <c r="D2" s="18"/>
      <c r="E2" s="18"/>
      <c r="F2" s="18"/>
      <c r="G2" s="18"/>
      <c r="H2" s="18"/>
      <c r="I2" s="19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124"/>
      <c r="AG2" s="22"/>
    </row>
    <row r="3" spans="1:63" s="23" customFormat="1" ht="15" customHeight="1" x14ac:dyDescent="0.25">
      <c r="A3" s="62" t="s">
        <v>341</v>
      </c>
      <c r="B3" s="63"/>
      <c r="C3" s="63"/>
      <c r="D3" s="63"/>
      <c r="E3" s="63"/>
      <c r="F3" s="63"/>
      <c r="G3" s="63"/>
      <c r="H3" s="63"/>
      <c r="I3" s="19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124"/>
      <c r="AG3" s="22"/>
      <c r="BH3" s="87"/>
      <c r="BI3" s="87"/>
      <c r="BJ3" s="87"/>
      <c r="BK3" s="87"/>
    </row>
    <row r="4" spans="1:63" s="23" customFormat="1" ht="15" customHeight="1" x14ac:dyDescent="0.25">
      <c r="A4" s="353" t="s">
        <v>86</v>
      </c>
      <c r="B4" s="353" t="s">
        <v>48</v>
      </c>
      <c r="C4" s="350" t="s">
        <v>15</v>
      </c>
      <c r="D4" s="350"/>
      <c r="E4" s="350"/>
      <c r="F4" s="350"/>
      <c r="G4" s="350"/>
      <c r="H4" s="350"/>
      <c r="I4" s="350"/>
      <c r="J4" s="350"/>
      <c r="K4" s="350"/>
      <c r="L4" s="350"/>
      <c r="M4" s="350"/>
      <c r="N4" s="350"/>
      <c r="O4" s="350"/>
      <c r="P4" s="350"/>
      <c r="Q4" s="350"/>
      <c r="R4" s="350"/>
      <c r="S4" s="350"/>
      <c r="T4" s="350"/>
      <c r="U4" s="350"/>
      <c r="V4" s="350"/>
      <c r="W4" s="350"/>
      <c r="X4" s="350"/>
      <c r="Y4" s="350"/>
      <c r="Z4" s="350"/>
      <c r="AA4" s="350"/>
      <c r="AB4" s="350"/>
      <c r="AC4" s="350"/>
      <c r="AD4" s="350"/>
      <c r="AE4" s="351"/>
      <c r="AF4" s="125"/>
      <c r="AG4" s="353" t="s">
        <v>86</v>
      </c>
      <c r="AH4" s="353" t="s">
        <v>48</v>
      </c>
      <c r="AI4" s="346" t="s">
        <v>16</v>
      </c>
      <c r="AJ4" s="346"/>
      <c r="AK4" s="346"/>
      <c r="AL4" s="346"/>
      <c r="AM4" s="346"/>
      <c r="AN4" s="346"/>
      <c r="AO4" s="346"/>
      <c r="AP4" s="346"/>
      <c r="AQ4" s="346"/>
      <c r="AR4" s="346"/>
      <c r="AS4" s="346"/>
      <c r="AT4" s="346"/>
      <c r="AU4" s="346"/>
      <c r="AV4" s="346"/>
      <c r="AW4" s="346"/>
      <c r="AX4" s="346"/>
      <c r="AY4" s="346"/>
      <c r="AZ4" s="346"/>
      <c r="BA4" s="346"/>
      <c r="BB4" s="346"/>
      <c r="BC4" s="346"/>
      <c r="BD4" s="346"/>
      <c r="BE4" s="346"/>
      <c r="BF4" s="346"/>
      <c r="BG4" s="346"/>
      <c r="BH4" s="346"/>
      <c r="BI4" s="346"/>
      <c r="BJ4" s="346"/>
      <c r="BK4" s="347"/>
    </row>
    <row r="5" spans="1:63" s="23" customFormat="1" ht="49.5" customHeight="1" x14ac:dyDescent="0.25">
      <c r="A5" s="354"/>
      <c r="B5" s="354"/>
      <c r="C5" s="48" t="s">
        <v>115</v>
      </c>
      <c r="D5" s="48" t="s">
        <v>116</v>
      </c>
      <c r="E5" s="48" t="s">
        <v>117</v>
      </c>
      <c r="F5" s="48" t="s">
        <v>118</v>
      </c>
      <c r="G5" s="48" t="s">
        <v>320</v>
      </c>
      <c r="H5" s="48" t="s">
        <v>321</v>
      </c>
      <c r="I5" s="48" t="s">
        <v>322</v>
      </c>
      <c r="J5" s="48" t="s">
        <v>552</v>
      </c>
      <c r="K5" s="48" t="s">
        <v>553</v>
      </c>
      <c r="L5" s="48" t="s">
        <v>583</v>
      </c>
      <c r="M5" s="48" t="s">
        <v>554</v>
      </c>
      <c r="N5" s="48" t="s">
        <v>557</v>
      </c>
      <c r="O5" s="48" t="s">
        <v>558</v>
      </c>
      <c r="P5" s="48" t="s">
        <v>569</v>
      </c>
      <c r="Q5" s="48" t="s">
        <v>570</v>
      </c>
      <c r="R5" s="48" t="s">
        <v>572</v>
      </c>
      <c r="S5" s="48" t="s">
        <v>580</v>
      </c>
      <c r="T5" s="48" t="s">
        <v>581</v>
      </c>
      <c r="U5" s="48" t="s">
        <v>584</v>
      </c>
      <c r="V5" s="48" t="s">
        <v>585</v>
      </c>
      <c r="W5" s="225" t="s">
        <v>600</v>
      </c>
      <c r="X5" s="225" t="s">
        <v>601</v>
      </c>
      <c r="Y5" s="225" t="s">
        <v>602</v>
      </c>
      <c r="Z5" s="225" t="s">
        <v>615</v>
      </c>
      <c r="AA5" s="225" t="s">
        <v>613</v>
      </c>
      <c r="AB5" s="56" t="s">
        <v>119</v>
      </c>
      <c r="AC5" s="56" t="s">
        <v>120</v>
      </c>
      <c r="AD5" s="56" t="s">
        <v>559</v>
      </c>
      <c r="AE5" s="56" t="s">
        <v>571</v>
      </c>
      <c r="AF5" s="126"/>
      <c r="AG5" s="355"/>
      <c r="AH5" s="354"/>
      <c r="AI5" s="139" t="s">
        <v>115</v>
      </c>
      <c r="AJ5" s="139" t="s">
        <v>116</v>
      </c>
      <c r="AK5" s="139" t="s">
        <v>117</v>
      </c>
      <c r="AL5" s="139" t="s">
        <v>551</v>
      </c>
      <c r="AM5" s="48" t="s">
        <v>320</v>
      </c>
      <c r="AN5" s="48" t="s">
        <v>321</v>
      </c>
      <c r="AO5" s="48" t="s">
        <v>322</v>
      </c>
      <c r="AP5" s="48" t="s">
        <v>552</v>
      </c>
      <c r="AQ5" s="272" t="s">
        <v>553</v>
      </c>
      <c r="AR5" s="272" t="s">
        <v>583</v>
      </c>
      <c r="AS5" s="272" t="s">
        <v>554</v>
      </c>
      <c r="AT5" s="272" t="s">
        <v>557</v>
      </c>
      <c r="AU5" s="272" t="s">
        <v>558</v>
      </c>
      <c r="AV5" s="272" t="s">
        <v>569</v>
      </c>
      <c r="AW5" s="272" t="s">
        <v>570</v>
      </c>
      <c r="AX5" s="272" t="s">
        <v>572</v>
      </c>
      <c r="AY5" s="272" t="s">
        <v>580</v>
      </c>
      <c r="AZ5" s="272" t="s">
        <v>581</v>
      </c>
      <c r="BA5" s="272" t="s">
        <v>584</v>
      </c>
      <c r="BB5" s="272" t="s">
        <v>585</v>
      </c>
      <c r="BC5" s="270" t="s">
        <v>600</v>
      </c>
      <c r="BD5" s="270" t="s">
        <v>601</v>
      </c>
      <c r="BE5" s="270" t="s">
        <v>602</v>
      </c>
      <c r="BF5" s="270" t="s">
        <v>615</v>
      </c>
      <c r="BG5" s="270" t="s">
        <v>613</v>
      </c>
      <c r="BH5" s="272" t="s">
        <v>119</v>
      </c>
      <c r="BI5" s="272" t="s">
        <v>120</v>
      </c>
      <c r="BJ5" s="272" t="s">
        <v>559</v>
      </c>
      <c r="BK5" s="272" t="s">
        <v>571</v>
      </c>
    </row>
    <row r="6" spans="1:63" ht="15" customHeight="1" x14ac:dyDescent="0.3">
      <c r="A6" s="31">
        <v>1</v>
      </c>
      <c r="B6" s="32" t="s">
        <v>51</v>
      </c>
      <c r="C6" s="30">
        <v>29636908.000000056</v>
      </c>
      <c r="D6" s="30">
        <v>62025165.000000045</v>
      </c>
      <c r="E6" s="30">
        <v>89329446.00000003</v>
      </c>
      <c r="F6" s="30">
        <v>125313081.00000013</v>
      </c>
      <c r="G6" s="37">
        <v>31119913.999999985</v>
      </c>
      <c r="H6" s="30">
        <v>60794826.999999993</v>
      </c>
      <c r="I6" s="30">
        <v>89145807</v>
      </c>
      <c r="J6" s="30">
        <v>123037510.99999996</v>
      </c>
      <c r="K6" s="36">
        <v>31267565.000000019</v>
      </c>
      <c r="L6" s="36">
        <v>31117030.000000034</v>
      </c>
      <c r="M6" s="140">
        <f>IF(SUM(L6,K6)=0,"",SUM(K6,L6))</f>
        <v>62384595.000000052</v>
      </c>
      <c r="N6" s="159">
        <v>29387352.999999985</v>
      </c>
      <c r="O6" s="159">
        <f>SUM(M6:N6)</f>
        <v>91771948.00000003</v>
      </c>
      <c r="P6" s="159">
        <v>32164683.999999974</v>
      </c>
      <c r="Q6" s="159">
        <f>SUM(O6:P6)</f>
        <v>123936632</v>
      </c>
      <c r="R6" s="159">
        <v>32268907.999999944</v>
      </c>
      <c r="S6" s="159">
        <v>26812211</v>
      </c>
      <c r="T6" s="159">
        <f>SUM(R6:S6)</f>
        <v>59081118.99999994</v>
      </c>
      <c r="U6" s="159">
        <v>29620511.999999978</v>
      </c>
      <c r="V6" s="159">
        <f t="shared" ref="V6:V34" si="0">U6+T6</f>
        <v>88701630.999999911</v>
      </c>
      <c r="W6" s="159">
        <v>37445524.000000007</v>
      </c>
      <c r="X6" s="159">
        <f t="shared" ref="X6:X34" si="1">W6+V6</f>
        <v>126147154.99999991</v>
      </c>
      <c r="Y6" s="159">
        <v>32303891.999999974</v>
      </c>
      <c r="Z6" s="159">
        <v>36774082.000000007</v>
      </c>
      <c r="AA6" s="159">
        <f>SUM(Y6:Z6)</f>
        <v>69077973.999999985</v>
      </c>
      <c r="AB6" s="131">
        <f t="shared" ref="AB6:AB35" si="2">IFERROR(Y6/R6*100-100," ")</f>
        <v>0.10841395686531996</v>
      </c>
      <c r="AC6" s="130">
        <f>AA6/T6*100-100</f>
        <v>16.920557987400443</v>
      </c>
      <c r="AD6" s="96"/>
      <c r="AE6" s="96"/>
      <c r="AF6" s="70"/>
      <c r="AG6" s="31">
        <v>1</v>
      </c>
      <c r="AH6" s="166" t="s">
        <v>51</v>
      </c>
      <c r="AI6" s="30">
        <v>43666344.000000007</v>
      </c>
      <c r="AJ6" s="30">
        <v>89618621.99999997</v>
      </c>
      <c r="AK6" s="30">
        <v>129569060.99999997</v>
      </c>
      <c r="AL6" s="30">
        <v>174954709.99999994</v>
      </c>
      <c r="AM6" s="37">
        <v>56580345</v>
      </c>
      <c r="AN6" s="30">
        <v>110239213.00000006</v>
      </c>
      <c r="AO6" s="30">
        <v>155467459.00000012</v>
      </c>
      <c r="AP6" s="30">
        <v>203249448.00000006</v>
      </c>
      <c r="AQ6" s="36">
        <v>56048053</v>
      </c>
      <c r="AR6" s="36">
        <v>53637560.99999997</v>
      </c>
      <c r="AS6" s="140">
        <f>IF(SUM(AR6,AQ6)=0,"",SUM(AQ6,AR6))</f>
        <v>109685613.99999997</v>
      </c>
      <c r="AT6" s="159">
        <v>46351626.999999993</v>
      </c>
      <c r="AU6" s="159">
        <f>SUM(AS6:AT6)</f>
        <v>156037240.99999997</v>
      </c>
      <c r="AV6" s="159">
        <v>50491045.000000007</v>
      </c>
      <c r="AW6" s="159">
        <f>SUM(AU6:AV6)</f>
        <v>206528285.99999997</v>
      </c>
      <c r="AX6" s="159">
        <v>53292490.000000052</v>
      </c>
      <c r="AY6" s="159">
        <v>44379650.999999993</v>
      </c>
      <c r="AZ6" s="159">
        <f>SUM(AX6:AY6)</f>
        <v>97672141.000000045</v>
      </c>
      <c r="BA6" s="159">
        <v>48442970.999999963</v>
      </c>
      <c r="BB6" s="159">
        <f t="shared" ref="BB6:BB34" si="3">BA6+AZ6</f>
        <v>146115112</v>
      </c>
      <c r="BC6" s="159">
        <v>47589928</v>
      </c>
      <c r="BD6" s="159">
        <f t="shared" ref="BD6:BD34" si="4">BC6+BB6</f>
        <v>193705040</v>
      </c>
      <c r="BE6" s="159">
        <v>67033941.000000045</v>
      </c>
      <c r="BF6" s="159">
        <v>64920766.000000015</v>
      </c>
      <c r="BG6" s="159">
        <f>SUM(BE6:BF6)</f>
        <v>131954707.00000006</v>
      </c>
      <c r="BH6" s="131">
        <f t="shared" ref="BH6:BH35" si="5">IFERROR(BE6/AX6*100-100," ")</f>
        <v>25.784967075098166</v>
      </c>
      <c r="BI6" s="130">
        <f>BG6/AZ6*100-100</f>
        <v>35.099636036441552</v>
      </c>
      <c r="BJ6" s="96"/>
      <c r="BK6" s="96"/>
    </row>
    <row r="7" spans="1:63" ht="15" customHeight="1" x14ac:dyDescent="0.3">
      <c r="A7" s="39">
        <v>2</v>
      </c>
      <c r="B7" s="40" t="s">
        <v>57</v>
      </c>
      <c r="C7" s="37">
        <v>65594472.000000022</v>
      </c>
      <c r="D7" s="37">
        <v>103857513.00000003</v>
      </c>
      <c r="E7" s="37">
        <v>147592338.00000003</v>
      </c>
      <c r="F7" s="37">
        <v>209687774.00000036</v>
      </c>
      <c r="G7" s="37">
        <v>40557053.99999994</v>
      </c>
      <c r="H7" s="37">
        <v>82990561.99999994</v>
      </c>
      <c r="I7" s="37">
        <v>135861737.99999994</v>
      </c>
      <c r="J7" s="37">
        <v>193495436.99999964</v>
      </c>
      <c r="K7" s="36">
        <v>41616833.000000015</v>
      </c>
      <c r="L7" s="36">
        <v>44957946.99999997</v>
      </c>
      <c r="M7" s="140">
        <f>IF(SUM(L7,K7)=0,"",SUM(K7,L7))</f>
        <v>86574779.999999985</v>
      </c>
      <c r="N7" s="159">
        <v>42332900.999999955</v>
      </c>
      <c r="O7" s="159">
        <f t="shared" ref="O7:Q32" si="6">SUM(M7:N7)</f>
        <v>128907680.99999994</v>
      </c>
      <c r="P7" s="159">
        <v>70274471.000000015</v>
      </c>
      <c r="Q7" s="159">
        <f t="shared" si="6"/>
        <v>199182151.99999994</v>
      </c>
      <c r="R7" s="159">
        <v>37058236.999999993</v>
      </c>
      <c r="S7" s="159">
        <v>52000099</v>
      </c>
      <c r="T7" s="159">
        <f t="shared" ref="T7:T32" si="7">SUM(R7:S7)</f>
        <v>89058336</v>
      </c>
      <c r="U7" s="159">
        <v>45564181.999999955</v>
      </c>
      <c r="V7" s="159">
        <f t="shared" si="0"/>
        <v>134622517.99999994</v>
      </c>
      <c r="W7" s="159">
        <v>44967829.00000006</v>
      </c>
      <c r="X7" s="159">
        <f t="shared" si="1"/>
        <v>179590347</v>
      </c>
      <c r="Y7" s="159">
        <v>35183943.999999985</v>
      </c>
      <c r="Z7" s="159">
        <v>34365489.000000007</v>
      </c>
      <c r="AA7" s="159">
        <f t="shared" ref="AA7:AA34" si="8">SUM(Y7:Z7)</f>
        <v>69549433</v>
      </c>
      <c r="AB7" s="131">
        <f t="shared" si="2"/>
        <v>-5.0576960798216248</v>
      </c>
      <c r="AC7" s="130">
        <f t="shared" ref="AC7:AC32" si="9">AA7/T7*100-100</f>
        <v>-21.905757367844828</v>
      </c>
      <c r="AD7" s="96"/>
      <c r="AE7" s="96"/>
      <c r="AF7" s="70"/>
      <c r="AG7" s="39">
        <v>2</v>
      </c>
      <c r="AH7" s="167" t="s">
        <v>57</v>
      </c>
      <c r="AI7" s="37">
        <v>14337925.999999998</v>
      </c>
      <c r="AJ7" s="37">
        <v>31326977.999999993</v>
      </c>
      <c r="AK7" s="37">
        <v>45558617.999999993</v>
      </c>
      <c r="AL7" s="37">
        <v>57476321.000000007</v>
      </c>
      <c r="AM7" s="37">
        <v>8450063.9999999981</v>
      </c>
      <c r="AN7" s="37">
        <v>16463158.000000004</v>
      </c>
      <c r="AO7" s="37">
        <v>26590778.000000007</v>
      </c>
      <c r="AP7" s="37">
        <v>35317620.999999993</v>
      </c>
      <c r="AQ7" s="36">
        <v>9765222.0000000037</v>
      </c>
      <c r="AR7" s="36">
        <v>10895572.000000004</v>
      </c>
      <c r="AS7" s="140">
        <f t="shared" ref="AS7:AS32" si="10">IF(SUM(AR7,AQ7)=0,"",SUM(AQ7,AR7))</f>
        <v>20660794.000000007</v>
      </c>
      <c r="AT7" s="159">
        <v>10806016.000000002</v>
      </c>
      <c r="AU7" s="159">
        <f t="shared" ref="AU7:AW33" si="11">SUM(AS7:AT7)</f>
        <v>31466810.000000007</v>
      </c>
      <c r="AV7" s="159">
        <v>8797586.0000000037</v>
      </c>
      <c r="AW7" s="159">
        <f t="shared" si="11"/>
        <v>40264396.000000015</v>
      </c>
      <c r="AX7" s="159">
        <v>10571944.999999994</v>
      </c>
      <c r="AY7" s="159">
        <v>8303278.0000000028</v>
      </c>
      <c r="AZ7" s="159">
        <f t="shared" ref="AZ7:AZ33" si="12">SUM(AX7:AY7)</f>
        <v>18875222.999999996</v>
      </c>
      <c r="BA7" s="159">
        <v>8657678.9999999963</v>
      </c>
      <c r="BB7" s="159">
        <f t="shared" si="3"/>
        <v>27532901.999999993</v>
      </c>
      <c r="BC7" s="159">
        <v>7895986.9999999935</v>
      </c>
      <c r="BD7" s="159">
        <f t="shared" si="4"/>
        <v>35428888.999999985</v>
      </c>
      <c r="BE7" s="159">
        <v>13809443.999999996</v>
      </c>
      <c r="BF7" s="159">
        <v>9035030.0000000056</v>
      </c>
      <c r="BG7" s="159">
        <f t="shared" ref="BG7:BG34" si="13">SUM(BE7:BF7)</f>
        <v>22844474</v>
      </c>
      <c r="BH7" s="131">
        <f t="shared" si="5"/>
        <v>30.623494541449134</v>
      </c>
      <c r="BI7" s="130">
        <f t="shared" ref="BI7:BI33" si="14">BG7/AZ7*100-100</f>
        <v>21.02889592350779</v>
      </c>
      <c r="BJ7" s="96"/>
      <c r="BK7" s="96"/>
    </row>
    <row r="8" spans="1:63" ht="15" customHeight="1" x14ac:dyDescent="0.3">
      <c r="A8" s="39">
        <v>3</v>
      </c>
      <c r="B8" s="40" t="s">
        <v>49</v>
      </c>
      <c r="C8" s="37">
        <v>33806807.99999997</v>
      </c>
      <c r="D8" s="37">
        <v>75415710.999999985</v>
      </c>
      <c r="E8" s="37">
        <v>112946247.00000004</v>
      </c>
      <c r="F8" s="37">
        <v>176568426.99999964</v>
      </c>
      <c r="G8" s="37">
        <v>50567958.000000007</v>
      </c>
      <c r="H8" s="37">
        <v>156443349.9999997</v>
      </c>
      <c r="I8" s="37">
        <v>315076452.9999994</v>
      </c>
      <c r="J8" s="37">
        <v>535497533.99999952</v>
      </c>
      <c r="K8" s="36">
        <v>166248291.99999961</v>
      </c>
      <c r="L8" s="36">
        <v>214697696</v>
      </c>
      <c r="M8" s="140">
        <f>IF(SUM(L8,K8)=0,"",SUM(K8,L8))</f>
        <v>380945987.99999964</v>
      </c>
      <c r="N8" s="159">
        <v>143552977.99999997</v>
      </c>
      <c r="O8" s="159">
        <f t="shared" si="6"/>
        <v>524498965.99999964</v>
      </c>
      <c r="P8" s="159">
        <v>137483626.00000018</v>
      </c>
      <c r="Q8" s="159">
        <f t="shared" si="6"/>
        <v>661982591.99999976</v>
      </c>
      <c r="R8" s="159">
        <v>60978419.999999955</v>
      </c>
      <c r="S8" s="159">
        <v>43623838.000000097</v>
      </c>
      <c r="T8" s="159">
        <f t="shared" si="7"/>
        <v>104602258.00000006</v>
      </c>
      <c r="U8" s="159">
        <v>35216758.000000082</v>
      </c>
      <c r="V8" s="159">
        <f t="shared" si="0"/>
        <v>139819016.00000015</v>
      </c>
      <c r="W8" s="159">
        <v>53161669.999999978</v>
      </c>
      <c r="X8" s="159">
        <f t="shared" si="1"/>
        <v>192980686.00000012</v>
      </c>
      <c r="Y8" s="159">
        <v>52445713.999999948</v>
      </c>
      <c r="Z8" s="159">
        <v>52510882.999999993</v>
      </c>
      <c r="AA8" s="159">
        <f t="shared" si="8"/>
        <v>104956596.99999994</v>
      </c>
      <c r="AB8" s="131">
        <f t="shared" si="2"/>
        <v>-13.99299293094181</v>
      </c>
      <c r="AC8" s="130">
        <f t="shared" si="9"/>
        <v>0.33874890157711945</v>
      </c>
      <c r="AD8" s="96"/>
      <c r="AE8" s="96"/>
      <c r="AF8" s="70"/>
      <c r="AG8" s="39">
        <v>3</v>
      </c>
      <c r="AH8" s="167" t="s">
        <v>49</v>
      </c>
      <c r="AI8" s="37">
        <v>46456011.999999978</v>
      </c>
      <c r="AJ8" s="37">
        <v>99694616</v>
      </c>
      <c r="AK8" s="37">
        <v>149401935.00000003</v>
      </c>
      <c r="AL8" s="37">
        <v>201201858.99999985</v>
      </c>
      <c r="AM8" s="37">
        <v>49808895.999999978</v>
      </c>
      <c r="AN8" s="37">
        <v>103131572.99999994</v>
      </c>
      <c r="AO8" s="37">
        <v>157025328</v>
      </c>
      <c r="AP8" s="37">
        <v>206182615.00000015</v>
      </c>
      <c r="AQ8" s="36">
        <v>56083182.999999955</v>
      </c>
      <c r="AR8" s="36">
        <v>59209777.000000045</v>
      </c>
      <c r="AS8" s="140">
        <f t="shared" si="10"/>
        <v>115292960</v>
      </c>
      <c r="AT8" s="159">
        <v>56001167.99999994</v>
      </c>
      <c r="AU8" s="159">
        <f t="shared" si="11"/>
        <v>171294127.99999994</v>
      </c>
      <c r="AV8" s="159">
        <v>56513764.000000045</v>
      </c>
      <c r="AW8" s="159">
        <f t="shared" si="11"/>
        <v>227807892</v>
      </c>
      <c r="AX8" s="159">
        <v>64572093.99999997</v>
      </c>
      <c r="AY8" s="159">
        <v>58341842.000000067</v>
      </c>
      <c r="AZ8" s="159">
        <f t="shared" si="12"/>
        <v>122913936.00000003</v>
      </c>
      <c r="BA8" s="159">
        <v>58904541.000000075</v>
      </c>
      <c r="BB8" s="159">
        <f t="shared" si="3"/>
        <v>181818477.00000012</v>
      </c>
      <c r="BC8" s="159">
        <v>57068092.999999963</v>
      </c>
      <c r="BD8" s="159">
        <f t="shared" si="4"/>
        <v>238886570.00000009</v>
      </c>
      <c r="BE8" s="159">
        <v>66893068.999999933</v>
      </c>
      <c r="BF8" s="159">
        <v>71308668.00000006</v>
      </c>
      <c r="BG8" s="159">
        <f t="shared" si="13"/>
        <v>138201737</v>
      </c>
      <c r="BH8" s="131">
        <f t="shared" si="5"/>
        <v>3.5943932683985196</v>
      </c>
      <c r="BI8" s="130">
        <f t="shared" si="14"/>
        <v>12.437809330261757</v>
      </c>
      <c r="BJ8" s="96"/>
      <c r="BK8" s="96"/>
    </row>
    <row r="9" spans="1:63" ht="15" customHeight="1" x14ac:dyDescent="0.3">
      <c r="A9" s="39">
        <v>4</v>
      </c>
      <c r="B9" s="303" t="s">
        <v>54</v>
      </c>
      <c r="C9" s="304">
        <v>9502740.0000000056</v>
      </c>
      <c r="D9" s="304">
        <v>22911230.000000004</v>
      </c>
      <c r="E9" s="304">
        <v>30600213</v>
      </c>
      <c r="F9" s="304">
        <v>40302833.000000022</v>
      </c>
      <c r="G9" s="304">
        <v>8002616.0000000028</v>
      </c>
      <c r="H9" s="304">
        <v>16440191.000000007</v>
      </c>
      <c r="I9" s="304">
        <v>24492804.000000011</v>
      </c>
      <c r="J9" s="304">
        <v>35296520.999999978</v>
      </c>
      <c r="K9" s="305">
        <v>11353641</v>
      </c>
      <c r="L9" s="305">
        <v>7757887.0000000019</v>
      </c>
      <c r="M9" s="306">
        <f>IF(SUM(L9,K9)=0,"",SUM(K9,L9))</f>
        <v>19111528</v>
      </c>
      <c r="N9" s="307">
        <v>8485670.0000000019</v>
      </c>
      <c r="O9" s="307">
        <f t="shared" si="6"/>
        <v>27597198</v>
      </c>
      <c r="P9" s="307">
        <v>10355273.999999998</v>
      </c>
      <c r="Q9" s="307">
        <f t="shared" si="6"/>
        <v>37952472</v>
      </c>
      <c r="R9" s="307">
        <v>8592354.0000000019</v>
      </c>
      <c r="S9" s="307">
        <v>6254636</v>
      </c>
      <c r="T9" s="307">
        <f t="shared" si="7"/>
        <v>14846990.000000002</v>
      </c>
      <c r="U9" s="307">
        <v>6905810.0000000047</v>
      </c>
      <c r="V9" s="307">
        <f t="shared" si="0"/>
        <v>21752800.000000007</v>
      </c>
      <c r="W9" s="307">
        <v>9110267.9999999944</v>
      </c>
      <c r="X9" s="307">
        <f t="shared" si="1"/>
        <v>30863068</v>
      </c>
      <c r="Y9" s="307">
        <v>1410822.9999999998</v>
      </c>
      <c r="Z9" s="307">
        <v>1752819.9999999998</v>
      </c>
      <c r="AA9" s="307">
        <f t="shared" si="8"/>
        <v>3163642.9999999995</v>
      </c>
      <c r="AB9" s="131">
        <f t="shared" si="2"/>
        <v>-83.580483299454386</v>
      </c>
      <c r="AC9" s="130">
        <f t="shared" si="9"/>
        <v>-78.691687675414357</v>
      </c>
      <c r="AD9" s="96"/>
      <c r="AE9" s="96"/>
      <c r="AF9" s="70"/>
      <c r="AG9" s="39">
        <v>4</v>
      </c>
      <c r="AH9" s="308" t="s">
        <v>54</v>
      </c>
      <c r="AI9" s="304">
        <v>15364924.000000002</v>
      </c>
      <c r="AJ9" s="304">
        <v>32618085.000000015</v>
      </c>
      <c r="AK9" s="304">
        <v>47788762.000000015</v>
      </c>
      <c r="AL9" s="304">
        <v>64264294.000000037</v>
      </c>
      <c r="AM9" s="304">
        <v>11888842.000000002</v>
      </c>
      <c r="AN9" s="304">
        <v>32234826.000000015</v>
      </c>
      <c r="AO9" s="304">
        <v>47589003.000000007</v>
      </c>
      <c r="AP9" s="304">
        <v>66029019.999999933</v>
      </c>
      <c r="AQ9" s="305">
        <v>14872734.999999998</v>
      </c>
      <c r="AR9" s="305">
        <v>14227731.000000006</v>
      </c>
      <c r="AS9" s="306">
        <f t="shared" si="10"/>
        <v>29100466.000000004</v>
      </c>
      <c r="AT9" s="307">
        <v>14985725</v>
      </c>
      <c r="AU9" s="307">
        <f t="shared" si="11"/>
        <v>44086191</v>
      </c>
      <c r="AV9" s="307">
        <v>13546833.000000009</v>
      </c>
      <c r="AW9" s="307">
        <f t="shared" si="11"/>
        <v>57633024.000000007</v>
      </c>
      <c r="AX9" s="307">
        <v>13082025.000000002</v>
      </c>
      <c r="AY9" s="307">
        <v>8617236.9999999981</v>
      </c>
      <c r="AZ9" s="307">
        <f t="shared" si="12"/>
        <v>21699262</v>
      </c>
      <c r="BA9" s="307">
        <v>12211535.999999998</v>
      </c>
      <c r="BB9" s="307">
        <f t="shared" si="3"/>
        <v>33910798</v>
      </c>
      <c r="BC9" s="307">
        <v>13406692.999999994</v>
      </c>
      <c r="BD9" s="307">
        <f t="shared" si="4"/>
        <v>47317490.999999993</v>
      </c>
      <c r="BE9" s="307">
        <v>11499695</v>
      </c>
      <c r="BF9" s="307">
        <v>12937282.999999994</v>
      </c>
      <c r="BG9" s="307">
        <f t="shared" si="13"/>
        <v>24436977.999999993</v>
      </c>
      <c r="BH9" s="131">
        <f t="shared" si="5"/>
        <v>-12.09545158337491</v>
      </c>
      <c r="BI9" s="130">
        <f t="shared" si="14"/>
        <v>12.616631846742038</v>
      </c>
      <c r="BJ9" s="96"/>
      <c r="BK9" s="96"/>
    </row>
    <row r="10" spans="1:63" ht="15" customHeight="1" x14ac:dyDescent="0.3">
      <c r="A10" s="39">
        <v>5</v>
      </c>
      <c r="B10" s="40" t="s">
        <v>82</v>
      </c>
      <c r="C10" s="37">
        <v>5327549.9999999991</v>
      </c>
      <c r="D10" s="37">
        <v>13631946.999999996</v>
      </c>
      <c r="E10" s="37">
        <v>19768421.999999996</v>
      </c>
      <c r="F10" s="37">
        <v>26024096.000000007</v>
      </c>
      <c r="G10" s="37">
        <v>4951067.0000000009</v>
      </c>
      <c r="H10" s="37">
        <v>9620848</v>
      </c>
      <c r="I10" s="37">
        <v>14763420</v>
      </c>
      <c r="J10" s="37">
        <v>21345285.999999996</v>
      </c>
      <c r="K10" s="36">
        <v>5345352</v>
      </c>
      <c r="L10" s="36">
        <v>4339763</v>
      </c>
      <c r="M10" s="140">
        <f t="shared" ref="M10:M33" si="15">IF(SUM(L10,K10)=0,"",SUM(K10,L10))</f>
        <v>9685115</v>
      </c>
      <c r="N10" s="159">
        <v>5020722.0000000019</v>
      </c>
      <c r="O10" s="159">
        <f t="shared" si="6"/>
        <v>14705837.000000002</v>
      </c>
      <c r="P10" s="159">
        <v>6052277.9999999981</v>
      </c>
      <c r="Q10" s="159">
        <f t="shared" si="6"/>
        <v>20758115</v>
      </c>
      <c r="R10" s="159">
        <v>3565261.0000000005</v>
      </c>
      <c r="S10" s="159">
        <v>2549188</v>
      </c>
      <c r="T10" s="159">
        <f t="shared" si="7"/>
        <v>6114449</v>
      </c>
      <c r="U10" s="159">
        <v>3350382</v>
      </c>
      <c r="V10" s="159">
        <f t="shared" si="0"/>
        <v>9464831</v>
      </c>
      <c r="W10" s="159">
        <v>3880899</v>
      </c>
      <c r="X10" s="159">
        <f t="shared" si="1"/>
        <v>13345730</v>
      </c>
      <c r="Y10" s="159">
        <v>6675956.0000000019</v>
      </c>
      <c r="Z10" s="159">
        <v>5921538.0000000009</v>
      </c>
      <c r="AA10" s="159">
        <f t="shared" si="8"/>
        <v>12597494.000000004</v>
      </c>
      <c r="AB10" s="131">
        <f t="shared" si="2"/>
        <v>87.250134001409748</v>
      </c>
      <c r="AC10" s="130">
        <f t="shared" si="9"/>
        <v>106.02827826350344</v>
      </c>
      <c r="AD10" s="96"/>
      <c r="AE10" s="96"/>
      <c r="AF10" s="70"/>
      <c r="AG10" s="39">
        <v>5</v>
      </c>
      <c r="AH10" s="167" t="s">
        <v>82</v>
      </c>
      <c r="AI10" s="37">
        <v>982083.00000000023</v>
      </c>
      <c r="AJ10" s="37">
        <v>2746283</v>
      </c>
      <c r="AK10" s="37">
        <v>3958681</v>
      </c>
      <c r="AL10" s="37">
        <v>5467087.9999999991</v>
      </c>
      <c r="AM10" s="37">
        <v>1019180.0000000002</v>
      </c>
      <c r="AN10" s="37">
        <v>1956928.0000000002</v>
      </c>
      <c r="AO10" s="37">
        <v>2882469.0000000005</v>
      </c>
      <c r="AP10" s="37">
        <v>5036294.0000000019</v>
      </c>
      <c r="AQ10" s="36">
        <v>1409315.0000000007</v>
      </c>
      <c r="AR10" s="36">
        <v>1214287</v>
      </c>
      <c r="AS10" s="140">
        <f t="shared" si="10"/>
        <v>2623602.0000000009</v>
      </c>
      <c r="AT10" s="159">
        <v>807115.99999999988</v>
      </c>
      <c r="AU10" s="159">
        <f t="shared" si="11"/>
        <v>3430718.0000000009</v>
      </c>
      <c r="AV10" s="159">
        <v>716332.99999999988</v>
      </c>
      <c r="AW10" s="159">
        <f t="shared" si="11"/>
        <v>4147051.0000000009</v>
      </c>
      <c r="AX10" s="159">
        <v>1116095.0000000005</v>
      </c>
      <c r="AY10" s="159">
        <v>1894545.9999999995</v>
      </c>
      <c r="AZ10" s="159">
        <f t="shared" si="12"/>
        <v>3010641</v>
      </c>
      <c r="BA10" s="159">
        <v>944368.00000000012</v>
      </c>
      <c r="BB10" s="159">
        <f t="shared" si="3"/>
        <v>3955009</v>
      </c>
      <c r="BC10" s="159">
        <v>1066213</v>
      </c>
      <c r="BD10" s="159">
        <f t="shared" si="4"/>
        <v>5021222</v>
      </c>
      <c r="BE10" s="159">
        <v>1194707</v>
      </c>
      <c r="BF10" s="159">
        <v>1425185.9999999998</v>
      </c>
      <c r="BG10" s="159">
        <f t="shared" si="13"/>
        <v>2619893</v>
      </c>
      <c r="BH10" s="131">
        <f t="shared" si="5"/>
        <v>7.0434864415663156</v>
      </c>
      <c r="BI10" s="130">
        <f t="shared" si="14"/>
        <v>-12.978897185018084</v>
      </c>
      <c r="BJ10" s="96"/>
      <c r="BK10" s="96"/>
    </row>
    <row r="11" spans="1:63" ht="15" customHeight="1" x14ac:dyDescent="0.3">
      <c r="A11" s="39">
        <v>6</v>
      </c>
      <c r="B11" s="40" t="s">
        <v>84</v>
      </c>
      <c r="C11" s="37">
        <v>4659849</v>
      </c>
      <c r="D11" s="37">
        <v>9203979</v>
      </c>
      <c r="E11" s="37">
        <v>14561468.000000002</v>
      </c>
      <c r="F11" s="37">
        <v>21338198.999999993</v>
      </c>
      <c r="G11" s="37">
        <v>5969044.0000000028</v>
      </c>
      <c r="H11" s="37">
        <v>12379820.000000002</v>
      </c>
      <c r="I11" s="37">
        <v>18424773.999999989</v>
      </c>
      <c r="J11" s="37">
        <v>24834029.999999989</v>
      </c>
      <c r="K11" s="36">
        <v>6012791</v>
      </c>
      <c r="L11" s="36">
        <v>5679109.0000000019</v>
      </c>
      <c r="M11" s="140">
        <f t="shared" si="15"/>
        <v>11691900.000000002</v>
      </c>
      <c r="N11" s="159">
        <v>6246858.9999999944</v>
      </c>
      <c r="O11" s="159">
        <f t="shared" si="6"/>
        <v>17938758.999999996</v>
      </c>
      <c r="P11" s="159">
        <v>6759491.0000000028</v>
      </c>
      <c r="Q11" s="159">
        <f t="shared" si="6"/>
        <v>24698250</v>
      </c>
      <c r="R11" s="159">
        <v>6704500.9999999981</v>
      </c>
      <c r="S11" s="159">
        <v>4288042</v>
      </c>
      <c r="T11" s="159">
        <f t="shared" si="7"/>
        <v>10992542.999999998</v>
      </c>
      <c r="U11" s="159">
        <v>5364121.0000000019</v>
      </c>
      <c r="V11" s="159">
        <f t="shared" si="0"/>
        <v>16356664</v>
      </c>
      <c r="W11" s="159">
        <v>5937584.9999999953</v>
      </c>
      <c r="X11" s="159">
        <f t="shared" si="1"/>
        <v>22294248.999999996</v>
      </c>
      <c r="Y11" s="159">
        <v>5293368.9999999991</v>
      </c>
      <c r="Z11" s="159">
        <v>6112803.9999999991</v>
      </c>
      <c r="AA11" s="159">
        <f t="shared" si="8"/>
        <v>11406172.999999998</v>
      </c>
      <c r="AB11" s="131">
        <f t="shared" si="2"/>
        <v>-21.047532098212812</v>
      </c>
      <c r="AC11" s="130">
        <f t="shared" si="9"/>
        <v>3.7628235795848184</v>
      </c>
      <c r="AD11" s="96"/>
      <c r="AE11" s="96"/>
      <c r="AF11" s="70"/>
      <c r="AG11" s="39">
        <v>6</v>
      </c>
      <c r="AH11" s="167" t="s">
        <v>84</v>
      </c>
      <c r="AI11" s="37">
        <v>1940142.0000000002</v>
      </c>
      <c r="AJ11" s="37">
        <v>3906985.0000000009</v>
      </c>
      <c r="AK11" s="37">
        <v>5621469.0000000019</v>
      </c>
      <c r="AL11" s="37">
        <v>7516120.0000000019</v>
      </c>
      <c r="AM11" s="37">
        <v>2285046.0000000005</v>
      </c>
      <c r="AN11" s="37">
        <v>5768728.0000000019</v>
      </c>
      <c r="AO11" s="37">
        <v>7173163</v>
      </c>
      <c r="AP11" s="37">
        <v>9202960.0000000019</v>
      </c>
      <c r="AQ11" s="36">
        <v>2480984.0000000005</v>
      </c>
      <c r="AR11" s="36">
        <v>2621572.0000000005</v>
      </c>
      <c r="AS11" s="140">
        <f t="shared" si="10"/>
        <v>5102556.0000000009</v>
      </c>
      <c r="AT11" s="159">
        <v>1592445</v>
      </c>
      <c r="AU11" s="159">
        <f t="shared" si="11"/>
        <v>6695001.0000000009</v>
      </c>
      <c r="AV11" s="159">
        <v>2580512.9999999995</v>
      </c>
      <c r="AW11" s="159">
        <f t="shared" si="11"/>
        <v>9275514</v>
      </c>
      <c r="AX11" s="159">
        <v>3448178.9999999995</v>
      </c>
      <c r="AY11" s="159">
        <v>3110745</v>
      </c>
      <c r="AZ11" s="159">
        <f t="shared" si="12"/>
        <v>6558924</v>
      </c>
      <c r="BA11" s="159">
        <v>1686198</v>
      </c>
      <c r="BB11" s="159">
        <f t="shared" si="3"/>
        <v>8245122</v>
      </c>
      <c r="BC11" s="159">
        <v>2226947.0000000005</v>
      </c>
      <c r="BD11" s="159">
        <f t="shared" si="4"/>
        <v>10472069</v>
      </c>
      <c r="BE11" s="159">
        <v>2952722.0000000009</v>
      </c>
      <c r="BF11" s="159">
        <v>3043823.9999999995</v>
      </c>
      <c r="BG11" s="159">
        <f t="shared" si="13"/>
        <v>5996546</v>
      </c>
      <c r="BH11" s="131">
        <f t="shared" si="5"/>
        <v>-14.368656615564291</v>
      </c>
      <c r="BI11" s="130">
        <f t="shared" si="14"/>
        <v>-8.5742417506286017</v>
      </c>
      <c r="BJ11" s="96"/>
      <c r="BK11" s="96"/>
    </row>
    <row r="12" spans="1:63" ht="15" customHeight="1" x14ac:dyDescent="0.3">
      <c r="A12" s="39">
        <v>7</v>
      </c>
      <c r="B12" s="40" t="s">
        <v>77</v>
      </c>
      <c r="C12" s="37">
        <v>3501355.0000000005</v>
      </c>
      <c r="D12" s="37">
        <v>9606399</v>
      </c>
      <c r="E12" s="37">
        <v>14388099</v>
      </c>
      <c r="F12" s="37">
        <v>19392520.000000004</v>
      </c>
      <c r="G12" s="37">
        <v>3779374.9999999991</v>
      </c>
      <c r="H12" s="37">
        <v>8758184.9999999981</v>
      </c>
      <c r="I12" s="37">
        <v>12499366.999999998</v>
      </c>
      <c r="J12" s="37">
        <v>16734535.000000007</v>
      </c>
      <c r="K12" s="36">
        <v>3695665.0000000014</v>
      </c>
      <c r="L12" s="36">
        <v>6896458</v>
      </c>
      <c r="M12" s="140">
        <f t="shared" si="15"/>
        <v>10592123.000000002</v>
      </c>
      <c r="N12" s="159">
        <v>4874892.9999999981</v>
      </c>
      <c r="O12" s="159">
        <f t="shared" si="6"/>
        <v>15467016</v>
      </c>
      <c r="P12" s="159">
        <v>5049226.9999999981</v>
      </c>
      <c r="Q12" s="159">
        <f t="shared" si="6"/>
        <v>20516243</v>
      </c>
      <c r="R12" s="159">
        <v>3886655.9999999995</v>
      </c>
      <c r="S12" s="159">
        <v>6583029</v>
      </c>
      <c r="T12" s="159">
        <f t="shared" si="7"/>
        <v>10469685</v>
      </c>
      <c r="U12" s="159">
        <v>4860982.0000000009</v>
      </c>
      <c r="V12" s="159">
        <f t="shared" si="0"/>
        <v>15330667</v>
      </c>
      <c r="W12" s="159">
        <v>4902709.9999999991</v>
      </c>
      <c r="X12" s="159">
        <f t="shared" si="1"/>
        <v>20233377</v>
      </c>
      <c r="Y12" s="159">
        <v>5757611.9999999991</v>
      </c>
      <c r="Z12" s="159">
        <v>4768476.0000000009</v>
      </c>
      <c r="AA12" s="159">
        <f t="shared" si="8"/>
        <v>10526088</v>
      </c>
      <c r="AB12" s="131">
        <f t="shared" si="2"/>
        <v>48.137936570666398</v>
      </c>
      <c r="AC12" s="130">
        <f t="shared" si="9"/>
        <v>0.53872680983238297</v>
      </c>
      <c r="AD12" s="96"/>
      <c r="AE12" s="96"/>
      <c r="AF12" s="70"/>
      <c r="AG12" s="39">
        <v>7</v>
      </c>
      <c r="AH12" s="167" t="s">
        <v>77</v>
      </c>
      <c r="AI12" s="37">
        <v>4063558.0000000005</v>
      </c>
      <c r="AJ12" s="37">
        <v>8587227</v>
      </c>
      <c r="AK12" s="37">
        <v>12489095.999999996</v>
      </c>
      <c r="AL12" s="37">
        <v>18582589.999999996</v>
      </c>
      <c r="AM12" s="37">
        <v>4127110.9999999991</v>
      </c>
      <c r="AN12" s="37">
        <v>14518746.000000009</v>
      </c>
      <c r="AO12" s="37">
        <v>19719279.000000004</v>
      </c>
      <c r="AP12" s="37">
        <v>30291323.999999952</v>
      </c>
      <c r="AQ12" s="36">
        <v>8022741.0000000037</v>
      </c>
      <c r="AR12" s="36">
        <v>8325544.9999999981</v>
      </c>
      <c r="AS12" s="140">
        <f t="shared" si="10"/>
        <v>16348286.000000002</v>
      </c>
      <c r="AT12" s="159">
        <v>4025068.0000000014</v>
      </c>
      <c r="AU12" s="159">
        <f t="shared" si="11"/>
        <v>20373354.000000004</v>
      </c>
      <c r="AV12" s="159">
        <v>7603323.9999999972</v>
      </c>
      <c r="AW12" s="159">
        <f t="shared" si="11"/>
        <v>27976678</v>
      </c>
      <c r="AX12" s="159">
        <v>5158975.9999999991</v>
      </c>
      <c r="AY12" s="159">
        <v>6826782</v>
      </c>
      <c r="AZ12" s="159">
        <f t="shared" si="12"/>
        <v>11985758</v>
      </c>
      <c r="BA12" s="159">
        <v>10807900.000000007</v>
      </c>
      <c r="BB12" s="159">
        <f t="shared" si="3"/>
        <v>22793658.000000007</v>
      </c>
      <c r="BC12" s="159">
        <v>11910533.000000004</v>
      </c>
      <c r="BD12" s="159">
        <f t="shared" si="4"/>
        <v>34704191.000000015</v>
      </c>
      <c r="BE12" s="159">
        <v>9939986.0000000019</v>
      </c>
      <c r="BF12" s="159">
        <v>9619073.0000000019</v>
      </c>
      <c r="BG12" s="159">
        <f t="shared" si="13"/>
        <v>19559059.000000004</v>
      </c>
      <c r="BH12" s="131">
        <f t="shared" si="5"/>
        <v>92.673623602823596</v>
      </c>
      <c r="BI12" s="130">
        <f t="shared" si="14"/>
        <v>63.185832719132179</v>
      </c>
      <c r="BJ12" s="96"/>
      <c r="BK12" s="96"/>
    </row>
    <row r="13" spans="1:63" ht="15" customHeight="1" x14ac:dyDescent="0.3">
      <c r="A13" s="39">
        <v>8</v>
      </c>
      <c r="B13" s="40" t="s">
        <v>73</v>
      </c>
      <c r="C13" s="37">
        <v>851303.99999999988</v>
      </c>
      <c r="D13" s="37">
        <v>1491399</v>
      </c>
      <c r="E13" s="37">
        <v>2047132</v>
      </c>
      <c r="F13" s="37">
        <v>2859522</v>
      </c>
      <c r="G13" s="37">
        <v>539022</v>
      </c>
      <c r="H13" s="37">
        <v>937769.00000000012</v>
      </c>
      <c r="I13" s="37">
        <v>1248368</v>
      </c>
      <c r="J13" s="37">
        <v>2533516.9999999995</v>
      </c>
      <c r="K13" s="36">
        <v>666741</v>
      </c>
      <c r="L13" s="36">
        <v>689685.00000000012</v>
      </c>
      <c r="M13" s="140">
        <f t="shared" si="15"/>
        <v>1356426</v>
      </c>
      <c r="N13" s="159">
        <v>445451.99999999994</v>
      </c>
      <c r="O13" s="159">
        <f t="shared" si="6"/>
        <v>1801878</v>
      </c>
      <c r="P13" s="159">
        <v>393323.00000000012</v>
      </c>
      <c r="Q13" s="159">
        <f t="shared" si="6"/>
        <v>2195201</v>
      </c>
      <c r="R13" s="159">
        <v>200838.99999999997</v>
      </c>
      <c r="S13" s="159">
        <v>311563</v>
      </c>
      <c r="T13" s="159">
        <f t="shared" si="7"/>
        <v>512402</v>
      </c>
      <c r="U13" s="159">
        <v>217963.99999999997</v>
      </c>
      <c r="V13" s="159">
        <f t="shared" si="0"/>
        <v>730366</v>
      </c>
      <c r="W13" s="159">
        <v>646390</v>
      </c>
      <c r="X13" s="159">
        <f t="shared" si="1"/>
        <v>1376756</v>
      </c>
      <c r="Y13" s="159">
        <v>400174.00000000006</v>
      </c>
      <c r="Z13" s="159">
        <v>255052</v>
      </c>
      <c r="AA13" s="159">
        <f t="shared" si="8"/>
        <v>655226</v>
      </c>
      <c r="AB13" s="131">
        <f t="shared" si="2"/>
        <v>99.251141461568778</v>
      </c>
      <c r="AC13" s="130">
        <f t="shared" si="9"/>
        <v>27.873427504186182</v>
      </c>
      <c r="AD13" s="96"/>
      <c r="AE13" s="96"/>
      <c r="AF13" s="70"/>
      <c r="AG13" s="39">
        <v>8</v>
      </c>
      <c r="AH13" s="167" t="s">
        <v>73</v>
      </c>
      <c r="AI13" s="37">
        <v>5496352.0000000028</v>
      </c>
      <c r="AJ13" s="37">
        <v>16122941.000000004</v>
      </c>
      <c r="AK13" s="37">
        <v>26540035.000000007</v>
      </c>
      <c r="AL13" s="37">
        <v>35134310.999999955</v>
      </c>
      <c r="AM13" s="37">
        <v>11075129.999999993</v>
      </c>
      <c r="AN13" s="37">
        <v>20488391</v>
      </c>
      <c r="AO13" s="37">
        <v>25790576.000000004</v>
      </c>
      <c r="AP13" s="37">
        <v>37668423</v>
      </c>
      <c r="AQ13" s="36">
        <v>10942538.999999991</v>
      </c>
      <c r="AR13" s="36">
        <v>13845561</v>
      </c>
      <c r="AS13" s="140">
        <f t="shared" si="10"/>
        <v>24788099.999999993</v>
      </c>
      <c r="AT13" s="159">
        <v>11442388.999999993</v>
      </c>
      <c r="AU13" s="159">
        <f t="shared" si="11"/>
        <v>36230488.999999985</v>
      </c>
      <c r="AV13" s="159">
        <v>9636217.9999999963</v>
      </c>
      <c r="AW13" s="159">
        <f t="shared" si="11"/>
        <v>45866706.999999985</v>
      </c>
      <c r="AX13" s="159">
        <v>12097440.000000002</v>
      </c>
      <c r="AY13" s="159">
        <v>15470474.000000011</v>
      </c>
      <c r="AZ13" s="159">
        <f t="shared" si="12"/>
        <v>27567914.000000015</v>
      </c>
      <c r="BA13" s="159">
        <v>15983872.000000011</v>
      </c>
      <c r="BB13" s="159">
        <f t="shared" si="3"/>
        <v>43551786.00000003</v>
      </c>
      <c r="BC13" s="159">
        <v>16703916.000000009</v>
      </c>
      <c r="BD13" s="159">
        <f t="shared" si="4"/>
        <v>60255702.000000037</v>
      </c>
      <c r="BE13" s="159">
        <v>13791740.000000002</v>
      </c>
      <c r="BF13" s="159">
        <v>15279543.000000011</v>
      </c>
      <c r="BG13" s="159">
        <f t="shared" si="13"/>
        <v>29071283.000000015</v>
      </c>
      <c r="BH13" s="131">
        <f t="shared" si="5"/>
        <v>14.005442473779567</v>
      </c>
      <c r="BI13" s="130">
        <f t="shared" si="14"/>
        <v>5.4533288227756316</v>
      </c>
      <c r="BJ13" s="96"/>
      <c r="BK13" s="96"/>
    </row>
    <row r="14" spans="1:63" ht="15" customHeight="1" x14ac:dyDescent="0.3">
      <c r="A14" s="39">
        <v>9</v>
      </c>
      <c r="B14" s="40" t="s">
        <v>53</v>
      </c>
      <c r="C14" s="37">
        <v>29888468.000000011</v>
      </c>
      <c r="D14" s="37">
        <v>56856030.999999985</v>
      </c>
      <c r="E14" s="37">
        <v>85309765</v>
      </c>
      <c r="F14" s="37">
        <v>117955425.99999993</v>
      </c>
      <c r="G14" s="37">
        <v>28663616.999999996</v>
      </c>
      <c r="H14" s="37">
        <v>55209290.00000003</v>
      </c>
      <c r="I14" s="37">
        <v>81826934.00000003</v>
      </c>
      <c r="J14" s="37">
        <v>109190391.99999996</v>
      </c>
      <c r="K14" s="36">
        <v>27445877.999999996</v>
      </c>
      <c r="L14" s="36">
        <v>26591336.000000056</v>
      </c>
      <c r="M14" s="140">
        <f t="shared" si="15"/>
        <v>54037214.000000052</v>
      </c>
      <c r="N14" s="159">
        <v>32333698.999999989</v>
      </c>
      <c r="O14" s="159">
        <f t="shared" si="6"/>
        <v>86370913.000000045</v>
      </c>
      <c r="P14" s="159">
        <v>29231609.00000006</v>
      </c>
      <c r="Q14" s="159">
        <f t="shared" si="6"/>
        <v>115602522.0000001</v>
      </c>
      <c r="R14" s="159">
        <v>25869983.000000007</v>
      </c>
      <c r="S14" s="159">
        <v>23172516.999999989</v>
      </c>
      <c r="T14" s="159">
        <f t="shared" si="7"/>
        <v>49042500</v>
      </c>
      <c r="U14" s="159">
        <v>31035756.999999985</v>
      </c>
      <c r="V14" s="159">
        <f t="shared" si="0"/>
        <v>80078256.999999985</v>
      </c>
      <c r="W14" s="159">
        <v>29319948.000000015</v>
      </c>
      <c r="X14" s="159">
        <f t="shared" si="1"/>
        <v>109398205</v>
      </c>
      <c r="Y14" s="159">
        <v>27275619.999999993</v>
      </c>
      <c r="Z14" s="159">
        <v>30707245.000000011</v>
      </c>
      <c r="AA14" s="159">
        <f t="shared" si="8"/>
        <v>57982865</v>
      </c>
      <c r="AB14" s="131">
        <f t="shared" si="2"/>
        <v>5.4334670417061517</v>
      </c>
      <c r="AC14" s="130">
        <f t="shared" si="9"/>
        <v>18.229831268797469</v>
      </c>
      <c r="AD14" s="96"/>
      <c r="AE14" s="96"/>
      <c r="AF14" s="70"/>
      <c r="AG14" s="39">
        <v>9</v>
      </c>
      <c r="AH14" s="167" t="s">
        <v>53</v>
      </c>
      <c r="AI14" s="37">
        <v>35527370</v>
      </c>
      <c r="AJ14" s="37">
        <v>64600246.00000003</v>
      </c>
      <c r="AK14" s="37">
        <v>89905705.00000003</v>
      </c>
      <c r="AL14" s="37">
        <v>119539875.99999994</v>
      </c>
      <c r="AM14" s="37">
        <v>23683999</v>
      </c>
      <c r="AN14" s="37">
        <v>47313838.000000007</v>
      </c>
      <c r="AO14" s="37">
        <v>67793937.99999994</v>
      </c>
      <c r="AP14" s="37">
        <v>91426086.999999955</v>
      </c>
      <c r="AQ14" s="36">
        <v>23290374.000000011</v>
      </c>
      <c r="AR14" s="36">
        <v>25136414.000000022</v>
      </c>
      <c r="AS14" s="140">
        <f t="shared" si="10"/>
        <v>48426788.00000003</v>
      </c>
      <c r="AT14" s="159">
        <v>19982457.999999993</v>
      </c>
      <c r="AU14" s="159">
        <f t="shared" si="11"/>
        <v>68409246.00000003</v>
      </c>
      <c r="AV14" s="159">
        <v>22600535</v>
      </c>
      <c r="AW14" s="159">
        <f t="shared" si="11"/>
        <v>91009781.00000003</v>
      </c>
      <c r="AX14" s="159">
        <v>21830582</v>
      </c>
      <c r="AY14" s="159">
        <v>14738896</v>
      </c>
      <c r="AZ14" s="159">
        <f t="shared" si="12"/>
        <v>36569478</v>
      </c>
      <c r="BA14" s="159">
        <v>18376748.000000004</v>
      </c>
      <c r="BB14" s="159">
        <f t="shared" si="3"/>
        <v>54946226</v>
      </c>
      <c r="BC14" s="159">
        <v>20344034.999999993</v>
      </c>
      <c r="BD14" s="159">
        <f t="shared" si="4"/>
        <v>75290261</v>
      </c>
      <c r="BE14" s="159">
        <v>23069151.999999996</v>
      </c>
      <c r="BF14" s="159">
        <v>27605087</v>
      </c>
      <c r="BG14" s="159">
        <f t="shared" si="13"/>
        <v>50674239</v>
      </c>
      <c r="BH14" s="131">
        <f t="shared" si="5"/>
        <v>5.6735546491614173</v>
      </c>
      <c r="BI14" s="130">
        <f t="shared" si="14"/>
        <v>38.569763013844494</v>
      </c>
      <c r="BJ14" s="96"/>
      <c r="BK14" s="96"/>
    </row>
    <row r="15" spans="1:63" ht="15" customHeight="1" x14ac:dyDescent="0.3">
      <c r="A15" s="39">
        <v>10</v>
      </c>
      <c r="B15" s="40" t="s">
        <v>59</v>
      </c>
      <c r="C15" s="37">
        <v>7837407.9999999963</v>
      </c>
      <c r="D15" s="37">
        <v>17763597.000000004</v>
      </c>
      <c r="E15" s="37">
        <v>26832215.000000004</v>
      </c>
      <c r="F15" s="37">
        <v>35775187.000000015</v>
      </c>
      <c r="G15" s="37">
        <v>9462671.9999999944</v>
      </c>
      <c r="H15" s="37">
        <v>17928571.000000004</v>
      </c>
      <c r="I15" s="37">
        <v>26294837.000000022</v>
      </c>
      <c r="J15" s="37">
        <v>34580497.99999997</v>
      </c>
      <c r="K15" s="36">
        <v>8710899.0000000037</v>
      </c>
      <c r="L15" s="36">
        <v>9097826.9999999925</v>
      </c>
      <c r="M15" s="140">
        <f t="shared" si="15"/>
        <v>17808725.999999996</v>
      </c>
      <c r="N15" s="159">
        <v>13157074.000000009</v>
      </c>
      <c r="O15" s="159">
        <f t="shared" si="6"/>
        <v>30965800.000000007</v>
      </c>
      <c r="P15" s="159">
        <v>6979686</v>
      </c>
      <c r="Q15" s="159">
        <f t="shared" si="6"/>
        <v>37945486.000000007</v>
      </c>
      <c r="R15" s="159">
        <v>8696291.0000000019</v>
      </c>
      <c r="S15" s="159">
        <v>10967083</v>
      </c>
      <c r="T15" s="159">
        <f t="shared" si="7"/>
        <v>19663374</v>
      </c>
      <c r="U15" s="159">
        <v>8356958.0000000019</v>
      </c>
      <c r="V15" s="159">
        <f t="shared" si="0"/>
        <v>28020332</v>
      </c>
      <c r="W15" s="159">
        <v>6668486.9999999981</v>
      </c>
      <c r="X15" s="159">
        <f t="shared" si="1"/>
        <v>34688819</v>
      </c>
      <c r="Y15" s="159">
        <v>7258527.0000000047</v>
      </c>
      <c r="Z15" s="159">
        <v>9890508.9999999981</v>
      </c>
      <c r="AA15" s="159">
        <f t="shared" si="8"/>
        <v>17149036.000000004</v>
      </c>
      <c r="AB15" s="131">
        <f t="shared" si="2"/>
        <v>-16.533071397909708</v>
      </c>
      <c r="AC15" s="130">
        <f t="shared" si="9"/>
        <v>-12.786910323731803</v>
      </c>
      <c r="AD15" s="96"/>
      <c r="AE15" s="96"/>
      <c r="AF15" s="70"/>
      <c r="AG15" s="39">
        <v>10</v>
      </c>
      <c r="AH15" s="167" t="s">
        <v>59</v>
      </c>
      <c r="AI15" s="37">
        <v>8539606.9999999963</v>
      </c>
      <c r="AJ15" s="37">
        <v>17897176.999999993</v>
      </c>
      <c r="AK15" s="37">
        <v>23675961.999999993</v>
      </c>
      <c r="AL15" s="37">
        <v>32850034.999999981</v>
      </c>
      <c r="AM15" s="37">
        <v>8289328.0000000028</v>
      </c>
      <c r="AN15" s="37">
        <v>16220293.999999996</v>
      </c>
      <c r="AO15" s="37">
        <v>24751501</v>
      </c>
      <c r="AP15" s="37">
        <v>32539756.999999993</v>
      </c>
      <c r="AQ15" s="36">
        <v>7428173.0000000009</v>
      </c>
      <c r="AR15" s="36">
        <v>7826265.0000000009</v>
      </c>
      <c r="AS15" s="140">
        <f t="shared" si="10"/>
        <v>15254438.000000002</v>
      </c>
      <c r="AT15" s="159">
        <v>9706686.9999999981</v>
      </c>
      <c r="AU15" s="159">
        <f t="shared" si="11"/>
        <v>24961125</v>
      </c>
      <c r="AV15" s="159">
        <v>7480348.9999999991</v>
      </c>
      <c r="AW15" s="159">
        <f t="shared" si="11"/>
        <v>32441474</v>
      </c>
      <c r="AX15" s="159">
        <v>15567890.999999994</v>
      </c>
      <c r="AY15" s="159">
        <v>16971008</v>
      </c>
      <c r="AZ15" s="159">
        <f t="shared" si="12"/>
        <v>32538898.999999993</v>
      </c>
      <c r="BA15" s="159">
        <v>11695956.000000004</v>
      </c>
      <c r="BB15" s="159">
        <f t="shared" si="3"/>
        <v>44234855</v>
      </c>
      <c r="BC15" s="159">
        <v>13171351.999999998</v>
      </c>
      <c r="BD15" s="159">
        <f t="shared" si="4"/>
        <v>57406207</v>
      </c>
      <c r="BE15" s="159">
        <v>14643201.000000004</v>
      </c>
      <c r="BF15" s="159">
        <v>18265951.000000004</v>
      </c>
      <c r="BG15" s="159">
        <f t="shared" si="13"/>
        <v>32909152.000000007</v>
      </c>
      <c r="BH15" s="131">
        <f t="shared" si="5"/>
        <v>-5.9397255543476746</v>
      </c>
      <c r="BI15" s="130">
        <f t="shared" si="14"/>
        <v>1.1378780824760355</v>
      </c>
      <c r="BJ15" s="96"/>
      <c r="BK15" s="96"/>
    </row>
    <row r="16" spans="1:63" ht="15" customHeight="1" x14ac:dyDescent="0.3">
      <c r="A16" s="39">
        <v>11</v>
      </c>
      <c r="B16" s="40" t="s">
        <v>133</v>
      </c>
      <c r="C16" s="37">
        <v>186697</v>
      </c>
      <c r="D16" s="37">
        <v>293928</v>
      </c>
      <c r="E16" s="37">
        <v>407194</v>
      </c>
      <c r="F16" s="37">
        <v>515972.00000000006</v>
      </c>
      <c r="G16" s="37">
        <v>136130</v>
      </c>
      <c r="H16" s="37">
        <v>212780.99999999997</v>
      </c>
      <c r="I16" s="37">
        <v>321025</v>
      </c>
      <c r="J16" s="37">
        <v>723374.99999999988</v>
      </c>
      <c r="K16" s="36">
        <v>348381.00000000006</v>
      </c>
      <c r="L16" s="36">
        <v>439260.00000000006</v>
      </c>
      <c r="M16" s="140">
        <f t="shared" si="15"/>
        <v>787641.00000000012</v>
      </c>
      <c r="N16" s="159">
        <v>474681.99999999965</v>
      </c>
      <c r="O16" s="159">
        <f t="shared" si="6"/>
        <v>1262322.9999999998</v>
      </c>
      <c r="P16" s="159">
        <v>793504.00000000023</v>
      </c>
      <c r="Q16" s="159">
        <f t="shared" si="6"/>
        <v>2055827</v>
      </c>
      <c r="R16" s="159">
        <v>204475</v>
      </c>
      <c r="S16" s="159">
        <v>274227</v>
      </c>
      <c r="T16" s="159">
        <f t="shared" si="7"/>
        <v>478702</v>
      </c>
      <c r="U16" s="159">
        <v>646676</v>
      </c>
      <c r="V16" s="159">
        <f t="shared" si="0"/>
        <v>1125378</v>
      </c>
      <c r="W16" s="159">
        <v>362162.99999999994</v>
      </c>
      <c r="X16" s="159">
        <f t="shared" si="1"/>
        <v>1487541</v>
      </c>
      <c r="Y16" s="159">
        <v>406261</v>
      </c>
      <c r="Z16" s="159">
        <v>1639660.0000000002</v>
      </c>
      <c r="AA16" s="159">
        <f t="shared" si="8"/>
        <v>2045921.0000000002</v>
      </c>
      <c r="AB16" s="131">
        <f t="shared" si="2"/>
        <v>98.684924807433674</v>
      </c>
      <c r="AC16" s="130">
        <f t="shared" si="9"/>
        <v>327.38927349373938</v>
      </c>
      <c r="AD16" s="96"/>
      <c r="AE16" s="96"/>
      <c r="AF16" s="70"/>
      <c r="AG16" s="39">
        <v>11</v>
      </c>
      <c r="AH16" s="167" t="s">
        <v>133</v>
      </c>
      <c r="AI16" s="37">
        <v>245666</v>
      </c>
      <c r="AJ16" s="37">
        <v>397094</v>
      </c>
      <c r="AK16" s="37">
        <v>658141</v>
      </c>
      <c r="AL16" s="37">
        <v>816212.00000000023</v>
      </c>
      <c r="AM16" s="37">
        <v>268122</v>
      </c>
      <c r="AN16" s="37">
        <v>708766</v>
      </c>
      <c r="AO16" s="37">
        <v>1039806.0000000001</v>
      </c>
      <c r="AP16" s="37">
        <v>1249348.0000000007</v>
      </c>
      <c r="AQ16" s="36">
        <v>187491</v>
      </c>
      <c r="AR16" s="36">
        <v>211297.00000000003</v>
      </c>
      <c r="AS16" s="140">
        <f t="shared" si="10"/>
        <v>398788</v>
      </c>
      <c r="AT16" s="159">
        <v>173272.99999999997</v>
      </c>
      <c r="AU16" s="159">
        <f t="shared" si="11"/>
        <v>572061</v>
      </c>
      <c r="AV16" s="159">
        <v>224755</v>
      </c>
      <c r="AW16" s="159">
        <f t="shared" si="11"/>
        <v>796816</v>
      </c>
      <c r="AX16" s="159">
        <v>144593</v>
      </c>
      <c r="AY16" s="159">
        <v>100162</v>
      </c>
      <c r="AZ16" s="159">
        <f t="shared" si="12"/>
        <v>244755</v>
      </c>
      <c r="BA16" s="159">
        <v>211246.00000000003</v>
      </c>
      <c r="BB16" s="159">
        <f t="shared" si="3"/>
        <v>456001</v>
      </c>
      <c r="BC16" s="159">
        <v>139322</v>
      </c>
      <c r="BD16" s="159">
        <f t="shared" si="4"/>
        <v>595323</v>
      </c>
      <c r="BE16" s="159">
        <v>315327.00000000006</v>
      </c>
      <c r="BF16" s="159">
        <v>279204</v>
      </c>
      <c r="BG16" s="159">
        <f t="shared" si="13"/>
        <v>594531</v>
      </c>
      <c r="BH16" s="131">
        <f t="shared" si="5"/>
        <v>118.07902180603489</v>
      </c>
      <c r="BI16" s="130">
        <f t="shared" si="14"/>
        <v>142.9086229086229</v>
      </c>
      <c r="BJ16" s="96"/>
      <c r="BK16" s="96"/>
    </row>
    <row r="17" spans="1:63" ht="15" customHeight="1" x14ac:dyDescent="0.3">
      <c r="A17" s="39">
        <v>12</v>
      </c>
      <c r="B17" s="40" t="s">
        <v>67</v>
      </c>
      <c r="C17" s="37">
        <v>4844629.0000000019</v>
      </c>
      <c r="D17" s="37">
        <v>11459011.000000004</v>
      </c>
      <c r="E17" s="37">
        <v>16349295.000000002</v>
      </c>
      <c r="F17" s="37">
        <v>21269001.999999981</v>
      </c>
      <c r="G17" s="37">
        <v>7226476</v>
      </c>
      <c r="H17" s="37">
        <v>13067793.000000002</v>
      </c>
      <c r="I17" s="37">
        <v>17398318.000000004</v>
      </c>
      <c r="J17" s="37">
        <v>23981527.000000019</v>
      </c>
      <c r="K17" s="36">
        <v>5364389.9999999981</v>
      </c>
      <c r="L17" s="36">
        <v>7985595</v>
      </c>
      <c r="M17" s="140">
        <f t="shared" si="15"/>
        <v>13349984.999999998</v>
      </c>
      <c r="N17" s="159">
        <v>7771394.0000000009</v>
      </c>
      <c r="O17" s="159">
        <f t="shared" si="6"/>
        <v>21121379</v>
      </c>
      <c r="P17" s="159">
        <v>4499812.0000000009</v>
      </c>
      <c r="Q17" s="159">
        <f t="shared" si="6"/>
        <v>25621191</v>
      </c>
      <c r="R17" s="159">
        <v>5997751</v>
      </c>
      <c r="S17" s="159">
        <v>5172514.9999999972</v>
      </c>
      <c r="T17" s="159">
        <f t="shared" si="7"/>
        <v>11170265.999999996</v>
      </c>
      <c r="U17" s="159">
        <v>4075415.9999999986</v>
      </c>
      <c r="V17" s="159">
        <f t="shared" si="0"/>
        <v>15245681.999999994</v>
      </c>
      <c r="W17" s="159">
        <v>11428426.999999998</v>
      </c>
      <c r="X17" s="159">
        <f t="shared" si="1"/>
        <v>26674108.999999993</v>
      </c>
      <c r="Y17" s="159">
        <v>7857580.9999999907</v>
      </c>
      <c r="Z17" s="159">
        <v>8216732.9999999972</v>
      </c>
      <c r="AA17" s="159">
        <f t="shared" si="8"/>
        <v>16074313.999999989</v>
      </c>
      <c r="AB17" s="131">
        <f t="shared" si="2"/>
        <v>31.008789794707894</v>
      </c>
      <c r="AC17" s="130">
        <f t="shared" si="9"/>
        <v>43.902696677053115</v>
      </c>
      <c r="AD17" s="96"/>
      <c r="AE17" s="96"/>
      <c r="AF17" s="70"/>
      <c r="AG17" s="39">
        <v>12</v>
      </c>
      <c r="AH17" s="167" t="s">
        <v>67</v>
      </c>
      <c r="AI17" s="37">
        <v>3943531.0000000009</v>
      </c>
      <c r="AJ17" s="37">
        <v>9414922.9999999981</v>
      </c>
      <c r="AK17" s="37">
        <v>13848380</v>
      </c>
      <c r="AL17" s="37">
        <v>17867969.000000004</v>
      </c>
      <c r="AM17" s="37">
        <v>3247726</v>
      </c>
      <c r="AN17" s="37">
        <v>8425915.9999999963</v>
      </c>
      <c r="AO17" s="37">
        <v>10889088.999999998</v>
      </c>
      <c r="AP17" s="37">
        <v>14104587.000000007</v>
      </c>
      <c r="AQ17" s="36">
        <v>3665070.9999999991</v>
      </c>
      <c r="AR17" s="36">
        <v>4554681.0000000019</v>
      </c>
      <c r="AS17" s="140">
        <f t="shared" si="10"/>
        <v>8219752.0000000009</v>
      </c>
      <c r="AT17" s="159">
        <v>2478328</v>
      </c>
      <c r="AU17" s="159">
        <f t="shared" si="11"/>
        <v>10698080</v>
      </c>
      <c r="AV17" s="159">
        <v>4177752.0000000019</v>
      </c>
      <c r="AW17" s="159">
        <f t="shared" si="11"/>
        <v>14875832.000000002</v>
      </c>
      <c r="AX17" s="159">
        <v>3765924.0000000009</v>
      </c>
      <c r="AY17" s="159">
        <v>3263462.0000000019</v>
      </c>
      <c r="AZ17" s="159">
        <f t="shared" si="12"/>
        <v>7029386.0000000028</v>
      </c>
      <c r="BA17" s="159">
        <v>5378552</v>
      </c>
      <c r="BB17" s="159">
        <f t="shared" si="3"/>
        <v>12407938.000000004</v>
      </c>
      <c r="BC17" s="159">
        <v>5172358.0000000028</v>
      </c>
      <c r="BD17" s="159">
        <f t="shared" si="4"/>
        <v>17580296.000000007</v>
      </c>
      <c r="BE17" s="159">
        <v>3388622.0000000005</v>
      </c>
      <c r="BF17" s="159">
        <v>4555460.9999999991</v>
      </c>
      <c r="BG17" s="159">
        <f t="shared" si="13"/>
        <v>7944083</v>
      </c>
      <c r="BH17" s="131">
        <f t="shared" si="5"/>
        <v>-10.018842653224027</v>
      </c>
      <c r="BI17" s="130">
        <f t="shared" si="14"/>
        <v>13.012473635677395</v>
      </c>
      <c r="BJ17" s="96"/>
      <c r="BK17" s="96"/>
    </row>
    <row r="18" spans="1:63" ht="15" customHeight="1" x14ac:dyDescent="0.3">
      <c r="A18" s="39">
        <v>13</v>
      </c>
      <c r="B18" s="40" t="s">
        <v>134</v>
      </c>
      <c r="C18" s="37">
        <v>2559847</v>
      </c>
      <c r="D18" s="37">
        <v>6113923</v>
      </c>
      <c r="E18" s="37">
        <v>9465547</v>
      </c>
      <c r="F18" s="37">
        <v>12423154.000000002</v>
      </c>
      <c r="G18" s="37">
        <v>1175178.0000000002</v>
      </c>
      <c r="H18" s="37">
        <v>2951555</v>
      </c>
      <c r="I18" s="37">
        <v>3358986.0000000005</v>
      </c>
      <c r="J18" s="37">
        <v>4567531.9999999953</v>
      </c>
      <c r="K18" s="36">
        <v>425649.00000000012</v>
      </c>
      <c r="L18" s="36">
        <v>1114813</v>
      </c>
      <c r="M18" s="140">
        <f t="shared" si="15"/>
        <v>1540462</v>
      </c>
      <c r="N18" s="159">
        <v>1815044.0000000002</v>
      </c>
      <c r="O18" s="159">
        <f t="shared" si="6"/>
        <v>3355506</v>
      </c>
      <c r="P18" s="159">
        <v>1942997.0000000002</v>
      </c>
      <c r="Q18" s="159">
        <f t="shared" si="6"/>
        <v>5298503</v>
      </c>
      <c r="R18" s="159">
        <v>1815311</v>
      </c>
      <c r="S18" s="159">
        <v>695297.99999999977</v>
      </c>
      <c r="T18" s="159">
        <f t="shared" si="7"/>
        <v>2510609</v>
      </c>
      <c r="U18" s="159">
        <v>976872</v>
      </c>
      <c r="V18" s="159">
        <f t="shared" si="0"/>
        <v>3487481</v>
      </c>
      <c r="W18" s="159">
        <v>1006534.9999999999</v>
      </c>
      <c r="X18" s="159">
        <f t="shared" si="1"/>
        <v>4494016</v>
      </c>
      <c r="Y18" s="159">
        <v>2179205.0000000005</v>
      </c>
      <c r="Z18" s="159">
        <v>1948913</v>
      </c>
      <c r="AA18" s="159">
        <f t="shared" si="8"/>
        <v>4128118.0000000005</v>
      </c>
      <c r="AB18" s="131">
        <f t="shared" si="2"/>
        <v>20.045821349620013</v>
      </c>
      <c r="AC18" s="130">
        <f t="shared" si="9"/>
        <v>64.426957762041013</v>
      </c>
      <c r="AD18" s="96"/>
      <c r="AE18" s="96"/>
      <c r="AF18" s="70"/>
      <c r="AG18" s="39">
        <v>13</v>
      </c>
      <c r="AH18" s="167" t="s">
        <v>134</v>
      </c>
      <c r="AI18" s="37">
        <v>728696</v>
      </c>
      <c r="AJ18" s="37">
        <v>2131332</v>
      </c>
      <c r="AK18" s="37">
        <v>2866038</v>
      </c>
      <c r="AL18" s="37">
        <v>3554413.0000000005</v>
      </c>
      <c r="AM18" s="37">
        <v>827095.00000000035</v>
      </c>
      <c r="AN18" s="37">
        <v>1446731</v>
      </c>
      <c r="AO18" s="37">
        <v>1963062.9999999988</v>
      </c>
      <c r="AP18" s="37">
        <v>2598756.0000000005</v>
      </c>
      <c r="AQ18" s="36">
        <v>570695.99999999988</v>
      </c>
      <c r="AR18" s="36">
        <v>859552</v>
      </c>
      <c r="AS18" s="140">
        <f t="shared" si="10"/>
        <v>1430248</v>
      </c>
      <c r="AT18" s="159">
        <v>697158.00000000012</v>
      </c>
      <c r="AU18" s="159">
        <f t="shared" si="11"/>
        <v>2127406</v>
      </c>
      <c r="AV18" s="159">
        <v>590138.00000000012</v>
      </c>
      <c r="AW18" s="159">
        <f t="shared" si="11"/>
        <v>2717544</v>
      </c>
      <c r="AX18" s="159">
        <v>735068.00000000012</v>
      </c>
      <c r="AY18" s="159">
        <v>684488.00000000012</v>
      </c>
      <c r="AZ18" s="159">
        <f t="shared" si="12"/>
        <v>1419556.0000000002</v>
      </c>
      <c r="BA18" s="159">
        <v>1000708</v>
      </c>
      <c r="BB18" s="159">
        <f t="shared" si="3"/>
        <v>2420264</v>
      </c>
      <c r="BC18" s="159">
        <v>1670543.0000000007</v>
      </c>
      <c r="BD18" s="159">
        <f t="shared" si="4"/>
        <v>4090807.0000000009</v>
      </c>
      <c r="BE18" s="159">
        <v>932383.99999999988</v>
      </c>
      <c r="BF18" s="159">
        <v>985892.00000000023</v>
      </c>
      <c r="BG18" s="159">
        <f t="shared" si="13"/>
        <v>1918276</v>
      </c>
      <c r="BH18" s="131">
        <f t="shared" si="5"/>
        <v>26.843230830344922</v>
      </c>
      <c r="BI18" s="130">
        <f t="shared" si="14"/>
        <v>35.132111730710136</v>
      </c>
      <c r="BJ18" s="96"/>
      <c r="BK18" s="96"/>
    </row>
    <row r="19" spans="1:63" ht="15" customHeight="1" x14ac:dyDescent="0.3">
      <c r="A19" s="39">
        <v>14</v>
      </c>
      <c r="B19" s="40" t="s">
        <v>55</v>
      </c>
      <c r="C19" s="37">
        <v>10446367</v>
      </c>
      <c r="D19" s="37">
        <v>21095085.999999996</v>
      </c>
      <c r="E19" s="37">
        <v>33966857.999999993</v>
      </c>
      <c r="F19" s="37">
        <v>44506052.99999997</v>
      </c>
      <c r="G19" s="37">
        <v>12495388.000000002</v>
      </c>
      <c r="H19" s="37">
        <v>24173411.999999989</v>
      </c>
      <c r="I19" s="37">
        <v>34581754.999999985</v>
      </c>
      <c r="J19" s="37">
        <v>46563720.999999993</v>
      </c>
      <c r="K19" s="36">
        <v>9641170.9999999981</v>
      </c>
      <c r="L19" s="36">
        <v>10529250.999999996</v>
      </c>
      <c r="M19" s="140">
        <f t="shared" si="15"/>
        <v>20170421.999999993</v>
      </c>
      <c r="N19" s="159">
        <v>10758695.000000007</v>
      </c>
      <c r="O19" s="159">
        <f t="shared" si="6"/>
        <v>30929117</v>
      </c>
      <c r="P19" s="159">
        <v>12905658.999999998</v>
      </c>
      <c r="Q19" s="159">
        <f t="shared" si="6"/>
        <v>43834776</v>
      </c>
      <c r="R19" s="159">
        <v>10436861.999999996</v>
      </c>
      <c r="S19" s="159">
        <v>8572503.0000000019</v>
      </c>
      <c r="T19" s="159">
        <f t="shared" si="7"/>
        <v>19009365</v>
      </c>
      <c r="U19" s="159">
        <v>10785552.999999991</v>
      </c>
      <c r="V19" s="159">
        <f t="shared" si="0"/>
        <v>29794917.999999993</v>
      </c>
      <c r="W19" s="159">
        <v>10654693.000000004</v>
      </c>
      <c r="X19" s="159">
        <f t="shared" si="1"/>
        <v>40449611</v>
      </c>
      <c r="Y19" s="159">
        <v>11443023.999999991</v>
      </c>
      <c r="Z19" s="159">
        <v>12872645.999999987</v>
      </c>
      <c r="AA19" s="159">
        <f t="shared" si="8"/>
        <v>24315669.999999978</v>
      </c>
      <c r="AB19" s="131">
        <f t="shared" si="2"/>
        <v>9.6404647297242576</v>
      </c>
      <c r="AC19" s="130">
        <f t="shared" si="9"/>
        <v>27.914162308946032</v>
      </c>
      <c r="AD19" s="96"/>
      <c r="AE19" s="96"/>
      <c r="AF19" s="70"/>
      <c r="AG19" s="39">
        <v>14</v>
      </c>
      <c r="AH19" s="167" t="s">
        <v>55</v>
      </c>
      <c r="AI19" s="37">
        <v>15218241.999999996</v>
      </c>
      <c r="AJ19" s="37">
        <v>33196953.000000004</v>
      </c>
      <c r="AK19" s="37">
        <v>50944634.000000007</v>
      </c>
      <c r="AL19" s="37">
        <v>70056959.000000015</v>
      </c>
      <c r="AM19" s="37">
        <v>17141649.000000026</v>
      </c>
      <c r="AN19" s="37">
        <v>35778379</v>
      </c>
      <c r="AO19" s="37">
        <v>53003385.000000052</v>
      </c>
      <c r="AP19" s="37">
        <v>72349128.000000045</v>
      </c>
      <c r="AQ19" s="36">
        <v>20794897.999999989</v>
      </c>
      <c r="AR19" s="36">
        <v>18739261.000000007</v>
      </c>
      <c r="AS19" s="140">
        <f t="shared" si="10"/>
        <v>39534159</v>
      </c>
      <c r="AT19" s="159">
        <v>17753128.999999993</v>
      </c>
      <c r="AU19" s="159">
        <f t="shared" si="11"/>
        <v>57287287.999999993</v>
      </c>
      <c r="AV19" s="159">
        <v>17369763.000000007</v>
      </c>
      <c r="AW19" s="159">
        <f t="shared" si="11"/>
        <v>74657051</v>
      </c>
      <c r="AX19" s="159">
        <v>16849034.000000011</v>
      </c>
      <c r="AY19" s="159">
        <v>9695358.9999999981</v>
      </c>
      <c r="AZ19" s="159">
        <f t="shared" si="12"/>
        <v>26544393.000000007</v>
      </c>
      <c r="BA19" s="159">
        <v>14083095.999999991</v>
      </c>
      <c r="BB19" s="159">
        <f t="shared" si="3"/>
        <v>40627489</v>
      </c>
      <c r="BC19" s="159">
        <v>14052429.000000002</v>
      </c>
      <c r="BD19" s="159">
        <f t="shared" si="4"/>
        <v>54679918</v>
      </c>
      <c r="BE19" s="159">
        <v>16835229.999999996</v>
      </c>
      <c r="BF19" s="159">
        <v>15597742.000000004</v>
      </c>
      <c r="BG19" s="159">
        <f t="shared" si="13"/>
        <v>32432972</v>
      </c>
      <c r="BH19" s="131">
        <f t="shared" si="5"/>
        <v>-8.1927545519917544E-2</v>
      </c>
      <c r="BI19" s="130">
        <f t="shared" si="14"/>
        <v>22.183890209883472</v>
      </c>
      <c r="BJ19" s="96"/>
      <c r="BK19" s="96"/>
    </row>
    <row r="20" spans="1:63" ht="15" customHeight="1" x14ac:dyDescent="0.3">
      <c r="A20" s="39">
        <v>15</v>
      </c>
      <c r="B20" s="40" t="s">
        <v>135</v>
      </c>
      <c r="C20" s="37">
        <v>330000</v>
      </c>
      <c r="D20" s="37">
        <v>330000</v>
      </c>
      <c r="E20" s="37">
        <v>338153</v>
      </c>
      <c r="F20" s="37">
        <v>338153</v>
      </c>
      <c r="G20" s="37">
        <v>11554</v>
      </c>
      <c r="H20" s="37">
        <v>36091</v>
      </c>
      <c r="I20" s="37">
        <v>51597</v>
      </c>
      <c r="J20" s="37">
        <v>66145.000000000015</v>
      </c>
      <c r="K20" s="36">
        <v>805</v>
      </c>
      <c r="L20" s="36">
        <v>816</v>
      </c>
      <c r="M20" s="140">
        <f t="shared" si="15"/>
        <v>1621</v>
      </c>
      <c r="N20" s="159">
        <v>747</v>
      </c>
      <c r="O20" s="159">
        <f t="shared" si="6"/>
        <v>2368</v>
      </c>
      <c r="P20" s="159">
        <v>826</v>
      </c>
      <c r="Q20" s="159">
        <f t="shared" si="6"/>
        <v>3194</v>
      </c>
      <c r="R20" s="159">
        <v>24591</v>
      </c>
      <c r="S20" s="159">
        <v>21067</v>
      </c>
      <c r="T20" s="159">
        <f t="shared" si="7"/>
        <v>45658</v>
      </c>
      <c r="U20" s="159">
        <v>20479</v>
      </c>
      <c r="V20" s="159">
        <f t="shared" si="0"/>
        <v>66137</v>
      </c>
      <c r="W20" s="159">
        <v>17199</v>
      </c>
      <c r="X20" s="159">
        <f t="shared" si="1"/>
        <v>83336</v>
      </c>
      <c r="Y20" s="159">
        <v>20406</v>
      </c>
      <c r="Z20" s="159">
        <v>24988</v>
      </c>
      <c r="AA20" s="159">
        <f t="shared" si="8"/>
        <v>45394</v>
      </c>
      <c r="AB20" s="131">
        <f t="shared" si="2"/>
        <v>-17.018421373673291</v>
      </c>
      <c r="AC20" s="130">
        <f t="shared" si="9"/>
        <v>-0.5782119234307288</v>
      </c>
      <c r="AD20" s="96"/>
      <c r="AE20" s="96"/>
      <c r="AF20" s="70"/>
      <c r="AG20" s="39">
        <v>15</v>
      </c>
      <c r="AH20" s="167" t="s">
        <v>135</v>
      </c>
      <c r="AI20" s="37">
        <v>660245.00000000023</v>
      </c>
      <c r="AJ20" s="37">
        <v>1496486.0000000005</v>
      </c>
      <c r="AK20" s="37">
        <v>1927914.0000000005</v>
      </c>
      <c r="AL20" s="37">
        <v>2635725</v>
      </c>
      <c r="AM20" s="37">
        <v>1544767</v>
      </c>
      <c r="AN20" s="37">
        <v>2935059</v>
      </c>
      <c r="AO20" s="37">
        <v>3397161.9999999986</v>
      </c>
      <c r="AP20" s="37">
        <v>4451300.0000000019</v>
      </c>
      <c r="AQ20" s="36">
        <v>841706.99999999919</v>
      </c>
      <c r="AR20" s="36">
        <v>1085894.0000000005</v>
      </c>
      <c r="AS20" s="140">
        <f t="shared" si="10"/>
        <v>1927600.9999999995</v>
      </c>
      <c r="AT20" s="159">
        <v>1051339.0000000002</v>
      </c>
      <c r="AU20" s="159">
        <f t="shared" si="11"/>
        <v>2978940</v>
      </c>
      <c r="AV20" s="159">
        <v>1142050.0000000005</v>
      </c>
      <c r="AW20" s="159">
        <f t="shared" si="11"/>
        <v>4120990.0000000005</v>
      </c>
      <c r="AX20" s="159">
        <v>849895.00000000023</v>
      </c>
      <c r="AY20" s="159">
        <v>793053.99999999988</v>
      </c>
      <c r="AZ20" s="159">
        <f t="shared" si="12"/>
        <v>1642949</v>
      </c>
      <c r="BA20" s="159">
        <v>684830.99999999977</v>
      </c>
      <c r="BB20" s="159">
        <f t="shared" si="3"/>
        <v>2327780</v>
      </c>
      <c r="BC20" s="159">
        <v>849316.00000000012</v>
      </c>
      <c r="BD20" s="159">
        <f t="shared" si="4"/>
        <v>3177096</v>
      </c>
      <c r="BE20" s="159">
        <v>7284428</v>
      </c>
      <c r="BF20" s="159">
        <v>364826.00000000006</v>
      </c>
      <c r="BG20" s="159">
        <f t="shared" si="13"/>
        <v>7649254</v>
      </c>
      <c r="BH20" s="131">
        <f t="shared" si="5"/>
        <v>757.0974061501712</v>
      </c>
      <c r="BI20" s="130">
        <f t="shared" si="14"/>
        <v>365.58073318161428</v>
      </c>
      <c r="BJ20" s="96"/>
      <c r="BK20" s="96"/>
    </row>
    <row r="21" spans="1:63" ht="15" customHeight="1" x14ac:dyDescent="0.3">
      <c r="A21" s="39">
        <v>16</v>
      </c>
      <c r="B21" s="40" t="s">
        <v>136</v>
      </c>
      <c r="C21" s="37">
        <v>10456</v>
      </c>
      <c r="D21" s="37">
        <v>34013</v>
      </c>
      <c r="E21" s="37">
        <v>57619</v>
      </c>
      <c r="F21" s="37">
        <v>66355</v>
      </c>
      <c r="G21" s="37">
        <v>50544.000000000007</v>
      </c>
      <c r="H21" s="37">
        <v>102367</v>
      </c>
      <c r="I21" s="37">
        <v>123905</v>
      </c>
      <c r="J21" s="37">
        <v>153284.99999999997</v>
      </c>
      <c r="K21" s="36">
        <v>17740</v>
      </c>
      <c r="L21" s="36">
        <v>19240</v>
      </c>
      <c r="M21" s="140">
        <f t="shared" si="15"/>
        <v>36980</v>
      </c>
      <c r="N21" s="159">
        <v>9619</v>
      </c>
      <c r="O21" s="159">
        <f t="shared" si="6"/>
        <v>46599</v>
      </c>
      <c r="P21" s="159">
        <v>18567</v>
      </c>
      <c r="Q21" s="159">
        <f t="shared" si="6"/>
        <v>65166</v>
      </c>
      <c r="R21" s="159">
        <v>29919</v>
      </c>
      <c r="S21" s="159">
        <v>29125</v>
      </c>
      <c r="T21" s="159">
        <f t="shared" si="7"/>
        <v>59044</v>
      </c>
      <c r="U21" s="159">
        <v>53326</v>
      </c>
      <c r="V21" s="159">
        <f t="shared" si="0"/>
        <v>112370</v>
      </c>
      <c r="W21" s="159">
        <v>55053</v>
      </c>
      <c r="X21" s="159">
        <f t="shared" si="1"/>
        <v>167423</v>
      </c>
      <c r="Y21" s="159">
        <v>109557</v>
      </c>
      <c r="Z21" s="159">
        <v>81379</v>
      </c>
      <c r="AA21" s="159">
        <f t="shared" si="8"/>
        <v>190936</v>
      </c>
      <c r="AB21" s="131">
        <f t="shared" si="2"/>
        <v>266.178682442595</v>
      </c>
      <c r="AC21" s="130">
        <f t="shared" si="9"/>
        <v>223.37917485265228</v>
      </c>
      <c r="AD21" s="96"/>
      <c r="AE21" s="96"/>
      <c r="AF21" s="70"/>
      <c r="AG21" s="39">
        <v>16</v>
      </c>
      <c r="AH21" s="167" t="s">
        <v>136</v>
      </c>
      <c r="AI21" s="37">
        <v>893453</v>
      </c>
      <c r="AJ21" s="37">
        <v>1275729</v>
      </c>
      <c r="AK21" s="37">
        <v>1598526</v>
      </c>
      <c r="AL21" s="37">
        <v>2004623.9999999995</v>
      </c>
      <c r="AM21" s="37">
        <v>242184.00000000003</v>
      </c>
      <c r="AN21" s="37">
        <v>707623.99999999988</v>
      </c>
      <c r="AO21" s="37">
        <v>996392.99999999965</v>
      </c>
      <c r="AP21" s="37">
        <v>1384699.9999999998</v>
      </c>
      <c r="AQ21" s="36">
        <v>360651.00000000012</v>
      </c>
      <c r="AR21" s="36">
        <v>719278.99999999988</v>
      </c>
      <c r="AS21" s="140">
        <f t="shared" si="10"/>
        <v>1079930</v>
      </c>
      <c r="AT21" s="159">
        <v>523006.99999999977</v>
      </c>
      <c r="AU21" s="159">
        <f t="shared" si="11"/>
        <v>1602936.9999999998</v>
      </c>
      <c r="AV21" s="159">
        <v>465334.00000000006</v>
      </c>
      <c r="AW21" s="159">
        <f t="shared" si="11"/>
        <v>2068270.9999999998</v>
      </c>
      <c r="AX21" s="159">
        <v>478532.00000000006</v>
      </c>
      <c r="AY21" s="159">
        <v>485282.00000000006</v>
      </c>
      <c r="AZ21" s="159">
        <f t="shared" si="12"/>
        <v>963814.00000000012</v>
      </c>
      <c r="BA21" s="159">
        <v>622442.99999999977</v>
      </c>
      <c r="BB21" s="159">
        <f t="shared" si="3"/>
        <v>1586257</v>
      </c>
      <c r="BC21" s="159">
        <v>647186</v>
      </c>
      <c r="BD21" s="159">
        <f t="shared" si="4"/>
        <v>2233443</v>
      </c>
      <c r="BE21" s="159">
        <v>569156.99999999988</v>
      </c>
      <c r="BF21" s="159">
        <v>978298.00000000023</v>
      </c>
      <c r="BG21" s="159">
        <f t="shared" si="13"/>
        <v>1547455</v>
      </c>
      <c r="BH21" s="131">
        <f t="shared" si="5"/>
        <v>18.938127439753202</v>
      </c>
      <c r="BI21" s="130">
        <f t="shared" si="14"/>
        <v>60.555356116429095</v>
      </c>
      <c r="BJ21" s="96"/>
      <c r="BK21" s="96"/>
    </row>
    <row r="22" spans="1:63" ht="15" customHeight="1" x14ac:dyDescent="0.3">
      <c r="A22" s="39">
        <v>17</v>
      </c>
      <c r="B22" s="40" t="s">
        <v>137</v>
      </c>
      <c r="C22" s="37">
        <v>57037</v>
      </c>
      <c r="D22" s="37">
        <v>131437</v>
      </c>
      <c r="E22" s="37">
        <v>662322</v>
      </c>
      <c r="F22" s="37">
        <v>3002034</v>
      </c>
      <c r="G22" s="37">
        <v>569467</v>
      </c>
      <c r="H22" s="37">
        <v>1207239</v>
      </c>
      <c r="I22" s="37">
        <v>1997780.0000000005</v>
      </c>
      <c r="J22" s="37">
        <v>2124046</v>
      </c>
      <c r="K22" s="36">
        <v>120009.00000000001</v>
      </c>
      <c r="L22" s="36">
        <v>131880</v>
      </c>
      <c r="M22" s="140">
        <f t="shared" si="15"/>
        <v>251889</v>
      </c>
      <c r="N22" s="159">
        <v>221611</v>
      </c>
      <c r="O22" s="159">
        <f t="shared" si="6"/>
        <v>473500</v>
      </c>
      <c r="P22" s="159">
        <v>440365</v>
      </c>
      <c r="Q22" s="159">
        <f t="shared" si="6"/>
        <v>913865</v>
      </c>
      <c r="R22" s="159">
        <v>738651</v>
      </c>
      <c r="S22" s="159">
        <v>205807.00000000003</v>
      </c>
      <c r="T22" s="159">
        <f t="shared" si="7"/>
        <v>944458</v>
      </c>
      <c r="U22" s="159">
        <v>165576</v>
      </c>
      <c r="V22" s="159">
        <f t="shared" si="0"/>
        <v>1110034</v>
      </c>
      <c r="W22" s="159">
        <v>151397</v>
      </c>
      <c r="X22" s="159">
        <f t="shared" si="1"/>
        <v>1261431</v>
      </c>
      <c r="Y22" s="159">
        <v>193087</v>
      </c>
      <c r="Z22" s="159">
        <v>245181</v>
      </c>
      <c r="AA22" s="159">
        <f t="shared" si="8"/>
        <v>438268</v>
      </c>
      <c r="AB22" s="131">
        <f t="shared" si="2"/>
        <v>-73.85950875311886</v>
      </c>
      <c r="AC22" s="130">
        <f t="shared" si="9"/>
        <v>-53.595818977657025</v>
      </c>
      <c r="AD22" s="96"/>
      <c r="AE22" s="96"/>
      <c r="AF22" s="70"/>
      <c r="AG22" s="39">
        <v>17</v>
      </c>
      <c r="AH22" s="167" t="s">
        <v>137</v>
      </c>
      <c r="AI22" s="37">
        <v>720823.99999999988</v>
      </c>
      <c r="AJ22" s="37">
        <v>1516553</v>
      </c>
      <c r="AK22" s="37">
        <v>2055033</v>
      </c>
      <c r="AL22" s="37">
        <v>2664980.0000000005</v>
      </c>
      <c r="AM22" s="37">
        <v>620101.00000000012</v>
      </c>
      <c r="AN22" s="37">
        <v>1609279.9999999998</v>
      </c>
      <c r="AO22" s="37">
        <v>2214662.9999999995</v>
      </c>
      <c r="AP22" s="37">
        <v>2825361</v>
      </c>
      <c r="AQ22" s="36">
        <v>735897.99999999988</v>
      </c>
      <c r="AR22" s="36">
        <v>941546.00000000047</v>
      </c>
      <c r="AS22" s="140">
        <f t="shared" si="10"/>
        <v>1677444.0000000005</v>
      </c>
      <c r="AT22" s="159">
        <v>635480.00000000012</v>
      </c>
      <c r="AU22" s="159">
        <f t="shared" si="11"/>
        <v>2312924.0000000005</v>
      </c>
      <c r="AV22" s="159">
        <v>665959</v>
      </c>
      <c r="AW22" s="159">
        <f t="shared" si="11"/>
        <v>2978883.0000000005</v>
      </c>
      <c r="AX22" s="159">
        <v>906008</v>
      </c>
      <c r="AY22" s="159">
        <v>643614.00000000023</v>
      </c>
      <c r="AZ22" s="159">
        <f t="shared" si="12"/>
        <v>1549622.0000000002</v>
      </c>
      <c r="BA22" s="159">
        <v>606526.99999999988</v>
      </c>
      <c r="BB22" s="159">
        <f t="shared" si="3"/>
        <v>2156149</v>
      </c>
      <c r="BC22" s="159">
        <v>604404</v>
      </c>
      <c r="BD22" s="159">
        <f t="shared" si="4"/>
        <v>2760553</v>
      </c>
      <c r="BE22" s="159">
        <v>807334</v>
      </c>
      <c r="BF22" s="159">
        <v>1155454</v>
      </c>
      <c r="BG22" s="159">
        <f t="shared" si="13"/>
        <v>1962788</v>
      </c>
      <c r="BH22" s="131">
        <f t="shared" si="5"/>
        <v>-10.891073809502785</v>
      </c>
      <c r="BI22" s="130">
        <f t="shared" si="14"/>
        <v>26.662373146483446</v>
      </c>
      <c r="BJ22" s="96"/>
      <c r="BK22" s="96"/>
    </row>
    <row r="23" spans="1:63" ht="15" customHeight="1" x14ac:dyDescent="0.3">
      <c r="A23" s="39">
        <v>18</v>
      </c>
      <c r="B23" s="40" t="s">
        <v>138</v>
      </c>
      <c r="C23" s="37">
        <v>519223</v>
      </c>
      <c r="D23" s="37">
        <v>998955</v>
      </c>
      <c r="E23" s="37">
        <v>1439727</v>
      </c>
      <c r="F23" s="37">
        <v>1804224.9999999998</v>
      </c>
      <c r="G23" s="37">
        <v>871837</v>
      </c>
      <c r="H23" s="37">
        <v>1559107</v>
      </c>
      <c r="I23" s="37">
        <v>2105676</v>
      </c>
      <c r="J23" s="37">
        <v>2621532</v>
      </c>
      <c r="K23" s="36">
        <v>668982.99999999988</v>
      </c>
      <c r="L23" s="36">
        <v>565228.00000000023</v>
      </c>
      <c r="M23" s="140">
        <f t="shared" si="15"/>
        <v>1234211</v>
      </c>
      <c r="N23" s="159">
        <v>872347.00000000012</v>
      </c>
      <c r="O23" s="159">
        <f t="shared" si="6"/>
        <v>2106558</v>
      </c>
      <c r="P23" s="159">
        <v>835035</v>
      </c>
      <c r="Q23" s="159">
        <f t="shared" si="6"/>
        <v>2941593</v>
      </c>
      <c r="R23" s="159">
        <v>1516146.0000000005</v>
      </c>
      <c r="S23" s="159">
        <v>1950204.9999999998</v>
      </c>
      <c r="T23" s="159">
        <f t="shared" si="7"/>
        <v>3466351</v>
      </c>
      <c r="U23" s="159">
        <v>813934</v>
      </c>
      <c r="V23" s="159">
        <f t="shared" si="0"/>
        <v>4280285</v>
      </c>
      <c r="W23" s="159">
        <v>831806</v>
      </c>
      <c r="X23" s="159">
        <f t="shared" si="1"/>
        <v>5112091</v>
      </c>
      <c r="Y23" s="159">
        <v>928105</v>
      </c>
      <c r="Z23" s="159">
        <v>1216175</v>
      </c>
      <c r="AA23" s="159">
        <f t="shared" si="8"/>
        <v>2144280</v>
      </c>
      <c r="AB23" s="131">
        <f t="shared" si="2"/>
        <v>-38.785248914022809</v>
      </c>
      <c r="AC23" s="130">
        <f t="shared" si="9"/>
        <v>-38.140136414344653</v>
      </c>
      <c r="AD23" s="96"/>
      <c r="AE23" s="96"/>
      <c r="AF23" s="70"/>
      <c r="AG23" s="39">
        <v>18</v>
      </c>
      <c r="AH23" s="167" t="s">
        <v>138</v>
      </c>
      <c r="AI23" s="37">
        <v>259533.00000000006</v>
      </c>
      <c r="AJ23" s="37">
        <v>795983</v>
      </c>
      <c r="AK23" s="37">
        <v>1052271</v>
      </c>
      <c r="AL23" s="37">
        <v>1490500.0000000002</v>
      </c>
      <c r="AM23" s="37">
        <v>588419.00000000012</v>
      </c>
      <c r="AN23" s="37">
        <v>1097770.0000000002</v>
      </c>
      <c r="AO23" s="37">
        <v>1520756.9999999998</v>
      </c>
      <c r="AP23" s="37">
        <v>2312160</v>
      </c>
      <c r="AQ23" s="36">
        <v>457099.00000000006</v>
      </c>
      <c r="AR23" s="36">
        <v>556916.00000000012</v>
      </c>
      <c r="AS23" s="140">
        <f t="shared" si="10"/>
        <v>1014015.0000000002</v>
      </c>
      <c r="AT23" s="159">
        <v>316735.00000000006</v>
      </c>
      <c r="AU23" s="159">
        <f t="shared" si="11"/>
        <v>1330750.0000000002</v>
      </c>
      <c r="AV23" s="159">
        <v>278097</v>
      </c>
      <c r="AW23" s="159">
        <f t="shared" si="11"/>
        <v>1608847.0000000002</v>
      </c>
      <c r="AX23" s="159">
        <v>753000.99999999977</v>
      </c>
      <c r="AY23" s="159">
        <v>522468.00000000012</v>
      </c>
      <c r="AZ23" s="159">
        <f t="shared" si="12"/>
        <v>1275469</v>
      </c>
      <c r="BA23" s="159">
        <v>301249.99999999994</v>
      </c>
      <c r="BB23" s="159">
        <f t="shared" si="3"/>
        <v>1576719</v>
      </c>
      <c r="BC23" s="159">
        <v>370080</v>
      </c>
      <c r="BD23" s="159">
        <f t="shared" si="4"/>
        <v>1946799</v>
      </c>
      <c r="BE23" s="159">
        <v>468519.99999999994</v>
      </c>
      <c r="BF23" s="159">
        <v>992610</v>
      </c>
      <c r="BG23" s="159">
        <f t="shared" si="13"/>
        <v>1461130</v>
      </c>
      <c r="BH23" s="131">
        <f t="shared" si="5"/>
        <v>-37.779631102747523</v>
      </c>
      <c r="BI23" s="130">
        <f t="shared" si="14"/>
        <v>14.556292626477003</v>
      </c>
      <c r="BJ23" s="96"/>
      <c r="BK23" s="96"/>
    </row>
    <row r="24" spans="1:63" ht="15" customHeight="1" x14ac:dyDescent="0.3">
      <c r="A24" s="39">
        <v>19</v>
      </c>
      <c r="B24" s="40" t="s">
        <v>61</v>
      </c>
      <c r="C24" s="37">
        <v>5703118.9999999981</v>
      </c>
      <c r="D24" s="37">
        <v>9559913.9999999963</v>
      </c>
      <c r="E24" s="37">
        <v>15612364</v>
      </c>
      <c r="F24" s="37">
        <v>37943747.000000015</v>
      </c>
      <c r="G24" s="37">
        <v>8222246.9999999991</v>
      </c>
      <c r="H24" s="37">
        <v>15388284.000000006</v>
      </c>
      <c r="I24" s="37">
        <v>22620714.999999989</v>
      </c>
      <c r="J24" s="37">
        <v>29241685.999999985</v>
      </c>
      <c r="K24" s="36">
        <v>6740361.0000000009</v>
      </c>
      <c r="L24" s="36">
        <v>5555389</v>
      </c>
      <c r="M24" s="140">
        <f t="shared" si="15"/>
        <v>12295750</v>
      </c>
      <c r="N24" s="159">
        <v>5897690.0000000102</v>
      </c>
      <c r="O24" s="159">
        <f t="shared" si="6"/>
        <v>18193440.000000011</v>
      </c>
      <c r="P24" s="159">
        <v>7638239.9999999898</v>
      </c>
      <c r="Q24" s="159">
        <f t="shared" si="6"/>
        <v>25831680</v>
      </c>
      <c r="R24" s="159">
        <v>4215148</v>
      </c>
      <c r="S24" s="159">
        <v>6397882.9999999981</v>
      </c>
      <c r="T24" s="159">
        <f t="shared" si="7"/>
        <v>10613030.999999998</v>
      </c>
      <c r="U24" s="159">
        <v>5199812.9999999991</v>
      </c>
      <c r="V24" s="159">
        <f t="shared" si="0"/>
        <v>15812843.999999996</v>
      </c>
      <c r="W24" s="159">
        <v>8190729.0000000037</v>
      </c>
      <c r="X24" s="159">
        <f t="shared" si="1"/>
        <v>24003573</v>
      </c>
      <c r="Y24" s="159">
        <v>7267140.0000000019</v>
      </c>
      <c r="Z24" s="159">
        <v>5623889.0000000019</v>
      </c>
      <c r="AA24" s="159">
        <f t="shared" si="8"/>
        <v>12891029.000000004</v>
      </c>
      <c r="AB24" s="131">
        <f t="shared" si="2"/>
        <v>72.405334284822288</v>
      </c>
      <c r="AC24" s="130">
        <f t="shared" si="9"/>
        <v>21.464160426931826</v>
      </c>
      <c r="AD24" s="96"/>
      <c r="AE24" s="96"/>
      <c r="AF24" s="70"/>
      <c r="AG24" s="39">
        <v>19</v>
      </c>
      <c r="AH24" s="167" t="s">
        <v>61</v>
      </c>
      <c r="AI24" s="37">
        <v>5588971</v>
      </c>
      <c r="AJ24" s="37">
        <v>12091852.999999998</v>
      </c>
      <c r="AK24" s="37">
        <v>18116981</v>
      </c>
      <c r="AL24" s="37">
        <v>24093548.000000026</v>
      </c>
      <c r="AM24" s="37">
        <v>5776304.9999999991</v>
      </c>
      <c r="AN24" s="37">
        <v>12642269.999999981</v>
      </c>
      <c r="AO24" s="37">
        <v>19282037.999999963</v>
      </c>
      <c r="AP24" s="37">
        <v>24600371.999999966</v>
      </c>
      <c r="AQ24" s="36">
        <v>7630815.9999999981</v>
      </c>
      <c r="AR24" s="36">
        <v>7020359.0000000009</v>
      </c>
      <c r="AS24" s="140">
        <f t="shared" si="10"/>
        <v>14651175</v>
      </c>
      <c r="AT24" s="159">
        <v>6035709</v>
      </c>
      <c r="AU24" s="159">
        <f t="shared" si="11"/>
        <v>20686884</v>
      </c>
      <c r="AV24" s="159">
        <v>6192505.0000000047</v>
      </c>
      <c r="AW24" s="159">
        <f t="shared" si="11"/>
        <v>26879389.000000004</v>
      </c>
      <c r="AX24" s="159">
        <v>9210551</v>
      </c>
      <c r="AY24" s="159">
        <v>6095674.9999999981</v>
      </c>
      <c r="AZ24" s="159">
        <f t="shared" si="12"/>
        <v>15306225.999999998</v>
      </c>
      <c r="BA24" s="159">
        <v>6525473.0000000028</v>
      </c>
      <c r="BB24" s="159">
        <f t="shared" si="3"/>
        <v>21831699</v>
      </c>
      <c r="BC24" s="159">
        <v>6920374.0000000028</v>
      </c>
      <c r="BD24" s="159">
        <f t="shared" si="4"/>
        <v>28752073.000000004</v>
      </c>
      <c r="BE24" s="159">
        <v>8916767</v>
      </c>
      <c r="BF24" s="159">
        <v>9959519.9999999981</v>
      </c>
      <c r="BG24" s="159">
        <f t="shared" si="13"/>
        <v>18876287</v>
      </c>
      <c r="BH24" s="131">
        <f t="shared" si="5"/>
        <v>-3.1896463088907439</v>
      </c>
      <c r="BI24" s="130">
        <f t="shared" si="14"/>
        <v>23.324240737070028</v>
      </c>
      <c r="BJ24" s="96"/>
      <c r="BK24" s="96"/>
    </row>
    <row r="25" spans="1:63" ht="15" customHeight="1" x14ac:dyDescent="0.3">
      <c r="A25" s="39">
        <v>20</v>
      </c>
      <c r="B25" s="40" t="s">
        <v>139</v>
      </c>
      <c r="C25" s="37">
        <v>3098619.0000000019</v>
      </c>
      <c r="D25" s="37">
        <v>5828930.0000000019</v>
      </c>
      <c r="E25" s="37">
        <v>9722104.0000000037</v>
      </c>
      <c r="F25" s="37">
        <v>13350738.000000007</v>
      </c>
      <c r="G25" s="37">
        <v>4271561.0000000019</v>
      </c>
      <c r="H25" s="37">
        <v>8095104.9999999981</v>
      </c>
      <c r="I25" s="37">
        <v>12706965.999999996</v>
      </c>
      <c r="J25" s="37">
        <v>21480415.000000007</v>
      </c>
      <c r="K25" s="36">
        <v>38821682.999999985</v>
      </c>
      <c r="L25" s="36">
        <v>24349179</v>
      </c>
      <c r="M25" s="140">
        <f t="shared" si="15"/>
        <v>63170861.999999985</v>
      </c>
      <c r="N25" s="159">
        <v>6159960.9999999935</v>
      </c>
      <c r="O25" s="159">
        <f t="shared" si="6"/>
        <v>69330822.999999985</v>
      </c>
      <c r="P25" s="159">
        <v>4693582.0000000009</v>
      </c>
      <c r="Q25" s="159">
        <f t="shared" si="6"/>
        <v>74024404.999999985</v>
      </c>
      <c r="R25" s="159">
        <v>24396111.999999993</v>
      </c>
      <c r="S25" s="159">
        <v>104771497.00000003</v>
      </c>
      <c r="T25" s="159">
        <f t="shared" si="7"/>
        <v>129167609.00000003</v>
      </c>
      <c r="U25" s="159">
        <v>20142289.999999996</v>
      </c>
      <c r="V25" s="159">
        <f t="shared" si="0"/>
        <v>149309899.00000003</v>
      </c>
      <c r="W25" s="159">
        <v>17998752.000000011</v>
      </c>
      <c r="X25" s="159">
        <f t="shared" si="1"/>
        <v>167308651.00000003</v>
      </c>
      <c r="Y25" s="159">
        <v>13190719.000000004</v>
      </c>
      <c r="Z25" s="159">
        <v>14409697.999999998</v>
      </c>
      <c r="AA25" s="159">
        <f t="shared" si="8"/>
        <v>27600417</v>
      </c>
      <c r="AB25" s="131">
        <f t="shared" si="2"/>
        <v>-45.931060654255042</v>
      </c>
      <c r="AC25" s="130">
        <f t="shared" si="9"/>
        <v>-78.632091115041078</v>
      </c>
      <c r="AD25" s="96"/>
      <c r="AE25" s="96"/>
      <c r="AF25" s="70"/>
      <c r="AG25" s="39">
        <v>20</v>
      </c>
      <c r="AH25" s="167" t="s">
        <v>139</v>
      </c>
      <c r="AI25" s="37">
        <v>3647851.9999999995</v>
      </c>
      <c r="AJ25" s="37">
        <v>6673645</v>
      </c>
      <c r="AK25" s="37">
        <v>9685422</v>
      </c>
      <c r="AL25" s="37">
        <v>12952670.000000002</v>
      </c>
      <c r="AM25" s="37">
        <v>2513792.0000000014</v>
      </c>
      <c r="AN25" s="37">
        <v>5785557.9999999944</v>
      </c>
      <c r="AO25" s="37">
        <v>8509277.0000000019</v>
      </c>
      <c r="AP25" s="37">
        <v>11096070.000000004</v>
      </c>
      <c r="AQ25" s="36">
        <v>2802553.0000000009</v>
      </c>
      <c r="AR25" s="36">
        <v>3277691</v>
      </c>
      <c r="AS25" s="140">
        <f t="shared" si="10"/>
        <v>6080244.0000000009</v>
      </c>
      <c r="AT25" s="159">
        <v>2572379.0000000005</v>
      </c>
      <c r="AU25" s="159">
        <f t="shared" si="11"/>
        <v>8652623.0000000019</v>
      </c>
      <c r="AV25" s="159">
        <v>2747038</v>
      </c>
      <c r="AW25" s="159">
        <f t="shared" si="11"/>
        <v>11399661.000000002</v>
      </c>
      <c r="AX25" s="159">
        <v>2521712.0000000005</v>
      </c>
      <c r="AY25" s="159">
        <v>2209606.0000000005</v>
      </c>
      <c r="AZ25" s="159">
        <f t="shared" si="12"/>
        <v>4731318.0000000009</v>
      </c>
      <c r="BA25" s="159">
        <v>2048302.9999999993</v>
      </c>
      <c r="BB25" s="159">
        <f t="shared" si="3"/>
        <v>6779621</v>
      </c>
      <c r="BC25" s="159">
        <v>2248380</v>
      </c>
      <c r="BD25" s="159">
        <f t="shared" si="4"/>
        <v>9028001</v>
      </c>
      <c r="BE25" s="159">
        <v>2671068</v>
      </c>
      <c r="BF25" s="159">
        <v>2706136.9999999995</v>
      </c>
      <c r="BG25" s="159">
        <f t="shared" si="13"/>
        <v>5377205</v>
      </c>
      <c r="BH25" s="131">
        <f t="shared" si="5"/>
        <v>5.9228016522108646</v>
      </c>
      <c r="BI25" s="130">
        <f t="shared" si="14"/>
        <v>13.651312382722921</v>
      </c>
      <c r="BJ25" s="96"/>
      <c r="BK25" s="96"/>
    </row>
    <row r="26" spans="1:63" ht="15" customHeight="1" x14ac:dyDescent="0.3">
      <c r="A26" s="39">
        <v>21</v>
      </c>
      <c r="B26" s="40" t="s">
        <v>74</v>
      </c>
      <c r="C26" s="37">
        <v>456977.00000000006</v>
      </c>
      <c r="D26" s="37">
        <v>892388</v>
      </c>
      <c r="E26" s="37">
        <v>1117212</v>
      </c>
      <c r="F26" s="37">
        <v>1476210.0000000002</v>
      </c>
      <c r="G26" s="37">
        <v>378501</v>
      </c>
      <c r="H26" s="37">
        <v>824753</v>
      </c>
      <c r="I26" s="37">
        <v>1268717</v>
      </c>
      <c r="J26" s="37">
        <v>1715814</v>
      </c>
      <c r="K26" s="36">
        <v>395389.00000000006</v>
      </c>
      <c r="L26" s="36">
        <v>402947.99999999988</v>
      </c>
      <c r="M26" s="140">
        <f t="shared" si="15"/>
        <v>798337</v>
      </c>
      <c r="N26" s="159">
        <v>617205.00000000023</v>
      </c>
      <c r="O26" s="159">
        <f t="shared" si="6"/>
        <v>1415542.0000000002</v>
      </c>
      <c r="P26" s="159">
        <v>457871.99999999994</v>
      </c>
      <c r="Q26" s="159">
        <f t="shared" si="6"/>
        <v>1873414.0000000002</v>
      </c>
      <c r="R26" s="159">
        <v>576454</v>
      </c>
      <c r="S26" s="159">
        <v>351209</v>
      </c>
      <c r="T26" s="159">
        <f t="shared" si="7"/>
        <v>927663</v>
      </c>
      <c r="U26" s="159">
        <v>465796.00000000006</v>
      </c>
      <c r="V26" s="159">
        <f t="shared" si="0"/>
        <v>1393459</v>
      </c>
      <c r="W26" s="159">
        <v>830719.99999999988</v>
      </c>
      <c r="X26" s="159">
        <f t="shared" si="1"/>
        <v>2224179</v>
      </c>
      <c r="Y26" s="159">
        <v>936042.00000000012</v>
      </c>
      <c r="Z26" s="159">
        <v>1496810.9999999995</v>
      </c>
      <c r="AA26" s="159">
        <f t="shared" si="8"/>
        <v>2432852.9999999995</v>
      </c>
      <c r="AB26" s="131">
        <f t="shared" si="2"/>
        <v>62.379305200414962</v>
      </c>
      <c r="AC26" s="130">
        <f t="shared" si="9"/>
        <v>162.25612102670902</v>
      </c>
      <c r="AD26" s="96"/>
      <c r="AE26" s="96"/>
      <c r="AF26" s="70"/>
      <c r="AG26" s="39">
        <v>21</v>
      </c>
      <c r="AH26" s="167" t="s">
        <v>74</v>
      </c>
      <c r="AI26" s="37">
        <v>1152563.0000000002</v>
      </c>
      <c r="AJ26" s="37">
        <v>2022633.0000000005</v>
      </c>
      <c r="AK26" s="37">
        <v>2986574.0000000005</v>
      </c>
      <c r="AL26" s="37">
        <v>4274510.0000000009</v>
      </c>
      <c r="AM26" s="37">
        <v>950850.99999999953</v>
      </c>
      <c r="AN26" s="37">
        <v>1951665.9999999981</v>
      </c>
      <c r="AO26" s="37">
        <v>2840741.9999999986</v>
      </c>
      <c r="AP26" s="37">
        <v>3638606.0000000023</v>
      </c>
      <c r="AQ26" s="36">
        <v>1535423.0000000005</v>
      </c>
      <c r="AR26" s="36">
        <v>1362297.0000000005</v>
      </c>
      <c r="AS26" s="140">
        <f t="shared" si="10"/>
        <v>2897720.0000000009</v>
      </c>
      <c r="AT26" s="159">
        <v>1206197</v>
      </c>
      <c r="AU26" s="159">
        <f t="shared" si="11"/>
        <v>4103917.0000000009</v>
      </c>
      <c r="AV26" s="159">
        <v>1322494</v>
      </c>
      <c r="AW26" s="159">
        <f t="shared" si="11"/>
        <v>5426411.0000000009</v>
      </c>
      <c r="AX26" s="159">
        <v>3164295</v>
      </c>
      <c r="AY26" s="159">
        <v>1856516</v>
      </c>
      <c r="AZ26" s="159">
        <f t="shared" si="12"/>
        <v>5020811</v>
      </c>
      <c r="BA26" s="159">
        <v>684997.99999999988</v>
      </c>
      <c r="BB26" s="159">
        <f t="shared" si="3"/>
        <v>5705809</v>
      </c>
      <c r="BC26" s="159">
        <v>808023.00000000012</v>
      </c>
      <c r="BD26" s="159">
        <f t="shared" si="4"/>
        <v>6513832</v>
      </c>
      <c r="BE26" s="159">
        <v>1197278.0000000002</v>
      </c>
      <c r="BF26" s="159">
        <v>1383940.9999999995</v>
      </c>
      <c r="BG26" s="159">
        <f t="shared" si="13"/>
        <v>2581219</v>
      </c>
      <c r="BH26" s="131">
        <f t="shared" si="5"/>
        <v>-62.162883043458329</v>
      </c>
      <c r="BI26" s="130">
        <f t="shared" si="14"/>
        <v>-48.589600365359296</v>
      </c>
      <c r="BJ26" s="96"/>
      <c r="BK26" s="96"/>
    </row>
    <row r="27" spans="1:63" ht="15" customHeight="1" x14ac:dyDescent="0.3">
      <c r="A27" s="39">
        <v>22</v>
      </c>
      <c r="B27" s="40" t="s">
        <v>66</v>
      </c>
      <c r="C27" s="37">
        <v>5762240.9999999981</v>
      </c>
      <c r="D27" s="37">
        <v>17837488.999999996</v>
      </c>
      <c r="E27" s="37">
        <v>28408957.999999985</v>
      </c>
      <c r="F27" s="37">
        <v>37794055.000000037</v>
      </c>
      <c r="G27" s="37">
        <v>6904516.9999999944</v>
      </c>
      <c r="H27" s="37">
        <v>15441487.000000009</v>
      </c>
      <c r="I27" s="37">
        <v>20161407.000000007</v>
      </c>
      <c r="J27" s="37">
        <v>25554390.000000034</v>
      </c>
      <c r="K27" s="36">
        <v>6761348.9999999981</v>
      </c>
      <c r="L27" s="36">
        <v>7267059.9999999953</v>
      </c>
      <c r="M27" s="140">
        <f t="shared" si="15"/>
        <v>14028408.999999993</v>
      </c>
      <c r="N27" s="159">
        <v>5513641.9999999991</v>
      </c>
      <c r="O27" s="159">
        <f t="shared" si="6"/>
        <v>19542050.999999993</v>
      </c>
      <c r="P27" s="159">
        <v>6297735.0000000037</v>
      </c>
      <c r="Q27" s="159">
        <f t="shared" si="6"/>
        <v>25839785.999999996</v>
      </c>
      <c r="R27" s="159">
        <v>7112822.9999999972</v>
      </c>
      <c r="S27" s="159">
        <v>6825640</v>
      </c>
      <c r="T27" s="159">
        <f t="shared" si="7"/>
        <v>13938462.999999996</v>
      </c>
      <c r="U27" s="159">
        <v>6539978</v>
      </c>
      <c r="V27" s="159">
        <f t="shared" si="0"/>
        <v>20478440.999999996</v>
      </c>
      <c r="W27" s="159">
        <v>6728461.0000000009</v>
      </c>
      <c r="X27" s="159">
        <f t="shared" si="1"/>
        <v>27206901.999999996</v>
      </c>
      <c r="Y27" s="159">
        <v>10958607</v>
      </c>
      <c r="Z27" s="159">
        <v>9350141.0000000056</v>
      </c>
      <c r="AA27" s="159">
        <f t="shared" si="8"/>
        <v>20308748.000000007</v>
      </c>
      <c r="AB27" s="131">
        <f t="shared" si="2"/>
        <v>54.068321396441405</v>
      </c>
      <c r="AC27" s="130">
        <f t="shared" si="9"/>
        <v>45.702922911945279</v>
      </c>
      <c r="AD27" s="96"/>
      <c r="AE27" s="96"/>
      <c r="AF27" s="70"/>
      <c r="AG27" s="39">
        <v>22</v>
      </c>
      <c r="AH27" s="167" t="s">
        <v>66</v>
      </c>
      <c r="AI27" s="37">
        <v>5059845.9999999981</v>
      </c>
      <c r="AJ27" s="37">
        <v>10394337</v>
      </c>
      <c r="AK27" s="37">
        <v>14848199.000000002</v>
      </c>
      <c r="AL27" s="37">
        <v>20009680</v>
      </c>
      <c r="AM27" s="37">
        <v>5699523.0000000028</v>
      </c>
      <c r="AN27" s="37">
        <v>11445298.000000004</v>
      </c>
      <c r="AO27" s="37">
        <v>15755070.999999993</v>
      </c>
      <c r="AP27" s="37">
        <v>20485244.999999993</v>
      </c>
      <c r="AQ27" s="36">
        <v>4288788.9999999991</v>
      </c>
      <c r="AR27" s="36">
        <v>4443786.9999999991</v>
      </c>
      <c r="AS27" s="140">
        <f t="shared" si="10"/>
        <v>8732575.9999999981</v>
      </c>
      <c r="AT27" s="159">
        <v>4983962.0000000009</v>
      </c>
      <c r="AU27" s="159">
        <f t="shared" si="11"/>
        <v>13716538</v>
      </c>
      <c r="AV27" s="159">
        <v>5015882.9999999981</v>
      </c>
      <c r="AW27" s="159">
        <f t="shared" si="11"/>
        <v>18732421</v>
      </c>
      <c r="AX27" s="159">
        <v>5984820.0000000028</v>
      </c>
      <c r="AY27" s="159">
        <v>3473686.0000000005</v>
      </c>
      <c r="AZ27" s="159">
        <f t="shared" si="12"/>
        <v>9458506.0000000037</v>
      </c>
      <c r="BA27" s="159">
        <v>3978592.0000000019</v>
      </c>
      <c r="BB27" s="159">
        <f t="shared" si="3"/>
        <v>13437098.000000006</v>
      </c>
      <c r="BC27" s="159">
        <v>4947818</v>
      </c>
      <c r="BD27" s="159">
        <f t="shared" si="4"/>
        <v>18384916.000000007</v>
      </c>
      <c r="BE27" s="159">
        <v>6339610.0000000028</v>
      </c>
      <c r="BF27" s="159">
        <v>5672796.9999999981</v>
      </c>
      <c r="BG27" s="159">
        <f t="shared" si="13"/>
        <v>12012407</v>
      </c>
      <c r="BH27" s="131">
        <f t="shared" si="5"/>
        <v>5.9281649239241858</v>
      </c>
      <c r="BI27" s="130">
        <f t="shared" si="14"/>
        <v>27.001103556946475</v>
      </c>
      <c r="BJ27" s="96"/>
      <c r="BK27" s="96"/>
    </row>
    <row r="28" spans="1:63" ht="15" customHeight="1" x14ac:dyDescent="0.3">
      <c r="A28" s="39">
        <v>23</v>
      </c>
      <c r="B28" s="40" t="s">
        <v>58</v>
      </c>
      <c r="C28" s="37">
        <v>10402200.999999991</v>
      </c>
      <c r="D28" s="37">
        <v>19201658.999999993</v>
      </c>
      <c r="E28" s="37">
        <v>29644534.999999993</v>
      </c>
      <c r="F28" s="37">
        <v>42448354.999999993</v>
      </c>
      <c r="G28" s="37">
        <v>17619801.999999989</v>
      </c>
      <c r="H28" s="37">
        <v>37059286</v>
      </c>
      <c r="I28" s="37">
        <v>53561792.000000022</v>
      </c>
      <c r="J28" s="37">
        <v>72697432.999999985</v>
      </c>
      <c r="K28" s="36">
        <v>27462278.000000007</v>
      </c>
      <c r="L28" s="36">
        <v>30287144.999999993</v>
      </c>
      <c r="M28" s="140">
        <f t="shared" si="15"/>
        <v>57749423</v>
      </c>
      <c r="N28" s="159">
        <v>26451765.000000004</v>
      </c>
      <c r="O28" s="159">
        <f t="shared" si="6"/>
        <v>84201188</v>
      </c>
      <c r="P28" s="159">
        <v>25765735.999999981</v>
      </c>
      <c r="Q28" s="159">
        <f t="shared" si="6"/>
        <v>109966923.99999999</v>
      </c>
      <c r="R28" s="159">
        <v>18358470</v>
      </c>
      <c r="S28" s="159">
        <v>15156305.000000004</v>
      </c>
      <c r="T28" s="159">
        <f t="shared" si="7"/>
        <v>33514775.000000004</v>
      </c>
      <c r="U28" s="159">
        <v>19453054</v>
      </c>
      <c r="V28" s="159">
        <f t="shared" si="0"/>
        <v>52967829</v>
      </c>
      <c r="W28" s="159">
        <v>17833979.999999993</v>
      </c>
      <c r="X28" s="159">
        <f t="shared" si="1"/>
        <v>70801809</v>
      </c>
      <c r="Y28" s="159">
        <v>24787333.000000004</v>
      </c>
      <c r="Z28" s="159">
        <v>21547823.000000007</v>
      </c>
      <c r="AA28" s="159">
        <f t="shared" si="8"/>
        <v>46335156.000000015</v>
      </c>
      <c r="AB28" s="131">
        <f t="shared" si="2"/>
        <v>35.018511891241502</v>
      </c>
      <c r="AC28" s="130">
        <f t="shared" si="9"/>
        <v>38.252922778088191</v>
      </c>
      <c r="AD28" s="96"/>
      <c r="AE28" s="96"/>
      <c r="AF28" s="70"/>
      <c r="AG28" s="39">
        <v>23</v>
      </c>
      <c r="AH28" s="167" t="s">
        <v>58</v>
      </c>
      <c r="AI28" s="37">
        <v>12746266.000000002</v>
      </c>
      <c r="AJ28" s="37">
        <v>29300282.000000004</v>
      </c>
      <c r="AK28" s="37">
        <v>45960322.999999993</v>
      </c>
      <c r="AL28" s="37">
        <v>62512286.00000003</v>
      </c>
      <c r="AM28" s="37">
        <v>20619963.999999993</v>
      </c>
      <c r="AN28" s="37">
        <v>41665162.999999963</v>
      </c>
      <c r="AO28" s="37">
        <v>62157066.000000052</v>
      </c>
      <c r="AP28" s="37">
        <v>80244621.999999985</v>
      </c>
      <c r="AQ28" s="36">
        <v>21834172.000000004</v>
      </c>
      <c r="AR28" s="36">
        <v>22589727.999999996</v>
      </c>
      <c r="AS28" s="140">
        <f t="shared" si="10"/>
        <v>44423900</v>
      </c>
      <c r="AT28" s="159">
        <v>23490647.999999981</v>
      </c>
      <c r="AU28" s="159">
        <f t="shared" si="11"/>
        <v>67914547.999999985</v>
      </c>
      <c r="AV28" s="159">
        <v>21477209.999999996</v>
      </c>
      <c r="AW28" s="159">
        <f t="shared" si="11"/>
        <v>89391757.999999985</v>
      </c>
      <c r="AX28" s="159">
        <v>17551509.999999993</v>
      </c>
      <c r="AY28" s="159">
        <v>16417888.000000004</v>
      </c>
      <c r="AZ28" s="159">
        <f t="shared" si="12"/>
        <v>33969398</v>
      </c>
      <c r="BA28" s="159">
        <v>20356566.000000007</v>
      </c>
      <c r="BB28" s="159">
        <f t="shared" si="3"/>
        <v>54325964.000000007</v>
      </c>
      <c r="BC28" s="159">
        <v>17980891.999999989</v>
      </c>
      <c r="BD28" s="159">
        <f t="shared" si="4"/>
        <v>72306856</v>
      </c>
      <c r="BE28" s="159">
        <v>23564066.999999989</v>
      </c>
      <c r="BF28" s="159">
        <v>20931422.000000007</v>
      </c>
      <c r="BG28" s="159">
        <f t="shared" si="13"/>
        <v>44495489</v>
      </c>
      <c r="BH28" s="131">
        <f t="shared" si="5"/>
        <v>34.256636608474139</v>
      </c>
      <c r="BI28" s="130">
        <f t="shared" si="14"/>
        <v>30.986981282388342</v>
      </c>
      <c r="BJ28" s="96"/>
      <c r="BK28" s="96"/>
    </row>
    <row r="29" spans="1:63" ht="15" customHeight="1" x14ac:dyDescent="0.3">
      <c r="A29" s="39">
        <v>24</v>
      </c>
      <c r="B29" s="40" t="s">
        <v>80</v>
      </c>
      <c r="C29" s="37">
        <v>908419</v>
      </c>
      <c r="D29" s="37">
        <v>1730904</v>
      </c>
      <c r="E29" s="37">
        <v>3129238</v>
      </c>
      <c r="F29" s="37">
        <v>4381278.9999999991</v>
      </c>
      <c r="G29" s="37">
        <v>1090603</v>
      </c>
      <c r="H29" s="37">
        <v>2338603</v>
      </c>
      <c r="I29" s="37">
        <v>3887255.0000000005</v>
      </c>
      <c r="J29" s="37">
        <v>4701026.0000000019</v>
      </c>
      <c r="K29" s="36">
        <v>1231179.9999999998</v>
      </c>
      <c r="L29" s="36">
        <v>1362265.0000000002</v>
      </c>
      <c r="M29" s="140">
        <f t="shared" si="15"/>
        <v>2593445</v>
      </c>
      <c r="N29" s="159">
        <v>1385516</v>
      </c>
      <c r="O29" s="159">
        <f t="shared" si="6"/>
        <v>3978961</v>
      </c>
      <c r="P29" s="159">
        <v>2054683.0000000005</v>
      </c>
      <c r="Q29" s="159">
        <f t="shared" si="6"/>
        <v>6033644</v>
      </c>
      <c r="R29" s="159">
        <v>1615744.9999999995</v>
      </c>
      <c r="S29" s="159">
        <v>1641051.9999999998</v>
      </c>
      <c r="T29" s="159">
        <f t="shared" si="7"/>
        <v>3256796.9999999991</v>
      </c>
      <c r="U29" s="159">
        <v>2051471.0000000002</v>
      </c>
      <c r="V29" s="159">
        <f t="shared" si="0"/>
        <v>5308267.9999999991</v>
      </c>
      <c r="W29" s="159">
        <v>1528095.0000000005</v>
      </c>
      <c r="X29" s="159">
        <f t="shared" si="1"/>
        <v>6836363</v>
      </c>
      <c r="Y29" s="159">
        <v>1031648.0000000002</v>
      </c>
      <c r="Z29" s="159">
        <v>1121805</v>
      </c>
      <c r="AA29" s="159">
        <f t="shared" si="8"/>
        <v>2153453</v>
      </c>
      <c r="AB29" s="131">
        <f t="shared" si="2"/>
        <v>-36.150320749870765</v>
      </c>
      <c r="AC29" s="130">
        <f t="shared" si="9"/>
        <v>-33.878193820492939</v>
      </c>
      <c r="AD29" s="96"/>
      <c r="AE29" s="96"/>
      <c r="AF29" s="70"/>
      <c r="AG29" s="39">
        <v>24</v>
      </c>
      <c r="AH29" s="167" t="s">
        <v>80</v>
      </c>
      <c r="AI29" s="37">
        <v>2210315</v>
      </c>
      <c r="AJ29" s="37">
        <v>3484880.0000000009</v>
      </c>
      <c r="AK29" s="37">
        <v>6381250.0000000019</v>
      </c>
      <c r="AL29" s="37">
        <v>8158388.0000000028</v>
      </c>
      <c r="AM29" s="37">
        <v>1967758</v>
      </c>
      <c r="AN29" s="37">
        <v>3040644</v>
      </c>
      <c r="AO29" s="37">
        <v>5795691.9999999981</v>
      </c>
      <c r="AP29" s="37">
        <v>7595384.9999999981</v>
      </c>
      <c r="AQ29" s="36">
        <v>2432602.9999999995</v>
      </c>
      <c r="AR29" s="36">
        <v>1254750.9999999995</v>
      </c>
      <c r="AS29" s="140">
        <f t="shared" si="10"/>
        <v>3687353.9999999991</v>
      </c>
      <c r="AT29" s="159">
        <v>2899161.0000000023</v>
      </c>
      <c r="AU29" s="159">
        <f t="shared" si="11"/>
        <v>6586515.0000000019</v>
      </c>
      <c r="AV29" s="159">
        <v>1083155.0000000002</v>
      </c>
      <c r="AW29" s="159">
        <f t="shared" si="11"/>
        <v>7669670.0000000019</v>
      </c>
      <c r="AX29" s="159">
        <v>2441304.0000000005</v>
      </c>
      <c r="AY29" s="159">
        <v>3009531.9999999981</v>
      </c>
      <c r="AZ29" s="159">
        <f t="shared" si="12"/>
        <v>5450835.9999999981</v>
      </c>
      <c r="BA29" s="159">
        <v>994277.99999999977</v>
      </c>
      <c r="BB29" s="159">
        <f t="shared" si="3"/>
        <v>6445113.9999999981</v>
      </c>
      <c r="BC29" s="159">
        <v>1047017</v>
      </c>
      <c r="BD29" s="159">
        <f t="shared" si="4"/>
        <v>7492130.9999999981</v>
      </c>
      <c r="BE29" s="159">
        <v>2918848.9999999991</v>
      </c>
      <c r="BF29" s="159">
        <v>1862618.9999999995</v>
      </c>
      <c r="BG29" s="159">
        <f t="shared" si="13"/>
        <v>4781467.9999999981</v>
      </c>
      <c r="BH29" s="131">
        <f t="shared" si="5"/>
        <v>19.561062448592992</v>
      </c>
      <c r="BI29" s="130">
        <f t="shared" si="14"/>
        <v>-12.280097951947184</v>
      </c>
      <c r="BJ29" s="96"/>
      <c r="BK29" s="96"/>
    </row>
    <row r="30" spans="1:63" ht="15" customHeight="1" x14ac:dyDescent="0.3">
      <c r="A30" s="39">
        <v>25</v>
      </c>
      <c r="B30" s="40" t="s">
        <v>68</v>
      </c>
      <c r="C30" s="37">
        <v>4577212.0000000019</v>
      </c>
      <c r="D30" s="37">
        <v>10195649.000000004</v>
      </c>
      <c r="E30" s="37">
        <v>15117800.000000004</v>
      </c>
      <c r="F30" s="37">
        <v>19525231.999999996</v>
      </c>
      <c r="G30" s="37">
        <v>3418506</v>
      </c>
      <c r="H30" s="37">
        <v>7477802.9999999981</v>
      </c>
      <c r="I30" s="37">
        <v>14657124.999999998</v>
      </c>
      <c r="J30" s="37">
        <v>21956690.999999985</v>
      </c>
      <c r="K30" s="36">
        <v>9951149</v>
      </c>
      <c r="L30" s="36">
        <v>11245205.000000002</v>
      </c>
      <c r="M30" s="140">
        <f t="shared" si="15"/>
        <v>21196354</v>
      </c>
      <c r="N30" s="159">
        <v>14963290.999999994</v>
      </c>
      <c r="O30" s="159">
        <f t="shared" si="6"/>
        <v>36159644.999999993</v>
      </c>
      <c r="P30" s="159">
        <v>4225374.9999999991</v>
      </c>
      <c r="Q30" s="159">
        <f t="shared" si="6"/>
        <v>40385019.999999993</v>
      </c>
      <c r="R30" s="159">
        <v>5805014</v>
      </c>
      <c r="S30" s="159">
        <v>5067204</v>
      </c>
      <c r="T30" s="159">
        <f t="shared" si="7"/>
        <v>10872218</v>
      </c>
      <c r="U30" s="159">
        <v>4525245.9999999991</v>
      </c>
      <c r="V30" s="159">
        <f t="shared" si="0"/>
        <v>15397464</v>
      </c>
      <c r="W30" s="159">
        <v>8436412.0000000019</v>
      </c>
      <c r="X30" s="159">
        <f t="shared" si="1"/>
        <v>23833876</v>
      </c>
      <c r="Y30" s="159">
        <v>5844194.9999999981</v>
      </c>
      <c r="Z30" s="159">
        <v>8267699.9999999953</v>
      </c>
      <c r="AA30" s="159">
        <f t="shared" si="8"/>
        <v>14111894.999999993</v>
      </c>
      <c r="AB30" s="131">
        <f t="shared" si="2"/>
        <v>0.6749509992568079</v>
      </c>
      <c r="AC30" s="130">
        <f t="shared" si="9"/>
        <v>29.797756078842355</v>
      </c>
      <c r="AD30" s="96"/>
      <c r="AE30" s="96"/>
      <c r="AF30" s="70"/>
      <c r="AG30" s="39">
        <v>25</v>
      </c>
      <c r="AH30" s="167" t="s">
        <v>68</v>
      </c>
      <c r="AI30" s="37">
        <v>7363418.0000000009</v>
      </c>
      <c r="AJ30" s="37">
        <v>14433682.999999996</v>
      </c>
      <c r="AK30" s="37">
        <v>19570308.999999993</v>
      </c>
      <c r="AL30" s="37">
        <v>26352825.999999974</v>
      </c>
      <c r="AM30" s="37">
        <v>6149867.0000000019</v>
      </c>
      <c r="AN30" s="37">
        <v>12131275.000000007</v>
      </c>
      <c r="AO30" s="37">
        <v>16491954.000000007</v>
      </c>
      <c r="AP30" s="37">
        <v>21197012</v>
      </c>
      <c r="AQ30" s="36">
        <v>6631549.0000000009</v>
      </c>
      <c r="AR30" s="36">
        <v>5159154</v>
      </c>
      <c r="AS30" s="140">
        <f t="shared" si="10"/>
        <v>11790703</v>
      </c>
      <c r="AT30" s="159">
        <v>4621692.0000000019</v>
      </c>
      <c r="AU30" s="159">
        <f t="shared" si="11"/>
        <v>16412395.000000002</v>
      </c>
      <c r="AV30" s="159">
        <v>5301243.9999999981</v>
      </c>
      <c r="AW30" s="159">
        <f t="shared" si="11"/>
        <v>21713639</v>
      </c>
      <c r="AX30" s="159">
        <v>6333017.9999999972</v>
      </c>
      <c r="AY30" s="159">
        <v>4734514.0000000028</v>
      </c>
      <c r="AZ30" s="159">
        <f t="shared" si="12"/>
        <v>11067532</v>
      </c>
      <c r="BA30" s="159">
        <v>4018775.0000000019</v>
      </c>
      <c r="BB30" s="159">
        <f t="shared" si="3"/>
        <v>15086307.000000002</v>
      </c>
      <c r="BC30" s="159">
        <v>4464542</v>
      </c>
      <c r="BD30" s="159">
        <f t="shared" si="4"/>
        <v>19550849</v>
      </c>
      <c r="BE30" s="159">
        <v>5980594</v>
      </c>
      <c r="BF30" s="159">
        <v>5192490.9999999972</v>
      </c>
      <c r="BG30" s="159">
        <f t="shared" si="13"/>
        <v>11173084.999999996</v>
      </c>
      <c r="BH30" s="131">
        <f t="shared" si="5"/>
        <v>-5.564866545460589</v>
      </c>
      <c r="BI30" s="130">
        <f t="shared" si="14"/>
        <v>0.95371759485310292</v>
      </c>
      <c r="BJ30" s="96"/>
      <c r="BK30" s="96"/>
    </row>
    <row r="31" spans="1:63" ht="15" customHeight="1" x14ac:dyDescent="0.3">
      <c r="A31" s="39">
        <v>26</v>
      </c>
      <c r="B31" s="40" t="s">
        <v>76</v>
      </c>
      <c r="C31" s="37">
        <v>4047620.0000000009</v>
      </c>
      <c r="D31" s="37">
        <v>8985717</v>
      </c>
      <c r="E31" s="37">
        <v>13816479</v>
      </c>
      <c r="F31" s="37">
        <v>19048172.000000004</v>
      </c>
      <c r="G31" s="37">
        <v>3355625.9999999991</v>
      </c>
      <c r="H31" s="37">
        <v>5566199.9999999991</v>
      </c>
      <c r="I31" s="37">
        <v>8761944.9999999981</v>
      </c>
      <c r="J31" s="37">
        <v>13894687.999999996</v>
      </c>
      <c r="K31" s="36">
        <v>4920522.0000000019</v>
      </c>
      <c r="L31" s="36">
        <v>4923163.9999999991</v>
      </c>
      <c r="M31" s="140">
        <f t="shared" si="15"/>
        <v>9843686</v>
      </c>
      <c r="N31" s="159">
        <v>4762904</v>
      </c>
      <c r="O31" s="159">
        <f t="shared" si="6"/>
        <v>14606590</v>
      </c>
      <c r="P31" s="159">
        <v>6431831</v>
      </c>
      <c r="Q31" s="159">
        <f t="shared" si="6"/>
        <v>21038421</v>
      </c>
      <c r="R31" s="159">
        <v>5681829.9999999991</v>
      </c>
      <c r="S31" s="159">
        <v>4470061</v>
      </c>
      <c r="T31" s="159">
        <f t="shared" si="7"/>
        <v>10151891</v>
      </c>
      <c r="U31" s="159">
        <v>4777456.9999999981</v>
      </c>
      <c r="V31" s="159">
        <f t="shared" si="0"/>
        <v>14929347.999999998</v>
      </c>
      <c r="W31" s="159">
        <v>6576846.0000000019</v>
      </c>
      <c r="X31" s="159">
        <f t="shared" si="1"/>
        <v>21506194</v>
      </c>
      <c r="Y31" s="159">
        <v>6144224.9999999991</v>
      </c>
      <c r="Z31" s="159">
        <v>5451829.9999999991</v>
      </c>
      <c r="AA31" s="159">
        <f t="shared" si="8"/>
        <v>11596054.999999998</v>
      </c>
      <c r="AB31" s="131">
        <f t="shared" si="2"/>
        <v>8.1381350726790487</v>
      </c>
      <c r="AC31" s="130">
        <f t="shared" si="9"/>
        <v>14.225566448654718</v>
      </c>
      <c r="AD31" s="96"/>
      <c r="AE31" s="96"/>
      <c r="AF31" s="70"/>
      <c r="AG31" s="39">
        <v>26</v>
      </c>
      <c r="AH31" s="167" t="s">
        <v>76</v>
      </c>
      <c r="AI31" s="37">
        <v>5640534.0000000028</v>
      </c>
      <c r="AJ31" s="37">
        <v>10663848.000000004</v>
      </c>
      <c r="AK31" s="37">
        <v>15029437.000000007</v>
      </c>
      <c r="AL31" s="37">
        <v>19767296.000000007</v>
      </c>
      <c r="AM31" s="37">
        <v>5388453.9999999991</v>
      </c>
      <c r="AN31" s="37">
        <v>9469700</v>
      </c>
      <c r="AO31" s="37">
        <v>15391712.000000004</v>
      </c>
      <c r="AP31" s="37">
        <v>20237539</v>
      </c>
      <c r="AQ31" s="36">
        <v>4480089.9999999981</v>
      </c>
      <c r="AR31" s="36">
        <v>3667656.9999999977</v>
      </c>
      <c r="AS31" s="140">
        <f t="shared" si="10"/>
        <v>8147746.9999999963</v>
      </c>
      <c r="AT31" s="159">
        <v>5934824.9999999991</v>
      </c>
      <c r="AU31" s="159">
        <f t="shared" si="11"/>
        <v>14082571.999999996</v>
      </c>
      <c r="AV31" s="159">
        <v>3739570</v>
      </c>
      <c r="AW31" s="159">
        <f t="shared" si="11"/>
        <v>17822141.999999996</v>
      </c>
      <c r="AX31" s="159">
        <v>4826046.9999999991</v>
      </c>
      <c r="AY31" s="159">
        <v>3241085.9999999986</v>
      </c>
      <c r="AZ31" s="159">
        <f t="shared" si="12"/>
        <v>8067132.9999999981</v>
      </c>
      <c r="BA31" s="159">
        <v>3672866.9999999972</v>
      </c>
      <c r="BB31" s="159">
        <f t="shared" si="3"/>
        <v>11739999.999999996</v>
      </c>
      <c r="BC31" s="159">
        <v>2105866</v>
      </c>
      <c r="BD31" s="159">
        <f t="shared" si="4"/>
        <v>13845865.999999996</v>
      </c>
      <c r="BE31" s="159">
        <v>5364686.0000000009</v>
      </c>
      <c r="BF31" s="159">
        <v>4139803.0000000005</v>
      </c>
      <c r="BG31" s="159">
        <f t="shared" si="13"/>
        <v>9504489.0000000019</v>
      </c>
      <c r="BH31" s="131">
        <f t="shared" si="5"/>
        <v>11.161080693992446</v>
      </c>
      <c r="BI31" s="130">
        <f t="shared" si="14"/>
        <v>17.817432785600602</v>
      </c>
      <c r="BJ31" s="96"/>
      <c r="BK31" s="96"/>
    </row>
    <row r="32" spans="1:63" ht="15" customHeight="1" x14ac:dyDescent="0.3">
      <c r="A32" s="39">
        <v>27</v>
      </c>
      <c r="B32" s="40" t="s">
        <v>140</v>
      </c>
      <c r="C32" s="37">
        <v>1044844.0000000001</v>
      </c>
      <c r="D32" s="37">
        <v>2500837</v>
      </c>
      <c r="E32" s="37">
        <v>2659774</v>
      </c>
      <c r="F32" s="37">
        <v>3627494</v>
      </c>
      <c r="G32" s="37">
        <v>2305508</v>
      </c>
      <c r="H32" s="37">
        <v>3318695.9999999995</v>
      </c>
      <c r="I32" s="37">
        <v>3322839.9999999995</v>
      </c>
      <c r="J32" s="37">
        <v>3793854</v>
      </c>
      <c r="K32" s="36">
        <v>1240599</v>
      </c>
      <c r="L32" s="36">
        <v>447261</v>
      </c>
      <c r="M32" s="140">
        <f t="shared" si="15"/>
        <v>1687860</v>
      </c>
      <c r="N32" s="159">
        <v>73713</v>
      </c>
      <c r="O32" s="159">
        <f t="shared" si="6"/>
        <v>1761573</v>
      </c>
      <c r="P32" s="159">
        <v>615410</v>
      </c>
      <c r="Q32" s="159">
        <f t="shared" si="6"/>
        <v>2376983</v>
      </c>
      <c r="R32" s="159">
        <v>1833828.0000000002</v>
      </c>
      <c r="S32" s="159">
        <v>617893</v>
      </c>
      <c r="T32" s="159">
        <f t="shared" si="7"/>
        <v>2451721</v>
      </c>
      <c r="U32" s="159">
        <v>70988</v>
      </c>
      <c r="V32" s="159">
        <f t="shared" si="0"/>
        <v>2522709</v>
      </c>
      <c r="W32" s="159">
        <v>591699</v>
      </c>
      <c r="X32" s="159">
        <f t="shared" si="1"/>
        <v>3114408</v>
      </c>
      <c r="Y32" s="159">
        <v>1364156</v>
      </c>
      <c r="Z32" s="159">
        <v>326309</v>
      </c>
      <c r="AA32" s="159">
        <f t="shared" si="8"/>
        <v>1690465</v>
      </c>
      <c r="AB32" s="131">
        <f t="shared" si="2"/>
        <v>-25.611562262109658</v>
      </c>
      <c r="AC32" s="130">
        <f t="shared" si="9"/>
        <v>-31.049862525140497</v>
      </c>
      <c r="AD32" s="96"/>
      <c r="AE32" s="96"/>
      <c r="AF32" s="70"/>
      <c r="AG32" s="39">
        <v>27</v>
      </c>
      <c r="AH32" s="167" t="s">
        <v>140</v>
      </c>
      <c r="AI32" s="37">
        <v>406095.00000000017</v>
      </c>
      <c r="AJ32" s="37">
        <v>830896.00000000012</v>
      </c>
      <c r="AK32" s="37">
        <v>1056212</v>
      </c>
      <c r="AL32" s="37">
        <v>1604580.0000000005</v>
      </c>
      <c r="AM32" s="37">
        <v>547205</v>
      </c>
      <c r="AN32" s="37">
        <v>1014364.9999999999</v>
      </c>
      <c r="AO32" s="37">
        <v>1695406</v>
      </c>
      <c r="AP32" s="37">
        <v>2336750.9999999995</v>
      </c>
      <c r="AQ32" s="36">
        <v>912647.99999999965</v>
      </c>
      <c r="AR32" s="36">
        <v>344280</v>
      </c>
      <c r="AS32" s="140">
        <f t="shared" si="10"/>
        <v>1256927.9999999995</v>
      </c>
      <c r="AT32" s="159">
        <v>506482</v>
      </c>
      <c r="AU32" s="159">
        <f t="shared" si="11"/>
        <v>1763409.9999999995</v>
      </c>
      <c r="AV32" s="159">
        <v>440780.00000000012</v>
      </c>
      <c r="AW32" s="159">
        <f t="shared" si="11"/>
        <v>2204189.9999999995</v>
      </c>
      <c r="AX32" s="159">
        <v>700591</v>
      </c>
      <c r="AY32" s="159">
        <v>400196</v>
      </c>
      <c r="AZ32" s="159">
        <f t="shared" si="12"/>
        <v>1100787</v>
      </c>
      <c r="BA32" s="159">
        <v>977870.99999999988</v>
      </c>
      <c r="BB32" s="159">
        <f t="shared" si="3"/>
        <v>2078658</v>
      </c>
      <c r="BC32" s="159">
        <v>823660.99999999988</v>
      </c>
      <c r="BD32" s="159">
        <f t="shared" si="4"/>
        <v>2902319</v>
      </c>
      <c r="BE32" s="159">
        <v>680379.00000000012</v>
      </c>
      <c r="BF32" s="159">
        <v>1000492.0000000002</v>
      </c>
      <c r="BG32" s="159">
        <f t="shared" si="13"/>
        <v>1680871.0000000005</v>
      </c>
      <c r="BH32" s="131">
        <f t="shared" si="5"/>
        <v>-2.8849928132105447</v>
      </c>
      <c r="BI32" s="130">
        <f t="shared" si="14"/>
        <v>52.697206634889426</v>
      </c>
      <c r="BJ32" s="96"/>
      <c r="BK32" s="96"/>
    </row>
    <row r="33" spans="1:63" ht="32.25" customHeight="1" x14ac:dyDescent="0.3">
      <c r="A33" s="39">
        <v>28</v>
      </c>
      <c r="B33" s="185" t="s">
        <v>315</v>
      </c>
      <c r="C33" s="36">
        <v>0</v>
      </c>
      <c r="D33" s="36">
        <v>0</v>
      </c>
      <c r="E33" s="36">
        <v>0</v>
      </c>
      <c r="F33" s="36"/>
      <c r="G33" s="36">
        <v>0</v>
      </c>
      <c r="H33" s="37"/>
      <c r="I33" s="37"/>
      <c r="J33" s="37">
        <v>1334</v>
      </c>
      <c r="K33" s="36"/>
      <c r="L33" s="36"/>
      <c r="M33" s="140" t="str">
        <f t="shared" si="15"/>
        <v/>
      </c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59">
        <f>W33+V33</f>
        <v>0</v>
      </c>
      <c r="Y33" s="159"/>
      <c r="Z33" s="159"/>
      <c r="AA33" s="159">
        <f t="shared" si="8"/>
        <v>0</v>
      </c>
      <c r="AB33" s="131" t="str">
        <f t="shared" si="2"/>
        <v xml:space="preserve"> </v>
      </c>
      <c r="AC33" s="130"/>
      <c r="AD33" s="96"/>
      <c r="AE33" s="96"/>
      <c r="AF33" s="70"/>
      <c r="AG33" s="39">
        <v>28</v>
      </c>
      <c r="AH33" s="185" t="s">
        <v>315</v>
      </c>
      <c r="AI33" s="36">
        <v>1505</v>
      </c>
      <c r="AJ33" s="36">
        <v>3443</v>
      </c>
      <c r="AK33" s="36">
        <v>25102</v>
      </c>
      <c r="AL33" s="36">
        <v>750131</v>
      </c>
      <c r="AM33" s="36">
        <v>75187</v>
      </c>
      <c r="AN33" s="37">
        <v>211340</v>
      </c>
      <c r="AO33" s="37">
        <v>383071</v>
      </c>
      <c r="AP33" s="37">
        <v>446535.00000000006</v>
      </c>
      <c r="AQ33" s="36">
        <v>167918</v>
      </c>
      <c r="AR33" s="36">
        <v>146739</v>
      </c>
      <c r="AS33" s="140">
        <f>IF(SUM(AR33,AQ33)=0,"",SUM(AQ33,AR33))</f>
        <v>314657</v>
      </c>
      <c r="AT33" s="159">
        <v>245748</v>
      </c>
      <c r="AU33" s="159">
        <f>SUM(AS33:AT33)</f>
        <v>560405</v>
      </c>
      <c r="AV33" s="159">
        <v>106741.99999999999</v>
      </c>
      <c r="AW33" s="159">
        <f t="shared" si="11"/>
        <v>667147</v>
      </c>
      <c r="AX33" s="159">
        <v>36804</v>
      </c>
      <c r="AY33" s="159"/>
      <c r="AZ33" s="159">
        <f t="shared" si="12"/>
        <v>36804</v>
      </c>
      <c r="BA33" s="159">
        <v>30288</v>
      </c>
      <c r="BB33" s="159">
        <f t="shared" si="3"/>
        <v>67092</v>
      </c>
      <c r="BC33" s="159">
        <v>71258</v>
      </c>
      <c r="BD33" s="159">
        <f t="shared" si="4"/>
        <v>138350</v>
      </c>
      <c r="BE33" s="159">
        <v>145414</v>
      </c>
      <c r="BF33" s="159">
        <v>32301</v>
      </c>
      <c r="BG33" s="159">
        <f t="shared" si="13"/>
        <v>177715</v>
      </c>
      <c r="BH33" s="131">
        <f t="shared" si="5"/>
        <v>295.1037930659711</v>
      </c>
      <c r="BI33" s="130">
        <f t="shared" si="14"/>
        <v>382.86870992283451</v>
      </c>
      <c r="BJ33" s="96"/>
      <c r="BK33" s="96"/>
    </row>
    <row r="34" spans="1:63" ht="30.75" customHeight="1" x14ac:dyDescent="0.3">
      <c r="A34" s="39">
        <v>29</v>
      </c>
      <c r="B34" s="185" t="s">
        <v>317</v>
      </c>
      <c r="C34" s="36"/>
      <c r="D34" s="36"/>
      <c r="E34" s="36"/>
      <c r="F34" s="36"/>
      <c r="G34" s="36"/>
      <c r="H34" s="37"/>
      <c r="I34" s="37"/>
      <c r="J34" s="37"/>
      <c r="K34" s="36"/>
      <c r="L34" s="36"/>
      <c r="M34" s="140"/>
      <c r="N34" s="159"/>
      <c r="O34" s="159"/>
      <c r="P34" s="159"/>
      <c r="Q34" s="159"/>
      <c r="R34" s="159"/>
      <c r="S34" s="159"/>
      <c r="T34" s="159"/>
      <c r="U34" s="159">
        <v>87</v>
      </c>
      <c r="V34" s="159">
        <f t="shared" si="0"/>
        <v>87</v>
      </c>
      <c r="W34" s="159"/>
      <c r="X34" s="159">
        <f t="shared" si="1"/>
        <v>87</v>
      </c>
      <c r="Y34" s="159">
        <v>10859</v>
      </c>
      <c r="Z34" s="159"/>
      <c r="AA34" s="159">
        <f t="shared" si="8"/>
        <v>10859</v>
      </c>
      <c r="AB34" s="131" t="str">
        <f t="shared" si="2"/>
        <v xml:space="preserve"> </v>
      </c>
      <c r="AC34" s="130"/>
      <c r="AD34" s="96"/>
      <c r="AE34" s="96"/>
      <c r="AF34" s="70"/>
      <c r="AG34" s="168">
        <v>29</v>
      </c>
      <c r="AH34" s="186" t="s">
        <v>317</v>
      </c>
      <c r="AI34" s="36"/>
      <c r="AJ34" s="36"/>
      <c r="AK34" s="36"/>
      <c r="AL34" s="36"/>
      <c r="AM34" s="36">
        <v>5101</v>
      </c>
      <c r="AN34" s="37">
        <v>5101</v>
      </c>
      <c r="AO34" s="37">
        <v>5148</v>
      </c>
      <c r="AP34" s="37">
        <v>5148</v>
      </c>
      <c r="AQ34" s="36">
        <v>9246</v>
      </c>
      <c r="AR34" s="36">
        <v>2632</v>
      </c>
      <c r="AS34" s="140">
        <f>IF(SUM(AR34,AQ34)=0,"",SUM(AQ34,AR34))</f>
        <v>11878</v>
      </c>
      <c r="AT34" s="159"/>
      <c r="AU34" s="159">
        <f>SUM(AS34:AT34)</f>
        <v>11878</v>
      </c>
      <c r="AV34" s="159">
        <v>26318</v>
      </c>
      <c r="AW34" s="159">
        <f>SUM(AU34:AV34)</f>
        <v>38196</v>
      </c>
      <c r="AX34" s="159"/>
      <c r="AY34" s="159"/>
      <c r="AZ34" s="159"/>
      <c r="BA34" s="159">
        <v>4536</v>
      </c>
      <c r="BB34" s="159">
        <f t="shared" si="3"/>
        <v>4536</v>
      </c>
      <c r="BC34" s="159"/>
      <c r="BD34" s="159">
        <f t="shared" si="4"/>
        <v>4536</v>
      </c>
      <c r="BE34" s="159"/>
      <c r="BF34" s="159"/>
      <c r="BG34" s="159">
        <f t="shared" si="13"/>
        <v>0</v>
      </c>
      <c r="BH34" s="131" t="str">
        <f t="shared" si="5"/>
        <v xml:space="preserve"> </v>
      </c>
      <c r="BI34" s="130"/>
      <c r="BJ34" s="96"/>
      <c r="BK34" s="96"/>
    </row>
    <row r="35" spans="1:63" ht="15" customHeight="1" x14ac:dyDescent="0.3">
      <c r="A35" s="261"/>
      <c r="B35" s="280" t="s">
        <v>324</v>
      </c>
      <c r="C35" s="137">
        <f t="shared" ref="C35:J35" si="16">SUM(C6:C33)</f>
        <v>245562370.00000006</v>
      </c>
      <c r="D35" s="137">
        <f t="shared" si="16"/>
        <v>489952811.00000006</v>
      </c>
      <c r="E35" s="137">
        <f t="shared" si="16"/>
        <v>725290524.00000012</v>
      </c>
      <c r="F35" s="137">
        <f t="shared" si="16"/>
        <v>1038737295</v>
      </c>
      <c r="G35" s="137">
        <f t="shared" si="16"/>
        <v>253715783.99999994</v>
      </c>
      <c r="H35" s="137">
        <f t="shared" si="16"/>
        <v>560323974.99999964</v>
      </c>
      <c r="I35" s="137">
        <f t="shared" si="16"/>
        <v>920522305.99999928</v>
      </c>
      <c r="J35" s="137">
        <f t="shared" si="16"/>
        <v>1372383754.999999</v>
      </c>
      <c r="K35" s="278">
        <f>SUM(K6:K34)</f>
        <v>416475294.99999964</v>
      </c>
      <c r="L35" s="278">
        <f t="shared" ref="L35:S35" si="17">SUM(L6:L34)</f>
        <v>458450437.00000006</v>
      </c>
      <c r="M35" s="278">
        <f t="shared" si="17"/>
        <v>874925731.99999964</v>
      </c>
      <c r="N35" s="278">
        <f t="shared" si="17"/>
        <v>373587426.99999988</v>
      </c>
      <c r="O35" s="278">
        <f t="shared" si="17"/>
        <v>1248513158.9999995</v>
      </c>
      <c r="P35" s="278">
        <f t="shared" si="17"/>
        <v>384360898.00000024</v>
      </c>
      <c r="Q35" s="278">
        <f t="shared" si="17"/>
        <v>1632874056.9999998</v>
      </c>
      <c r="R35" s="278">
        <f t="shared" si="17"/>
        <v>278180579.99999988</v>
      </c>
      <c r="S35" s="278">
        <f t="shared" si="17"/>
        <v>338781697.00000012</v>
      </c>
      <c r="T35" s="278">
        <f t="shared" ref="T35:Y35" si="18">SUM(T6:T34)</f>
        <v>616962277</v>
      </c>
      <c r="U35" s="278">
        <f t="shared" si="18"/>
        <v>251257438</v>
      </c>
      <c r="V35" s="278">
        <f t="shared" si="18"/>
        <v>868219715</v>
      </c>
      <c r="W35" s="278">
        <f t="shared" si="18"/>
        <v>289264277.00000006</v>
      </c>
      <c r="X35" s="278">
        <f t="shared" si="18"/>
        <v>1157483992</v>
      </c>
      <c r="Y35" s="278">
        <f t="shared" si="18"/>
        <v>268677780.99999988</v>
      </c>
      <c r="Z35" s="278">
        <f>SUM(Z6:Z34)</f>
        <v>276900579</v>
      </c>
      <c r="AA35" s="278">
        <f>SUM(AA6:AA34)</f>
        <v>545578359.99999988</v>
      </c>
      <c r="AB35" s="279">
        <f t="shared" si="2"/>
        <v>-3.4160540609988033</v>
      </c>
      <c r="AC35" s="279">
        <f>AA35/T35*100-100</f>
        <v>-11.570223927969607</v>
      </c>
      <c r="AD35" s="279"/>
      <c r="AE35" s="279"/>
      <c r="AF35" s="138"/>
      <c r="AG35" s="261"/>
      <c r="AH35" s="280" t="s">
        <v>324</v>
      </c>
      <c r="AI35" s="137">
        <f>SUM(AI6:AI33)</f>
        <v>242861873</v>
      </c>
      <c r="AJ35" s="137">
        <f>SUM(AJ6:AJ33)</f>
        <v>507243713</v>
      </c>
      <c r="AK35" s="137">
        <f>SUM(AK6:AK33)</f>
        <v>743120070</v>
      </c>
      <c r="AL35" s="137">
        <f>SUM(AL6:AL33)</f>
        <v>998554500.99999976</v>
      </c>
      <c r="AM35" s="137">
        <f>SUM(AM6:AM34)</f>
        <v>251382011</v>
      </c>
      <c r="AN35" s="137">
        <f>SUM(AN6:AN34)</f>
        <v>520407599.99999994</v>
      </c>
      <c r="AO35" s="137">
        <f>SUM(AO6:AO34)</f>
        <v>758114989</v>
      </c>
      <c r="AP35" s="137">
        <f>SUM(AP6:AP34)</f>
        <v>1010102174.0000001</v>
      </c>
      <c r="AQ35" s="286">
        <f t="shared" ref="AQ35:AY35" si="19">SUM(AQ6:AQ34)</f>
        <v>270682636.99999994</v>
      </c>
      <c r="AR35" s="286">
        <f t="shared" si="19"/>
        <v>273877786.00000006</v>
      </c>
      <c r="AS35" s="286">
        <f t="shared" si="19"/>
        <v>544560423</v>
      </c>
      <c r="AT35" s="286">
        <f t="shared" si="19"/>
        <v>251825950.99999991</v>
      </c>
      <c r="AU35" s="286">
        <f t="shared" si="19"/>
        <v>796386373.99999988</v>
      </c>
      <c r="AV35" s="286">
        <f t="shared" si="19"/>
        <v>252333287.00000006</v>
      </c>
      <c r="AW35" s="286">
        <f t="shared" si="19"/>
        <v>1048719661</v>
      </c>
      <c r="AX35" s="286">
        <f t="shared" si="19"/>
        <v>277990424</v>
      </c>
      <c r="AY35" s="286">
        <f t="shared" si="19"/>
        <v>236281047.00000006</v>
      </c>
      <c r="AZ35" s="286">
        <f t="shared" ref="AZ35:BE35" si="20">SUM(AZ6:AZ34)</f>
        <v>514271471.00000006</v>
      </c>
      <c r="BA35" s="286">
        <f t="shared" si="20"/>
        <v>253892969.00000003</v>
      </c>
      <c r="BB35" s="286">
        <f t="shared" si="20"/>
        <v>768164440.00000012</v>
      </c>
      <c r="BC35" s="286">
        <f t="shared" si="20"/>
        <v>256307165.99999997</v>
      </c>
      <c r="BD35" s="286">
        <f t="shared" si="20"/>
        <v>1024471606.0000001</v>
      </c>
      <c r="BE35" s="286">
        <f t="shared" si="20"/>
        <v>313207371</v>
      </c>
      <c r="BF35" s="286">
        <f>SUM(BF6:BF34)</f>
        <v>311231421.00000006</v>
      </c>
      <c r="BG35" s="286">
        <f>SUM(BG6:BG34)</f>
        <v>624438792</v>
      </c>
      <c r="BH35" s="279">
        <f t="shared" si="5"/>
        <v>12.668402923116503</v>
      </c>
      <c r="BI35" s="279">
        <f>BG35/AZ35*100-100</f>
        <v>21.42201681648406</v>
      </c>
      <c r="BJ35" s="279"/>
      <c r="BK35" s="279"/>
    </row>
    <row r="36" spans="1:63" ht="15" customHeight="1" x14ac:dyDescent="0.3">
      <c r="A36" s="85"/>
      <c r="I36" s="156">
        <f>I35-H35</f>
        <v>360198330.99999964</v>
      </c>
      <c r="AB36" s="86"/>
      <c r="AC36" s="86"/>
      <c r="AD36" s="86"/>
      <c r="AE36" s="86"/>
      <c r="AF36" s="83"/>
      <c r="AO36" s="107"/>
      <c r="AP36" s="107"/>
      <c r="BH36" s="66"/>
      <c r="BI36" s="66"/>
      <c r="BJ36" s="264" t="str">
        <f>IFERROR(BB36/AU36*100-100,"")</f>
        <v/>
      </c>
      <c r="BK36" s="66"/>
    </row>
    <row r="37" spans="1:63" ht="15" customHeight="1" x14ac:dyDescent="0.3">
      <c r="A37" s="333" t="s">
        <v>86</v>
      </c>
      <c r="B37" s="348" t="s">
        <v>48</v>
      </c>
      <c r="C37" s="350" t="s">
        <v>15</v>
      </c>
      <c r="D37" s="350"/>
      <c r="E37" s="350"/>
      <c r="F37" s="350"/>
      <c r="G37" s="350"/>
      <c r="H37" s="350"/>
      <c r="I37" s="350"/>
      <c r="J37" s="350"/>
      <c r="K37" s="350"/>
      <c r="L37" s="350"/>
      <c r="M37" s="350"/>
      <c r="N37" s="350"/>
      <c r="O37" s="350"/>
      <c r="P37" s="350"/>
      <c r="Q37" s="350"/>
      <c r="R37" s="350"/>
      <c r="S37" s="350"/>
      <c r="T37" s="350"/>
      <c r="U37" s="350"/>
      <c r="V37" s="350"/>
      <c r="W37" s="350"/>
      <c r="X37" s="350"/>
      <c r="Y37" s="350"/>
      <c r="Z37" s="350"/>
      <c r="AA37" s="350"/>
      <c r="AB37" s="350"/>
      <c r="AC37" s="350"/>
      <c r="AD37" s="350"/>
      <c r="AE37" s="351"/>
      <c r="AF37" s="125"/>
      <c r="AG37" s="333" t="s">
        <v>86</v>
      </c>
      <c r="AH37" s="348" t="s">
        <v>48</v>
      </c>
      <c r="AI37" s="352" t="s">
        <v>16</v>
      </c>
      <c r="AJ37" s="352"/>
      <c r="AK37" s="352"/>
      <c r="AL37" s="352"/>
      <c r="AM37" s="352"/>
      <c r="AN37" s="352"/>
      <c r="AO37" s="352"/>
      <c r="AP37" s="352"/>
      <c r="AQ37" s="352"/>
      <c r="AR37" s="352"/>
      <c r="AS37" s="352"/>
      <c r="AT37" s="352"/>
      <c r="AU37" s="352"/>
      <c r="AV37" s="352"/>
      <c r="AW37" s="352"/>
      <c r="AX37" s="352"/>
      <c r="AY37" s="352"/>
      <c r="AZ37" s="352"/>
      <c r="BA37" s="352"/>
      <c r="BB37" s="352"/>
      <c r="BC37" s="352"/>
      <c r="BD37" s="352"/>
      <c r="BE37" s="352"/>
      <c r="BF37" s="352"/>
      <c r="BG37" s="352"/>
      <c r="BH37" s="352"/>
      <c r="BI37" s="352"/>
      <c r="BJ37" s="352"/>
      <c r="BK37" s="352"/>
    </row>
    <row r="38" spans="1:63" ht="42" customHeight="1" x14ac:dyDescent="0.3">
      <c r="A38" s="332"/>
      <c r="B38" s="349"/>
      <c r="C38" s="48" t="s">
        <v>115</v>
      </c>
      <c r="D38" s="48" t="s">
        <v>116</v>
      </c>
      <c r="E38" s="48" t="s">
        <v>117</v>
      </c>
      <c r="F38" s="48" t="s">
        <v>551</v>
      </c>
      <c r="G38" s="48" t="s">
        <v>320</v>
      </c>
      <c r="H38" s="48" t="s">
        <v>321</v>
      </c>
      <c r="I38" s="48" t="s">
        <v>322</v>
      </c>
      <c r="J38" s="48" t="s">
        <v>552</v>
      </c>
      <c r="K38" s="48" t="s">
        <v>553</v>
      </c>
      <c r="L38" s="48" t="s">
        <v>583</v>
      </c>
      <c r="M38" s="48" t="s">
        <v>554</v>
      </c>
      <c r="N38" s="48" t="s">
        <v>557</v>
      </c>
      <c r="O38" s="48" t="s">
        <v>558</v>
      </c>
      <c r="P38" s="48" t="s">
        <v>569</v>
      </c>
      <c r="Q38" s="48" t="s">
        <v>570</v>
      </c>
      <c r="R38" s="48" t="s">
        <v>572</v>
      </c>
      <c r="S38" s="48" t="s">
        <v>580</v>
      </c>
      <c r="T38" s="48" t="s">
        <v>581</v>
      </c>
      <c r="U38" s="48" t="s">
        <v>584</v>
      </c>
      <c r="V38" s="48" t="s">
        <v>585</v>
      </c>
      <c r="W38" s="48" t="s">
        <v>600</v>
      </c>
      <c r="X38" s="48" t="s">
        <v>601</v>
      </c>
      <c r="Y38" s="48" t="s">
        <v>602</v>
      </c>
      <c r="Z38" s="48" t="s">
        <v>615</v>
      </c>
      <c r="AA38" s="48" t="s">
        <v>613</v>
      </c>
      <c r="AB38" s="48" t="s">
        <v>119</v>
      </c>
      <c r="AC38" s="48" t="s">
        <v>120</v>
      </c>
      <c r="AD38" s="48" t="s">
        <v>559</v>
      </c>
      <c r="AE38" s="48" t="s">
        <v>571</v>
      </c>
      <c r="AF38" s="262"/>
      <c r="AG38" s="332"/>
      <c r="AH38" s="349"/>
      <c r="AI38" s="64" t="s">
        <v>115</v>
      </c>
      <c r="AJ38" s="64" t="s">
        <v>116</v>
      </c>
      <c r="AK38" s="64" t="s">
        <v>117</v>
      </c>
      <c r="AL38" s="64" t="s">
        <v>118</v>
      </c>
      <c r="AM38" s="48" t="s">
        <v>320</v>
      </c>
      <c r="AN38" s="48" t="s">
        <v>321</v>
      </c>
      <c r="AO38" s="48" t="s">
        <v>322</v>
      </c>
      <c r="AP38" s="48" t="s">
        <v>552</v>
      </c>
      <c r="AQ38" s="48" t="s">
        <v>553</v>
      </c>
      <c r="AR38" s="48" t="s">
        <v>583</v>
      </c>
      <c r="AS38" s="48" t="s">
        <v>554</v>
      </c>
      <c r="AT38" s="48" t="s">
        <v>557</v>
      </c>
      <c r="AU38" s="48" t="s">
        <v>558</v>
      </c>
      <c r="AV38" s="48" t="s">
        <v>569</v>
      </c>
      <c r="AW38" s="48" t="s">
        <v>570</v>
      </c>
      <c r="AX38" s="48" t="s">
        <v>572</v>
      </c>
      <c r="AY38" s="48" t="s">
        <v>580</v>
      </c>
      <c r="AZ38" s="48" t="s">
        <v>581</v>
      </c>
      <c r="BA38" s="48" t="s">
        <v>584</v>
      </c>
      <c r="BB38" s="48" t="s">
        <v>585</v>
      </c>
      <c r="BC38" s="225" t="s">
        <v>600</v>
      </c>
      <c r="BD38" s="225" t="s">
        <v>601</v>
      </c>
      <c r="BE38" s="225" t="s">
        <v>602</v>
      </c>
      <c r="BF38" s="225" t="s">
        <v>615</v>
      </c>
      <c r="BG38" s="225" t="s">
        <v>613</v>
      </c>
      <c r="BH38" s="48" t="s">
        <v>119</v>
      </c>
      <c r="BI38" s="48" t="s">
        <v>120</v>
      </c>
      <c r="BJ38" s="48" t="s">
        <v>559</v>
      </c>
      <c r="BK38" s="48" t="s">
        <v>571</v>
      </c>
    </row>
    <row r="39" spans="1:63" ht="15" customHeight="1" x14ac:dyDescent="0.3">
      <c r="A39" s="27">
        <v>1</v>
      </c>
      <c r="B39" s="68" t="s">
        <v>142</v>
      </c>
      <c r="C39" s="37"/>
      <c r="D39" s="37"/>
      <c r="E39" s="37"/>
      <c r="F39" s="128"/>
      <c r="G39" s="37"/>
      <c r="H39" s="37"/>
      <c r="I39" s="37"/>
      <c r="J39" s="88"/>
      <c r="K39" s="128"/>
      <c r="L39" s="97"/>
      <c r="M39" s="133" t="str">
        <f>IF(SUM(L39,K39)=0,"",SUM(K39,L39))</f>
        <v/>
      </c>
      <c r="N39" s="160"/>
      <c r="O39" s="160" t="str">
        <f>IF(SUM(M39:N39)=0,"  ",SUM(M39:N39))</f>
        <v xml:space="preserve">  </v>
      </c>
      <c r="P39" s="160"/>
      <c r="Q39" s="160" t="str">
        <f>IF(SUM(O39:P39)=0,"  ",SUM(O39:P39))</f>
        <v xml:space="preserve">  </v>
      </c>
      <c r="R39" s="133"/>
      <c r="S39" s="160"/>
      <c r="T39" s="133">
        <f>SUM(R39:S39)</f>
        <v>0</v>
      </c>
      <c r="U39" s="133"/>
      <c r="V39" s="133">
        <f>U39+T39</f>
        <v>0</v>
      </c>
      <c r="W39" s="133"/>
      <c r="X39" s="133">
        <f>W39+V39</f>
        <v>0</v>
      </c>
      <c r="Y39" s="265"/>
      <c r="Z39" s="160"/>
      <c r="AA39" s="160">
        <f>Y39+Z39</f>
        <v>0</v>
      </c>
      <c r="AB39" s="131" t="str">
        <f>IFERROR(Y39/R39*100-100," ")</f>
        <v xml:space="preserve"> </v>
      </c>
      <c r="AC39" s="130"/>
      <c r="AD39" s="96"/>
      <c r="AE39" s="96"/>
      <c r="AF39" s="143"/>
      <c r="AG39" s="27">
        <v>1</v>
      </c>
      <c r="AH39" s="68" t="s">
        <v>142</v>
      </c>
      <c r="AI39" s="37">
        <v>0</v>
      </c>
      <c r="AJ39" s="37">
        <v>3350</v>
      </c>
      <c r="AK39" s="37">
        <v>3350</v>
      </c>
      <c r="AL39" s="37">
        <v>3350</v>
      </c>
      <c r="AM39" s="37"/>
      <c r="AN39" s="37"/>
      <c r="AO39" s="37">
        <v>0</v>
      </c>
      <c r="AP39" s="88"/>
      <c r="AQ39" s="128"/>
      <c r="AR39" s="97"/>
      <c r="AS39" s="133" t="str">
        <f>IF(SUM(AR39,AQ39)=0,"",SUM(AQ39,AR39))</f>
        <v/>
      </c>
      <c r="AT39" s="160"/>
      <c r="AU39" s="160" t="str">
        <f>IF(SUM(AS39:AT39)=0,"  ",SUM(AS39:AT39))</f>
        <v xml:space="preserve">  </v>
      </c>
      <c r="AV39" s="160"/>
      <c r="AW39" s="160" t="str">
        <f>IF(SUM(AU39:AV39)=0,"  ",SUM(AU39:AV39))</f>
        <v xml:space="preserve">  </v>
      </c>
      <c r="AX39" s="160"/>
      <c r="AY39" s="160"/>
      <c r="AZ39" s="160">
        <f>SUM(AX39:AY39)</f>
        <v>0</v>
      </c>
      <c r="BA39" s="160"/>
      <c r="BB39" s="160">
        <f>BA39+AZ39</f>
        <v>0</v>
      </c>
      <c r="BC39" s="160"/>
      <c r="BD39" s="160">
        <f>BC39+BB39</f>
        <v>0</v>
      </c>
      <c r="BE39" s="265"/>
      <c r="BF39" s="160"/>
      <c r="BG39" s="160">
        <f>BE39+BF39</f>
        <v>0</v>
      </c>
      <c r="BH39" s="131" t="str">
        <f>IFERROR(BE39/AX39*100-100," ")</f>
        <v xml:space="preserve"> </v>
      </c>
      <c r="BI39" s="130"/>
      <c r="BJ39" s="96"/>
      <c r="BK39" s="96"/>
    </row>
    <row r="40" spans="1:63" ht="15" customHeight="1" x14ac:dyDescent="0.3">
      <c r="A40" s="34">
        <v>2</v>
      </c>
      <c r="B40" s="69" t="s">
        <v>143</v>
      </c>
      <c r="C40" s="37"/>
      <c r="D40" s="37"/>
      <c r="E40" s="37"/>
      <c r="F40" s="128"/>
      <c r="G40" s="37" t="s">
        <v>340</v>
      </c>
      <c r="H40" s="37"/>
      <c r="I40" s="37"/>
      <c r="J40" s="88"/>
      <c r="K40" s="128"/>
      <c r="L40" s="97"/>
      <c r="M40" s="133" t="str">
        <f t="shared" ref="M40:M104" si="21">IF(SUM(L40,K40)=0,"",SUM(K40,L40))</f>
        <v/>
      </c>
      <c r="N40" s="160"/>
      <c r="O40" s="160" t="str">
        <f>IF(SUM(M40:N40)=0,"  ",SUM(M40:N40))</f>
        <v xml:space="preserve">  </v>
      </c>
      <c r="P40" s="160"/>
      <c r="Q40" s="160" t="str">
        <f t="shared" ref="Q40:Q104" si="22">IF(SUM(O40:P40)=0,"  ",SUM(O40:P40))</f>
        <v xml:space="preserve">  </v>
      </c>
      <c r="R40" s="133"/>
      <c r="S40" s="160"/>
      <c r="T40" s="133">
        <f t="shared" ref="T40:T104" si="23">SUM(R40:S40)</f>
        <v>0</v>
      </c>
      <c r="U40" s="133"/>
      <c r="V40" s="133">
        <f t="shared" ref="V40:V103" si="24">U40+T40</f>
        <v>0</v>
      </c>
      <c r="W40" s="133"/>
      <c r="X40" s="133">
        <f t="shared" ref="X40:X103" si="25">W40+V40</f>
        <v>0</v>
      </c>
      <c r="Y40" s="133"/>
      <c r="Z40" s="160">
        <v>1550</v>
      </c>
      <c r="AA40" s="160">
        <f t="shared" ref="AA40:AA103" si="26">Y40+Z40</f>
        <v>1550</v>
      </c>
      <c r="AB40" s="131" t="str">
        <f t="shared" ref="AB40:AB103" si="27">IFERROR(Y40/R40*100-100," ")</f>
        <v xml:space="preserve"> </v>
      </c>
      <c r="AC40" s="130" t="e">
        <f t="shared" ref="AC40:AC88" si="28">AA40/T40*100-100</f>
        <v>#DIV/0!</v>
      </c>
      <c r="AD40" s="96"/>
      <c r="AE40" s="96"/>
      <c r="AF40" s="143"/>
      <c r="AG40" s="34">
        <v>2</v>
      </c>
      <c r="AH40" s="69" t="s">
        <v>143</v>
      </c>
      <c r="AI40" s="37">
        <v>143181</v>
      </c>
      <c r="AJ40" s="37">
        <v>172357</v>
      </c>
      <c r="AK40" s="37">
        <v>273722</v>
      </c>
      <c r="AL40" s="37">
        <v>358064.99999999988</v>
      </c>
      <c r="AM40" s="37">
        <v>160737</v>
      </c>
      <c r="AN40" s="37">
        <v>224286</v>
      </c>
      <c r="AO40" s="37">
        <v>300046</v>
      </c>
      <c r="AP40" s="88">
        <v>423781.99999999994</v>
      </c>
      <c r="AQ40" s="128">
        <v>51717</v>
      </c>
      <c r="AR40" s="97">
        <v>28409</v>
      </c>
      <c r="AS40" s="133">
        <f>IF(SUM(AR40,AQ40)=0,"",SUM(AQ40,AR40))</f>
        <v>80126</v>
      </c>
      <c r="AT40" s="160">
        <v>111310</v>
      </c>
      <c r="AU40" s="160">
        <f>IF(SUM(AS40:AT40)=0,"  ",SUM(AS40:AT40))</f>
        <v>191436</v>
      </c>
      <c r="AV40" s="160">
        <v>60387</v>
      </c>
      <c r="AW40" s="160">
        <f>IF(SUM(AU40:AV40)=0,"  ",SUM(AU40:AV40))</f>
        <v>251823</v>
      </c>
      <c r="AX40" s="160">
        <v>127610.00000000003</v>
      </c>
      <c r="AY40" s="160">
        <v>69371</v>
      </c>
      <c r="AZ40" s="160">
        <f t="shared" ref="AZ40:AZ103" si="29">SUM(AX40:AY40)</f>
        <v>196981.00000000003</v>
      </c>
      <c r="BA40" s="160">
        <v>186059</v>
      </c>
      <c r="BB40" s="160">
        <f t="shared" ref="BB40:BB103" si="30">BA40+AZ40</f>
        <v>383040</v>
      </c>
      <c r="BC40" s="160">
        <v>52950</v>
      </c>
      <c r="BD40" s="160">
        <f t="shared" ref="BD40:BD103" si="31">BC40+BB40</f>
        <v>435990</v>
      </c>
      <c r="BE40" s="133">
        <v>33450</v>
      </c>
      <c r="BF40" s="160">
        <v>65197</v>
      </c>
      <c r="BG40" s="160">
        <f t="shared" ref="BG40:BG103" si="32">BE40+BF40</f>
        <v>98647</v>
      </c>
      <c r="BH40" s="131">
        <f t="shared" ref="BH40:BH103" si="33">IFERROR(BE40/AX40*100-100," ")</f>
        <v>-73.787320742888497</v>
      </c>
      <c r="BI40" s="130">
        <f t="shared" ref="BI40:BI102" si="34">BG40/AZ40*100-100</f>
        <v>-49.920550713012936</v>
      </c>
      <c r="BJ40" s="96"/>
      <c r="BK40" s="96"/>
    </row>
    <row r="41" spans="1:63" ht="15" customHeight="1" x14ac:dyDescent="0.3">
      <c r="A41" s="34">
        <v>3</v>
      </c>
      <c r="B41" s="69" t="s">
        <v>144</v>
      </c>
      <c r="C41" s="37">
        <v>68499</v>
      </c>
      <c r="D41" s="37">
        <v>191150</v>
      </c>
      <c r="E41" s="37">
        <v>232985</v>
      </c>
      <c r="F41" s="128">
        <v>357040</v>
      </c>
      <c r="G41" s="37">
        <v>224701</v>
      </c>
      <c r="H41" s="37">
        <v>501531.99999999994</v>
      </c>
      <c r="I41" s="37">
        <v>562658</v>
      </c>
      <c r="J41" s="88">
        <v>867076.99999999988</v>
      </c>
      <c r="K41" s="128">
        <v>24631</v>
      </c>
      <c r="L41" s="97">
        <v>340242</v>
      </c>
      <c r="M41" s="133">
        <f t="shared" si="21"/>
        <v>364873</v>
      </c>
      <c r="N41" s="160">
        <v>217783</v>
      </c>
      <c r="O41" s="160">
        <f>IF(SUM(M41:N41)=0,"  ",SUM(M41:N41))</f>
        <v>582656</v>
      </c>
      <c r="P41" s="160">
        <v>90345</v>
      </c>
      <c r="Q41" s="160">
        <f t="shared" si="22"/>
        <v>673001</v>
      </c>
      <c r="R41" s="133">
        <v>62026</v>
      </c>
      <c r="S41" s="160">
        <v>309008</v>
      </c>
      <c r="T41" s="133">
        <f t="shared" si="23"/>
        <v>371034</v>
      </c>
      <c r="U41" s="133">
        <v>92152</v>
      </c>
      <c r="V41" s="133">
        <f t="shared" si="24"/>
        <v>463186</v>
      </c>
      <c r="W41" s="133">
        <v>59500.000000000007</v>
      </c>
      <c r="X41" s="133">
        <f t="shared" si="25"/>
        <v>522686</v>
      </c>
      <c r="Y41" s="133">
        <v>32562</v>
      </c>
      <c r="Z41" s="160">
        <v>279889.00000000006</v>
      </c>
      <c r="AA41" s="160">
        <f t="shared" si="26"/>
        <v>312451.00000000006</v>
      </c>
      <c r="AB41" s="131">
        <f t="shared" si="27"/>
        <v>-47.502660174765424</v>
      </c>
      <c r="AC41" s="130">
        <f t="shared" si="28"/>
        <v>-15.78911905647459</v>
      </c>
      <c r="AD41" s="96"/>
      <c r="AE41" s="96"/>
      <c r="AF41" s="143"/>
      <c r="AG41" s="34">
        <v>3</v>
      </c>
      <c r="AH41" s="69" t="s">
        <v>144</v>
      </c>
      <c r="AI41" s="37">
        <v>1740862.0000000002</v>
      </c>
      <c r="AJ41" s="37">
        <v>3239796.0000000005</v>
      </c>
      <c r="AK41" s="37">
        <v>4649451</v>
      </c>
      <c r="AL41" s="37">
        <v>6213675.0000000009</v>
      </c>
      <c r="AM41" s="37">
        <v>1029993</v>
      </c>
      <c r="AN41" s="37">
        <v>2877394</v>
      </c>
      <c r="AO41" s="37">
        <v>3980552</v>
      </c>
      <c r="AP41" s="88">
        <v>5088040</v>
      </c>
      <c r="AQ41" s="128">
        <v>2348903.9999999995</v>
      </c>
      <c r="AR41" s="97">
        <v>1572735</v>
      </c>
      <c r="AS41" s="133">
        <f t="shared" ref="AS41:AS104" si="35">IF(SUM(AR41,AQ41)=0,"",SUM(AQ41,AR41))</f>
        <v>3921638.9999999995</v>
      </c>
      <c r="AT41" s="160">
        <v>2255598.9999999995</v>
      </c>
      <c r="AU41" s="160">
        <f t="shared" ref="AU41:AU104" si="36">IF(SUM(AS41:AT41)=0,"  ",SUM(AS41:AT41))</f>
        <v>6177237.9999999991</v>
      </c>
      <c r="AV41" s="160">
        <v>3933224.9999999995</v>
      </c>
      <c r="AW41" s="160">
        <f t="shared" ref="AW41:AW104" si="37">IF(SUM(AU41:AV41)=0,"  ",SUM(AU41:AV41))</f>
        <v>10110462.999999998</v>
      </c>
      <c r="AX41" s="160">
        <v>1571467.0000000002</v>
      </c>
      <c r="AY41" s="160">
        <v>707259</v>
      </c>
      <c r="AZ41" s="160">
        <f t="shared" si="29"/>
        <v>2278726</v>
      </c>
      <c r="BA41" s="160">
        <v>1812130.9999999998</v>
      </c>
      <c r="BB41" s="160">
        <f t="shared" si="30"/>
        <v>4090857</v>
      </c>
      <c r="BC41" s="160">
        <v>871851.00000000012</v>
      </c>
      <c r="BD41" s="160">
        <f t="shared" si="31"/>
        <v>4962708</v>
      </c>
      <c r="BE41" s="133">
        <v>1414330</v>
      </c>
      <c r="BF41" s="160">
        <v>1005752</v>
      </c>
      <c r="BG41" s="160">
        <f t="shared" si="32"/>
        <v>2420082</v>
      </c>
      <c r="BH41" s="131">
        <f t="shared" si="33"/>
        <v>-9.9993827423674873</v>
      </c>
      <c r="BI41" s="130">
        <f t="shared" si="34"/>
        <v>6.2032907861673436</v>
      </c>
      <c r="BJ41" s="96"/>
      <c r="BK41" s="96"/>
    </row>
    <row r="42" spans="1:63" ht="15" customHeight="1" x14ac:dyDescent="0.3">
      <c r="A42" s="34">
        <v>4</v>
      </c>
      <c r="B42" s="69" t="s">
        <v>145</v>
      </c>
      <c r="C42" s="37"/>
      <c r="D42" s="37"/>
      <c r="E42" s="37"/>
      <c r="F42" s="128"/>
      <c r="G42" s="37" t="s">
        <v>340</v>
      </c>
      <c r="H42" s="37"/>
      <c r="I42" s="37"/>
      <c r="J42" s="88"/>
      <c r="K42" s="128"/>
      <c r="L42" s="97"/>
      <c r="M42" s="133" t="str">
        <f t="shared" si="21"/>
        <v/>
      </c>
      <c r="N42" s="160"/>
      <c r="O42" s="160" t="str">
        <f t="shared" ref="O42:O105" si="38">IF(SUM(M42:N42)=0,"  ",SUM(M42:N42))</f>
        <v xml:space="preserve">  </v>
      </c>
      <c r="P42" s="160"/>
      <c r="Q42" s="160" t="str">
        <f t="shared" si="22"/>
        <v xml:space="preserve">  </v>
      </c>
      <c r="R42" s="133"/>
      <c r="S42" s="160"/>
      <c r="T42" s="133">
        <f t="shared" si="23"/>
        <v>0</v>
      </c>
      <c r="U42" s="133"/>
      <c r="V42" s="133">
        <f t="shared" si="24"/>
        <v>0</v>
      </c>
      <c r="W42" s="133"/>
      <c r="X42" s="133">
        <f t="shared" si="25"/>
        <v>0</v>
      </c>
      <c r="Y42" s="133"/>
      <c r="Z42" s="160"/>
      <c r="AA42" s="160">
        <f t="shared" si="26"/>
        <v>0</v>
      </c>
      <c r="AB42" s="131" t="str">
        <f t="shared" si="27"/>
        <v xml:space="preserve"> </v>
      </c>
      <c r="AC42" s="130"/>
      <c r="AD42" s="96"/>
      <c r="AE42" s="96"/>
      <c r="AF42" s="143"/>
      <c r="AG42" s="34">
        <v>4</v>
      </c>
      <c r="AH42" s="69" t="s">
        <v>145</v>
      </c>
      <c r="AI42" s="37">
        <v>160806</v>
      </c>
      <c r="AJ42" s="37">
        <v>600295</v>
      </c>
      <c r="AK42" s="37">
        <v>717002</v>
      </c>
      <c r="AL42" s="37">
        <v>994782</v>
      </c>
      <c r="AM42" s="37">
        <v>372068</v>
      </c>
      <c r="AN42" s="37">
        <v>704160</v>
      </c>
      <c r="AO42" s="37">
        <v>1111489</v>
      </c>
      <c r="AP42" s="88">
        <v>1374976</v>
      </c>
      <c r="AQ42" s="128">
        <v>201814.99999999997</v>
      </c>
      <c r="AR42" s="97">
        <v>535787</v>
      </c>
      <c r="AS42" s="133">
        <f t="shared" si="35"/>
        <v>737602</v>
      </c>
      <c r="AT42" s="160">
        <v>244206</v>
      </c>
      <c r="AU42" s="160">
        <f t="shared" si="36"/>
        <v>981808</v>
      </c>
      <c r="AV42" s="160">
        <v>502264</v>
      </c>
      <c r="AW42" s="160">
        <f t="shared" si="37"/>
        <v>1484072</v>
      </c>
      <c r="AX42" s="160">
        <v>171258</v>
      </c>
      <c r="AY42" s="160">
        <v>278735</v>
      </c>
      <c r="AZ42" s="160">
        <f t="shared" si="29"/>
        <v>449993</v>
      </c>
      <c r="BA42" s="160">
        <v>181501</v>
      </c>
      <c r="BB42" s="160">
        <f t="shared" si="30"/>
        <v>631494</v>
      </c>
      <c r="BC42" s="160">
        <v>235038</v>
      </c>
      <c r="BD42" s="160">
        <f t="shared" si="31"/>
        <v>866532</v>
      </c>
      <c r="BE42" s="133">
        <v>479691</v>
      </c>
      <c r="BF42" s="160">
        <v>253268</v>
      </c>
      <c r="BG42" s="160">
        <f t="shared" si="32"/>
        <v>732959</v>
      </c>
      <c r="BH42" s="131">
        <f t="shared" si="33"/>
        <v>180.09844795571593</v>
      </c>
      <c r="BI42" s="130">
        <f t="shared" si="34"/>
        <v>62.882311502623367</v>
      </c>
      <c r="BJ42" s="96"/>
      <c r="BK42" s="96"/>
    </row>
    <row r="43" spans="1:63" ht="15" customHeight="1" x14ac:dyDescent="0.3">
      <c r="A43" s="34">
        <v>5</v>
      </c>
      <c r="B43" s="69" t="s">
        <v>56</v>
      </c>
      <c r="C43" s="37">
        <v>1901006.0000000007</v>
      </c>
      <c r="D43" s="37">
        <v>3736829</v>
      </c>
      <c r="E43" s="37">
        <v>5221963</v>
      </c>
      <c r="F43" s="128">
        <v>6336257</v>
      </c>
      <c r="G43" s="37">
        <v>1957593</v>
      </c>
      <c r="H43" s="37">
        <v>4026126.0000000005</v>
      </c>
      <c r="I43" s="37">
        <v>5414310</v>
      </c>
      <c r="J43" s="88">
        <v>8116202</v>
      </c>
      <c r="K43" s="128">
        <v>1471786</v>
      </c>
      <c r="L43" s="97">
        <v>1511810.0000000002</v>
      </c>
      <c r="M43" s="133">
        <f t="shared" si="21"/>
        <v>2983596</v>
      </c>
      <c r="N43" s="160">
        <v>1886348.0000000005</v>
      </c>
      <c r="O43" s="160">
        <f t="shared" si="38"/>
        <v>4869944</v>
      </c>
      <c r="P43" s="160">
        <v>1151854.0000000005</v>
      </c>
      <c r="Q43" s="160">
        <f t="shared" si="22"/>
        <v>6021798</v>
      </c>
      <c r="R43" s="133">
        <v>1668091.9999999998</v>
      </c>
      <c r="S43" s="160">
        <v>723032</v>
      </c>
      <c r="T43" s="133">
        <f t="shared" si="23"/>
        <v>2391124</v>
      </c>
      <c r="U43" s="133">
        <v>1509121</v>
      </c>
      <c r="V43" s="133">
        <f t="shared" si="24"/>
        <v>3900245</v>
      </c>
      <c r="W43" s="133">
        <v>1483615</v>
      </c>
      <c r="X43" s="133">
        <f t="shared" si="25"/>
        <v>5383860</v>
      </c>
      <c r="Y43" s="133">
        <v>1428843.9999999993</v>
      </c>
      <c r="Z43" s="160">
        <v>1527883</v>
      </c>
      <c r="AA43" s="160">
        <f t="shared" si="26"/>
        <v>2956726.9999999991</v>
      </c>
      <c r="AB43" s="131">
        <f t="shared" si="27"/>
        <v>-14.342614196339326</v>
      </c>
      <c r="AC43" s="130">
        <f t="shared" si="28"/>
        <v>23.654273053174961</v>
      </c>
      <c r="AD43" s="96"/>
      <c r="AE43" s="96"/>
      <c r="AF43" s="143"/>
      <c r="AG43" s="34">
        <v>5</v>
      </c>
      <c r="AH43" s="69" t="s">
        <v>56</v>
      </c>
      <c r="AI43" s="37">
        <v>13118218.999999991</v>
      </c>
      <c r="AJ43" s="37">
        <v>29766043.999999993</v>
      </c>
      <c r="AK43" s="37">
        <v>44490898</v>
      </c>
      <c r="AL43" s="37">
        <v>61036548.99999997</v>
      </c>
      <c r="AM43" s="37">
        <v>15720881</v>
      </c>
      <c r="AN43" s="37">
        <v>33733457.99999997</v>
      </c>
      <c r="AO43" s="37">
        <v>50542751.999999955</v>
      </c>
      <c r="AP43" s="88">
        <v>68556548.000000045</v>
      </c>
      <c r="AQ43" s="128">
        <v>14598734</v>
      </c>
      <c r="AR43" s="97">
        <v>11456404</v>
      </c>
      <c r="AS43" s="133">
        <f t="shared" si="35"/>
        <v>26055138</v>
      </c>
      <c r="AT43" s="160">
        <v>10165584.000000006</v>
      </c>
      <c r="AU43" s="160">
        <f t="shared" si="36"/>
        <v>36220722.000000007</v>
      </c>
      <c r="AV43" s="160">
        <v>7877478.0000000019</v>
      </c>
      <c r="AW43" s="160">
        <f t="shared" si="37"/>
        <v>44098200.000000007</v>
      </c>
      <c r="AX43" s="160">
        <v>10745540.999999994</v>
      </c>
      <c r="AY43" s="160">
        <v>6582123</v>
      </c>
      <c r="AZ43" s="160">
        <f t="shared" si="29"/>
        <v>17327663.999999993</v>
      </c>
      <c r="BA43" s="160">
        <v>9897298.0000000037</v>
      </c>
      <c r="BB43" s="160">
        <f t="shared" si="30"/>
        <v>27224961.999999996</v>
      </c>
      <c r="BC43" s="160">
        <v>8211047</v>
      </c>
      <c r="BD43" s="160">
        <f t="shared" si="31"/>
        <v>35436009</v>
      </c>
      <c r="BE43" s="133">
        <v>9737749.0000000019</v>
      </c>
      <c r="BF43" s="160">
        <v>10476757.999999994</v>
      </c>
      <c r="BG43" s="160">
        <f t="shared" si="32"/>
        <v>20214506.999999996</v>
      </c>
      <c r="BH43" s="131">
        <f t="shared" si="33"/>
        <v>-9.3786994996342514</v>
      </c>
      <c r="BI43" s="130">
        <f t="shared" si="34"/>
        <v>16.660312665342587</v>
      </c>
      <c r="BJ43" s="96"/>
      <c r="BK43" s="96"/>
    </row>
    <row r="44" spans="1:63" ht="15" customHeight="1" x14ac:dyDescent="0.3">
      <c r="A44" s="34">
        <v>6</v>
      </c>
      <c r="B44" s="69" t="s">
        <v>147</v>
      </c>
      <c r="C44" s="37"/>
      <c r="D44" s="37"/>
      <c r="E44" s="37">
        <v>11589</v>
      </c>
      <c r="F44" s="128">
        <v>11589</v>
      </c>
      <c r="G44" s="37" t="s">
        <v>340</v>
      </c>
      <c r="H44" s="37"/>
      <c r="I44" s="37">
        <v>6674</v>
      </c>
      <c r="J44" s="88">
        <v>6674</v>
      </c>
      <c r="K44" s="128"/>
      <c r="L44" s="97"/>
      <c r="M44" s="133" t="str">
        <f t="shared" si="21"/>
        <v/>
      </c>
      <c r="N44" s="160"/>
      <c r="O44" s="160" t="str">
        <f t="shared" si="38"/>
        <v xml:space="preserve">  </v>
      </c>
      <c r="P44" s="160"/>
      <c r="Q44" s="160" t="str">
        <f t="shared" si="22"/>
        <v xml:space="preserve">  </v>
      </c>
      <c r="R44" s="133"/>
      <c r="S44" s="160"/>
      <c r="T44" s="133">
        <f t="shared" si="23"/>
        <v>0</v>
      </c>
      <c r="U44" s="133"/>
      <c r="V44" s="133">
        <f t="shared" si="24"/>
        <v>0</v>
      </c>
      <c r="W44" s="133"/>
      <c r="X44" s="133">
        <f t="shared" si="25"/>
        <v>0</v>
      </c>
      <c r="Y44" s="133">
        <v>6256</v>
      </c>
      <c r="Z44" s="160">
        <v>1736</v>
      </c>
      <c r="AA44" s="160">
        <f t="shared" si="26"/>
        <v>7992</v>
      </c>
      <c r="AB44" s="131" t="str">
        <f t="shared" si="27"/>
        <v xml:space="preserve"> </v>
      </c>
      <c r="AC44" s="130" t="e">
        <f t="shared" si="28"/>
        <v>#DIV/0!</v>
      </c>
      <c r="AD44" s="96"/>
      <c r="AE44" s="96"/>
      <c r="AF44" s="143"/>
      <c r="AG44" s="34">
        <v>6</v>
      </c>
      <c r="AH44" s="69" t="s">
        <v>147</v>
      </c>
      <c r="AI44" s="37">
        <v>62176.000000000007</v>
      </c>
      <c r="AJ44" s="37">
        <v>132710</v>
      </c>
      <c r="AK44" s="37">
        <v>169452</v>
      </c>
      <c r="AL44" s="37">
        <v>232810</v>
      </c>
      <c r="AM44" s="37">
        <v>24429</v>
      </c>
      <c r="AN44" s="37">
        <v>61449</v>
      </c>
      <c r="AO44" s="37">
        <v>103191</v>
      </c>
      <c r="AP44" s="88">
        <v>139118</v>
      </c>
      <c r="AQ44" s="128">
        <v>46005</v>
      </c>
      <c r="AR44" s="97"/>
      <c r="AS44" s="133">
        <f t="shared" si="35"/>
        <v>46005</v>
      </c>
      <c r="AT44" s="160">
        <v>98047</v>
      </c>
      <c r="AU44" s="160">
        <f t="shared" si="36"/>
        <v>144052</v>
      </c>
      <c r="AV44" s="160">
        <v>46236</v>
      </c>
      <c r="AW44" s="160">
        <f t="shared" si="37"/>
        <v>190288</v>
      </c>
      <c r="AX44" s="160">
        <v>15617</v>
      </c>
      <c r="AY44" s="160"/>
      <c r="AZ44" s="160">
        <f t="shared" si="29"/>
        <v>15617</v>
      </c>
      <c r="BA44" s="160">
        <v>58343</v>
      </c>
      <c r="BB44" s="160">
        <f t="shared" si="30"/>
        <v>73960</v>
      </c>
      <c r="BC44" s="160">
        <v>9176</v>
      </c>
      <c r="BD44" s="160">
        <f t="shared" si="31"/>
        <v>83136</v>
      </c>
      <c r="BE44" s="133">
        <v>36000</v>
      </c>
      <c r="BF44" s="160">
        <v>1592</v>
      </c>
      <c r="BG44" s="160">
        <f t="shared" si="32"/>
        <v>37592</v>
      </c>
      <c r="BH44" s="131">
        <f t="shared" si="33"/>
        <v>130.51802522891722</v>
      </c>
      <c r="BI44" s="130">
        <f t="shared" si="34"/>
        <v>140.71204456681824</v>
      </c>
      <c r="BJ44" s="96"/>
      <c r="BK44" s="96"/>
    </row>
    <row r="45" spans="1:63" ht="15" customHeight="1" x14ac:dyDescent="0.3">
      <c r="A45" s="34">
        <v>7</v>
      </c>
      <c r="B45" s="69" t="s">
        <v>63</v>
      </c>
      <c r="C45" s="37">
        <v>6092402.0000000009</v>
      </c>
      <c r="D45" s="37">
        <v>11687015.000000002</v>
      </c>
      <c r="E45" s="37">
        <v>18174999.000000004</v>
      </c>
      <c r="F45" s="128">
        <v>24430418</v>
      </c>
      <c r="G45" s="37">
        <v>6623633</v>
      </c>
      <c r="H45" s="37">
        <v>9089698</v>
      </c>
      <c r="I45" s="37">
        <v>11378019.999999994</v>
      </c>
      <c r="J45" s="88">
        <v>13913219.000000009</v>
      </c>
      <c r="K45" s="128">
        <v>3943688.9999999995</v>
      </c>
      <c r="L45" s="97">
        <v>3942239.9999999991</v>
      </c>
      <c r="M45" s="133">
        <f t="shared" si="21"/>
        <v>7885928.9999999981</v>
      </c>
      <c r="N45" s="160">
        <v>4145166.9999999991</v>
      </c>
      <c r="O45" s="160">
        <f t="shared" si="38"/>
        <v>12031095.999999996</v>
      </c>
      <c r="P45" s="160">
        <v>4540868</v>
      </c>
      <c r="Q45" s="160">
        <f t="shared" si="22"/>
        <v>16571963.999999996</v>
      </c>
      <c r="R45" s="133">
        <v>4339234</v>
      </c>
      <c r="S45" s="160">
        <v>3383915</v>
      </c>
      <c r="T45" s="133">
        <f t="shared" si="23"/>
        <v>7723149</v>
      </c>
      <c r="U45" s="133">
        <v>4087584.9999999991</v>
      </c>
      <c r="V45" s="133">
        <f t="shared" si="24"/>
        <v>11810734</v>
      </c>
      <c r="W45" s="133">
        <v>4372871</v>
      </c>
      <c r="X45" s="133">
        <f t="shared" si="25"/>
        <v>16183605</v>
      </c>
      <c r="Y45" s="133">
        <v>4865107</v>
      </c>
      <c r="Z45" s="160">
        <v>5432263</v>
      </c>
      <c r="AA45" s="160">
        <f t="shared" si="26"/>
        <v>10297370</v>
      </c>
      <c r="AB45" s="131">
        <f t="shared" si="27"/>
        <v>12.119028381506951</v>
      </c>
      <c r="AC45" s="130">
        <f t="shared" si="28"/>
        <v>33.33123574334769</v>
      </c>
      <c r="AD45" s="96"/>
      <c r="AE45" s="96"/>
      <c r="AF45" s="143"/>
      <c r="AG45" s="34">
        <v>7</v>
      </c>
      <c r="AH45" s="69" t="s">
        <v>63</v>
      </c>
      <c r="AI45" s="37">
        <v>5537356</v>
      </c>
      <c r="AJ45" s="37">
        <v>11072426</v>
      </c>
      <c r="AK45" s="37">
        <v>17496240</v>
      </c>
      <c r="AL45" s="37">
        <v>25164408.000000011</v>
      </c>
      <c r="AM45" s="37">
        <v>5341903</v>
      </c>
      <c r="AN45" s="37">
        <v>10151084.000000004</v>
      </c>
      <c r="AO45" s="37">
        <v>14480853.000000004</v>
      </c>
      <c r="AP45" s="88">
        <v>19457832.000000007</v>
      </c>
      <c r="AQ45" s="128">
        <v>9487614</v>
      </c>
      <c r="AR45" s="97">
        <v>5904738.9999999972</v>
      </c>
      <c r="AS45" s="133">
        <f t="shared" si="35"/>
        <v>15392352.999999996</v>
      </c>
      <c r="AT45" s="160">
        <v>4754079</v>
      </c>
      <c r="AU45" s="160">
        <f t="shared" si="36"/>
        <v>20146431.999999996</v>
      </c>
      <c r="AV45" s="160">
        <v>4157225</v>
      </c>
      <c r="AW45" s="160">
        <f t="shared" si="37"/>
        <v>24303656.999999996</v>
      </c>
      <c r="AX45" s="160">
        <v>4979661.0000000019</v>
      </c>
      <c r="AY45" s="160">
        <v>3817747</v>
      </c>
      <c r="AZ45" s="160">
        <f t="shared" si="29"/>
        <v>8797408.0000000019</v>
      </c>
      <c r="BA45" s="160">
        <v>3254498</v>
      </c>
      <c r="BB45" s="160">
        <f t="shared" si="30"/>
        <v>12051906.000000002</v>
      </c>
      <c r="BC45" s="160">
        <v>4065922.9999999991</v>
      </c>
      <c r="BD45" s="160">
        <f t="shared" si="31"/>
        <v>16117829</v>
      </c>
      <c r="BE45" s="133">
        <v>4856064.9999999991</v>
      </c>
      <c r="BF45" s="160">
        <v>6088095.0000000009</v>
      </c>
      <c r="BG45" s="160">
        <f t="shared" si="32"/>
        <v>10944160</v>
      </c>
      <c r="BH45" s="131">
        <f t="shared" si="33"/>
        <v>-2.4820163460926921</v>
      </c>
      <c r="BI45" s="130">
        <f t="shared" si="34"/>
        <v>24.402096617549148</v>
      </c>
      <c r="BJ45" s="96"/>
      <c r="BK45" s="96"/>
    </row>
    <row r="46" spans="1:63" ht="15" customHeight="1" x14ac:dyDescent="0.3">
      <c r="A46" s="34">
        <v>8</v>
      </c>
      <c r="B46" s="69" t="s">
        <v>150</v>
      </c>
      <c r="C46" s="37">
        <v>292657</v>
      </c>
      <c r="D46" s="37">
        <v>714930</v>
      </c>
      <c r="E46" s="37">
        <v>1012983</v>
      </c>
      <c r="F46" s="128">
        <v>1169338</v>
      </c>
      <c r="G46" s="37">
        <v>325624</v>
      </c>
      <c r="H46" s="37">
        <v>464843</v>
      </c>
      <c r="I46" s="37">
        <v>633198</v>
      </c>
      <c r="J46" s="88">
        <v>831513</v>
      </c>
      <c r="K46" s="128">
        <v>197146</v>
      </c>
      <c r="L46" s="97">
        <v>259476</v>
      </c>
      <c r="M46" s="133">
        <f t="shared" si="21"/>
        <v>456622</v>
      </c>
      <c r="N46" s="160">
        <v>209378</v>
      </c>
      <c r="O46" s="160">
        <f t="shared" si="38"/>
        <v>666000</v>
      </c>
      <c r="P46" s="160">
        <v>164215</v>
      </c>
      <c r="Q46" s="160">
        <f t="shared" si="22"/>
        <v>830215</v>
      </c>
      <c r="R46" s="133">
        <v>96090</v>
      </c>
      <c r="S46" s="160">
        <v>98735</v>
      </c>
      <c r="T46" s="133">
        <f t="shared" si="23"/>
        <v>194825</v>
      </c>
      <c r="U46" s="133">
        <v>197937</v>
      </c>
      <c r="V46" s="133">
        <f t="shared" si="24"/>
        <v>392762</v>
      </c>
      <c r="W46" s="133">
        <v>489723.99999999994</v>
      </c>
      <c r="X46" s="133">
        <f t="shared" si="25"/>
        <v>882486</v>
      </c>
      <c r="Y46" s="133">
        <v>333663</v>
      </c>
      <c r="Z46" s="160">
        <v>279328</v>
      </c>
      <c r="AA46" s="160">
        <f t="shared" si="26"/>
        <v>612991</v>
      </c>
      <c r="AB46" s="131">
        <f t="shared" si="27"/>
        <v>247.24008741804562</v>
      </c>
      <c r="AC46" s="130">
        <f t="shared" si="28"/>
        <v>214.63672526626459</v>
      </c>
      <c r="AD46" s="96"/>
      <c r="AE46" s="96"/>
      <c r="AF46" s="143"/>
      <c r="AG46" s="34">
        <v>8</v>
      </c>
      <c r="AH46" s="69" t="s">
        <v>150</v>
      </c>
      <c r="AI46" s="37">
        <v>308316.00000000006</v>
      </c>
      <c r="AJ46" s="37">
        <v>1227481.9999999998</v>
      </c>
      <c r="AK46" s="37">
        <v>1524830.9999999998</v>
      </c>
      <c r="AL46" s="37">
        <v>2162927.9999999995</v>
      </c>
      <c r="AM46" s="37">
        <v>464238</v>
      </c>
      <c r="AN46" s="37">
        <v>969487</v>
      </c>
      <c r="AO46" s="37">
        <v>2393365</v>
      </c>
      <c r="AP46" s="88">
        <v>3987138.0000000019</v>
      </c>
      <c r="AQ46" s="128">
        <v>873725.00000000023</v>
      </c>
      <c r="AR46" s="97">
        <v>1220611.0000000005</v>
      </c>
      <c r="AS46" s="133">
        <f t="shared" si="35"/>
        <v>2094336.0000000007</v>
      </c>
      <c r="AT46" s="160">
        <v>365108.99999999994</v>
      </c>
      <c r="AU46" s="160">
        <f t="shared" si="36"/>
        <v>2459445.0000000005</v>
      </c>
      <c r="AV46" s="160">
        <v>427427.99999999994</v>
      </c>
      <c r="AW46" s="160">
        <f t="shared" si="37"/>
        <v>2886873.0000000005</v>
      </c>
      <c r="AX46" s="160">
        <v>435022.99999999994</v>
      </c>
      <c r="AY46" s="160">
        <v>310216</v>
      </c>
      <c r="AZ46" s="160">
        <f t="shared" si="29"/>
        <v>745239</v>
      </c>
      <c r="BA46" s="160">
        <v>279709</v>
      </c>
      <c r="BB46" s="160">
        <f t="shared" si="30"/>
        <v>1024948</v>
      </c>
      <c r="BC46" s="160">
        <v>630795.99999999977</v>
      </c>
      <c r="BD46" s="160">
        <f t="shared" si="31"/>
        <v>1655743.9999999998</v>
      </c>
      <c r="BE46" s="133">
        <v>235356.00000000015</v>
      </c>
      <c r="BF46" s="160">
        <v>519708.00000000006</v>
      </c>
      <c r="BG46" s="160">
        <f t="shared" si="32"/>
        <v>755064.00000000023</v>
      </c>
      <c r="BH46" s="131">
        <f t="shared" si="33"/>
        <v>-45.898032977566658</v>
      </c>
      <c r="BI46" s="130">
        <f t="shared" si="34"/>
        <v>1.3183690064529969</v>
      </c>
      <c r="BJ46" s="96"/>
      <c r="BK46" s="96"/>
    </row>
    <row r="47" spans="1:63" ht="15" customHeight="1" x14ac:dyDescent="0.3">
      <c r="A47" s="34">
        <v>9</v>
      </c>
      <c r="B47" s="69" t="s">
        <v>70</v>
      </c>
      <c r="C47" s="37">
        <v>1213533</v>
      </c>
      <c r="D47" s="37">
        <v>3314395</v>
      </c>
      <c r="E47" s="37">
        <v>4102006</v>
      </c>
      <c r="F47" s="128">
        <v>5045636</v>
      </c>
      <c r="G47" s="37">
        <v>1225366</v>
      </c>
      <c r="H47" s="37">
        <v>3733716</v>
      </c>
      <c r="I47" s="37">
        <v>5690903.9999999991</v>
      </c>
      <c r="J47" s="88">
        <v>6506163</v>
      </c>
      <c r="K47" s="128">
        <v>203990</v>
      </c>
      <c r="L47" s="97">
        <v>1035822</v>
      </c>
      <c r="M47" s="133">
        <f t="shared" si="21"/>
        <v>1239812</v>
      </c>
      <c r="N47" s="160">
        <v>473959</v>
      </c>
      <c r="O47" s="160">
        <f t="shared" si="38"/>
        <v>1713771</v>
      </c>
      <c r="P47" s="160">
        <v>369286</v>
      </c>
      <c r="Q47" s="160">
        <f t="shared" si="22"/>
        <v>2083057</v>
      </c>
      <c r="R47" s="133">
        <v>648569</v>
      </c>
      <c r="S47" s="160">
        <v>645773</v>
      </c>
      <c r="T47" s="133">
        <f t="shared" si="23"/>
        <v>1294342</v>
      </c>
      <c r="U47" s="133">
        <v>824644.00000000012</v>
      </c>
      <c r="V47" s="133">
        <f t="shared" si="24"/>
        <v>2118986</v>
      </c>
      <c r="W47" s="133">
        <v>945143.00000000023</v>
      </c>
      <c r="X47" s="133">
        <f t="shared" si="25"/>
        <v>3064129</v>
      </c>
      <c r="Y47" s="133">
        <v>4391400</v>
      </c>
      <c r="Z47" s="160">
        <v>806780</v>
      </c>
      <c r="AA47" s="160">
        <f t="shared" si="26"/>
        <v>5198180</v>
      </c>
      <c r="AB47" s="131">
        <f t="shared" si="27"/>
        <v>577.09064108830364</v>
      </c>
      <c r="AC47" s="130">
        <f t="shared" si="28"/>
        <v>301.60792124492605</v>
      </c>
      <c r="AD47" s="96"/>
      <c r="AE47" s="96"/>
      <c r="AF47" s="143"/>
      <c r="AG47" s="34">
        <v>9</v>
      </c>
      <c r="AH47" s="69" t="s">
        <v>70</v>
      </c>
      <c r="AI47" s="37">
        <v>405161.99999999994</v>
      </c>
      <c r="AJ47" s="37">
        <v>887668</v>
      </c>
      <c r="AK47" s="37">
        <v>1435991</v>
      </c>
      <c r="AL47" s="37">
        <v>1983930.9999999998</v>
      </c>
      <c r="AM47" s="37">
        <v>602277</v>
      </c>
      <c r="AN47" s="37">
        <v>1587078</v>
      </c>
      <c r="AO47" s="37">
        <v>2615566</v>
      </c>
      <c r="AP47" s="88">
        <v>4419559.0000000037</v>
      </c>
      <c r="AQ47" s="128">
        <v>545812.99999999988</v>
      </c>
      <c r="AR47" s="97">
        <v>352740</v>
      </c>
      <c r="AS47" s="133">
        <f t="shared" si="35"/>
        <v>898552.99999999988</v>
      </c>
      <c r="AT47" s="160">
        <v>795765</v>
      </c>
      <c r="AU47" s="160">
        <f t="shared" si="36"/>
        <v>1694318</v>
      </c>
      <c r="AV47" s="160">
        <v>659684.99999999988</v>
      </c>
      <c r="AW47" s="160">
        <f t="shared" si="37"/>
        <v>2354003</v>
      </c>
      <c r="AX47" s="160">
        <v>497057.99999999994</v>
      </c>
      <c r="AY47" s="160">
        <v>459924</v>
      </c>
      <c r="AZ47" s="160">
        <f t="shared" si="29"/>
        <v>956982</v>
      </c>
      <c r="BA47" s="160">
        <v>1475586</v>
      </c>
      <c r="BB47" s="160">
        <f t="shared" si="30"/>
        <v>2432568</v>
      </c>
      <c r="BC47" s="160">
        <v>584392</v>
      </c>
      <c r="BD47" s="160">
        <f t="shared" si="31"/>
        <v>3016960</v>
      </c>
      <c r="BE47" s="133">
        <v>343218</v>
      </c>
      <c r="BF47" s="160">
        <v>904925.00000000035</v>
      </c>
      <c r="BG47" s="160">
        <f t="shared" si="32"/>
        <v>1248143.0000000005</v>
      </c>
      <c r="BH47" s="131">
        <f t="shared" si="33"/>
        <v>-30.95011044988712</v>
      </c>
      <c r="BI47" s="130">
        <f t="shared" si="34"/>
        <v>30.424919172983437</v>
      </c>
      <c r="BJ47" s="96"/>
      <c r="BK47" s="96"/>
    </row>
    <row r="48" spans="1:63" ht="15" customHeight="1" x14ac:dyDescent="0.3">
      <c r="A48" s="34">
        <v>10</v>
      </c>
      <c r="B48" s="69" t="s">
        <v>151</v>
      </c>
      <c r="C48" s="37"/>
      <c r="D48" s="37">
        <v>25053</v>
      </c>
      <c r="E48" s="37">
        <v>25053</v>
      </c>
      <c r="F48" s="128">
        <v>25053</v>
      </c>
      <c r="G48" s="37" t="s">
        <v>340</v>
      </c>
      <c r="H48" s="37"/>
      <c r="I48" s="37">
        <v>21665</v>
      </c>
      <c r="J48" s="88">
        <v>33578</v>
      </c>
      <c r="K48" s="128">
        <v>65336</v>
      </c>
      <c r="L48" s="97">
        <v>32635</v>
      </c>
      <c r="M48" s="133">
        <f t="shared" si="21"/>
        <v>97971</v>
      </c>
      <c r="N48" s="160">
        <v>120257</v>
      </c>
      <c r="O48" s="160">
        <f t="shared" si="38"/>
        <v>218228</v>
      </c>
      <c r="P48" s="160">
        <v>107681</v>
      </c>
      <c r="Q48" s="160">
        <f t="shared" si="22"/>
        <v>325909</v>
      </c>
      <c r="R48" s="133">
        <v>139602</v>
      </c>
      <c r="S48" s="160">
        <v>93662</v>
      </c>
      <c r="T48" s="133">
        <f t="shared" si="23"/>
        <v>233264</v>
      </c>
      <c r="U48" s="133">
        <v>22600</v>
      </c>
      <c r="V48" s="133">
        <f t="shared" si="24"/>
        <v>255864</v>
      </c>
      <c r="W48" s="133">
        <v>32806</v>
      </c>
      <c r="X48" s="133">
        <f t="shared" si="25"/>
        <v>288670</v>
      </c>
      <c r="Y48" s="133">
        <v>101168</v>
      </c>
      <c r="Z48" s="160">
        <v>235978.00000000003</v>
      </c>
      <c r="AA48" s="160">
        <f t="shared" si="26"/>
        <v>337146</v>
      </c>
      <c r="AB48" s="131">
        <f t="shared" si="27"/>
        <v>-27.531124195928427</v>
      </c>
      <c r="AC48" s="130">
        <f t="shared" si="28"/>
        <v>44.534090129638514</v>
      </c>
      <c r="AD48" s="96"/>
      <c r="AE48" s="96"/>
      <c r="AF48" s="143"/>
      <c r="AG48" s="34">
        <v>10</v>
      </c>
      <c r="AH48" s="69" t="s">
        <v>151</v>
      </c>
      <c r="AI48" s="37">
        <v>77397</v>
      </c>
      <c r="AJ48" s="37">
        <v>262588</v>
      </c>
      <c r="AK48" s="37">
        <v>417901</v>
      </c>
      <c r="AL48" s="37">
        <v>715895.00000000012</v>
      </c>
      <c r="AM48" s="37">
        <v>274693</v>
      </c>
      <c r="AN48" s="37">
        <v>1076996</v>
      </c>
      <c r="AO48" s="37">
        <v>1478483</v>
      </c>
      <c r="AP48" s="88">
        <v>1716286</v>
      </c>
      <c r="AQ48" s="128">
        <v>345069</v>
      </c>
      <c r="AR48" s="97">
        <v>243496</v>
      </c>
      <c r="AS48" s="133">
        <f t="shared" si="35"/>
        <v>588565</v>
      </c>
      <c r="AT48" s="160">
        <v>152143</v>
      </c>
      <c r="AU48" s="160">
        <f t="shared" si="36"/>
        <v>740708</v>
      </c>
      <c r="AV48" s="160">
        <v>147740</v>
      </c>
      <c r="AW48" s="160">
        <f t="shared" si="37"/>
        <v>888448</v>
      </c>
      <c r="AX48" s="160">
        <v>160448</v>
      </c>
      <c r="AY48" s="160">
        <v>178570</v>
      </c>
      <c r="AZ48" s="160">
        <f t="shared" si="29"/>
        <v>339018</v>
      </c>
      <c r="BA48" s="160">
        <v>13000</v>
      </c>
      <c r="BB48" s="160">
        <f t="shared" si="30"/>
        <v>352018</v>
      </c>
      <c r="BC48" s="160">
        <v>17720</v>
      </c>
      <c r="BD48" s="160">
        <f t="shared" si="31"/>
        <v>369738</v>
      </c>
      <c r="BE48" s="133">
        <v>127372</v>
      </c>
      <c r="BF48" s="160">
        <v>25554</v>
      </c>
      <c r="BG48" s="160">
        <f t="shared" si="32"/>
        <v>152926</v>
      </c>
      <c r="BH48" s="131">
        <f t="shared" si="33"/>
        <v>-20.614778619864381</v>
      </c>
      <c r="BI48" s="130">
        <f t="shared" si="34"/>
        <v>-54.891480688341034</v>
      </c>
      <c r="BJ48" s="96"/>
      <c r="BK48" s="96"/>
    </row>
    <row r="49" spans="1:63" ht="15" customHeight="1" x14ac:dyDescent="0.3">
      <c r="A49" s="34">
        <v>11</v>
      </c>
      <c r="B49" s="69" t="s">
        <v>152</v>
      </c>
      <c r="C49" s="37"/>
      <c r="D49" s="37"/>
      <c r="E49" s="37"/>
      <c r="F49" s="128">
        <v>25168</v>
      </c>
      <c r="G49" s="37">
        <v>32478</v>
      </c>
      <c r="H49" s="37">
        <v>103591</v>
      </c>
      <c r="I49" s="37">
        <v>103591</v>
      </c>
      <c r="J49" s="88">
        <v>103591</v>
      </c>
      <c r="K49" s="128"/>
      <c r="L49" s="97"/>
      <c r="M49" s="133" t="str">
        <f t="shared" si="21"/>
        <v/>
      </c>
      <c r="N49" s="160"/>
      <c r="O49" s="160" t="str">
        <f t="shared" si="38"/>
        <v xml:space="preserve">  </v>
      </c>
      <c r="P49" s="160">
        <v>56895</v>
      </c>
      <c r="Q49" s="160">
        <f t="shared" si="22"/>
        <v>56895</v>
      </c>
      <c r="R49" s="133"/>
      <c r="S49" s="160"/>
      <c r="T49" s="133">
        <f t="shared" si="23"/>
        <v>0</v>
      </c>
      <c r="U49" s="133"/>
      <c r="V49" s="133">
        <f t="shared" si="24"/>
        <v>0</v>
      </c>
      <c r="W49" s="133"/>
      <c r="X49" s="133">
        <f t="shared" si="25"/>
        <v>0</v>
      </c>
      <c r="Y49" s="133"/>
      <c r="Z49" s="160"/>
      <c r="AA49" s="160">
        <f t="shared" si="26"/>
        <v>0</v>
      </c>
      <c r="AB49" s="131" t="str">
        <f t="shared" si="27"/>
        <v xml:space="preserve"> </v>
      </c>
      <c r="AC49" s="130"/>
      <c r="AD49" s="96"/>
      <c r="AE49" s="96"/>
      <c r="AF49" s="143"/>
      <c r="AG49" s="34">
        <v>11</v>
      </c>
      <c r="AH49" s="69" t="s">
        <v>152</v>
      </c>
      <c r="AI49" s="37">
        <v>289866</v>
      </c>
      <c r="AJ49" s="37">
        <v>589492</v>
      </c>
      <c r="AK49" s="37">
        <v>815223</v>
      </c>
      <c r="AL49" s="37">
        <v>885135</v>
      </c>
      <c r="AM49" s="37">
        <v>244589</v>
      </c>
      <c r="AN49" s="37">
        <v>325774</v>
      </c>
      <c r="AO49" s="37">
        <v>537151</v>
      </c>
      <c r="AP49" s="88">
        <v>701024.00000000012</v>
      </c>
      <c r="AQ49" s="128">
        <v>238947</v>
      </c>
      <c r="AR49" s="97">
        <v>177177</v>
      </c>
      <c r="AS49" s="133">
        <f t="shared" si="35"/>
        <v>416124</v>
      </c>
      <c r="AT49" s="160">
        <v>280264</v>
      </c>
      <c r="AU49" s="160">
        <f t="shared" si="36"/>
        <v>696388</v>
      </c>
      <c r="AV49" s="160">
        <v>138253</v>
      </c>
      <c r="AW49" s="160">
        <f t="shared" si="37"/>
        <v>834641</v>
      </c>
      <c r="AX49" s="160">
        <v>137187</v>
      </c>
      <c r="AY49" s="160">
        <v>98912</v>
      </c>
      <c r="AZ49" s="160">
        <f t="shared" si="29"/>
        <v>236099</v>
      </c>
      <c r="BA49" s="160">
        <v>177785</v>
      </c>
      <c r="BB49" s="160">
        <f>BA49+AZ49</f>
        <v>413884</v>
      </c>
      <c r="BC49" s="160">
        <v>75885</v>
      </c>
      <c r="BD49" s="160">
        <f t="shared" si="31"/>
        <v>489769</v>
      </c>
      <c r="BE49" s="133">
        <v>117342.00000000001</v>
      </c>
      <c r="BF49" s="160">
        <v>198336.00000000003</v>
      </c>
      <c r="BG49" s="160">
        <f t="shared" si="32"/>
        <v>315678.00000000006</v>
      </c>
      <c r="BH49" s="131">
        <f t="shared" si="33"/>
        <v>-14.465656366856905</v>
      </c>
      <c r="BI49" s="130">
        <f t="shared" si="34"/>
        <v>33.705775966861381</v>
      </c>
      <c r="BJ49" s="96"/>
      <c r="BK49" s="96"/>
    </row>
    <row r="50" spans="1:63" ht="15" customHeight="1" x14ac:dyDescent="0.3">
      <c r="A50" s="34">
        <v>12</v>
      </c>
      <c r="B50" s="69" t="s">
        <v>153</v>
      </c>
      <c r="C50" s="37">
        <v>1115537</v>
      </c>
      <c r="D50" s="37">
        <v>1544966</v>
      </c>
      <c r="E50" s="37">
        <v>2285828</v>
      </c>
      <c r="F50" s="128">
        <v>3003997</v>
      </c>
      <c r="G50" s="37">
        <v>2362214</v>
      </c>
      <c r="H50" s="37">
        <v>3193160</v>
      </c>
      <c r="I50" s="37">
        <v>6042570.9999999991</v>
      </c>
      <c r="J50" s="88">
        <v>8038952</v>
      </c>
      <c r="K50" s="128">
        <v>4678179</v>
      </c>
      <c r="L50" s="97">
        <v>2991015</v>
      </c>
      <c r="M50" s="133">
        <f t="shared" si="21"/>
        <v>7669194</v>
      </c>
      <c r="N50" s="160">
        <v>2359411.0000000005</v>
      </c>
      <c r="O50" s="160">
        <f t="shared" si="38"/>
        <v>10028605</v>
      </c>
      <c r="P50" s="160">
        <v>2489528</v>
      </c>
      <c r="Q50" s="160">
        <f t="shared" si="22"/>
        <v>12518133</v>
      </c>
      <c r="R50" s="133">
        <v>2572194</v>
      </c>
      <c r="S50" s="160">
        <v>1710098</v>
      </c>
      <c r="T50" s="133">
        <f t="shared" si="23"/>
        <v>4282292</v>
      </c>
      <c r="U50" s="133">
        <v>606308</v>
      </c>
      <c r="V50" s="133">
        <f t="shared" si="24"/>
        <v>4888600</v>
      </c>
      <c r="W50" s="133">
        <v>1817722</v>
      </c>
      <c r="X50" s="133">
        <f t="shared" si="25"/>
        <v>6706322</v>
      </c>
      <c r="Y50" s="133">
        <v>1335894</v>
      </c>
      <c r="Z50" s="160">
        <v>720775</v>
      </c>
      <c r="AA50" s="160">
        <f t="shared" si="26"/>
        <v>2056669</v>
      </c>
      <c r="AB50" s="131">
        <f t="shared" si="27"/>
        <v>-48.064026274845517</v>
      </c>
      <c r="AC50" s="130">
        <f t="shared" si="28"/>
        <v>-51.972705270915668</v>
      </c>
      <c r="AD50" s="96"/>
      <c r="AE50" s="96"/>
      <c r="AF50" s="143"/>
      <c r="AG50" s="34">
        <v>12</v>
      </c>
      <c r="AH50" s="69" t="s">
        <v>153</v>
      </c>
      <c r="AI50" s="37">
        <v>3775755.0000000009</v>
      </c>
      <c r="AJ50" s="37">
        <v>9759517</v>
      </c>
      <c r="AK50" s="37">
        <v>13119173</v>
      </c>
      <c r="AL50" s="37">
        <v>17800208.000000007</v>
      </c>
      <c r="AM50" s="37">
        <v>4417056</v>
      </c>
      <c r="AN50" s="37">
        <v>6776364.0000000019</v>
      </c>
      <c r="AO50" s="37">
        <v>11568175.000000004</v>
      </c>
      <c r="AP50" s="88">
        <v>16675329</v>
      </c>
      <c r="AQ50" s="128">
        <v>6648204.9999999991</v>
      </c>
      <c r="AR50" s="97">
        <v>6278052</v>
      </c>
      <c r="AS50" s="133">
        <f t="shared" si="35"/>
        <v>12926257</v>
      </c>
      <c r="AT50" s="160">
        <v>6181353</v>
      </c>
      <c r="AU50" s="160">
        <f t="shared" si="36"/>
        <v>19107610</v>
      </c>
      <c r="AV50" s="160">
        <v>4264438.0000000009</v>
      </c>
      <c r="AW50" s="160">
        <f t="shared" si="37"/>
        <v>23372048</v>
      </c>
      <c r="AX50" s="160">
        <v>6428180</v>
      </c>
      <c r="AY50" s="160">
        <v>3044340</v>
      </c>
      <c r="AZ50" s="160">
        <f t="shared" si="29"/>
        <v>9472520</v>
      </c>
      <c r="BA50" s="160">
        <v>4765467</v>
      </c>
      <c r="BB50" s="160">
        <f t="shared" si="30"/>
        <v>14237987</v>
      </c>
      <c r="BC50" s="160">
        <v>5841204</v>
      </c>
      <c r="BD50" s="160">
        <f t="shared" si="31"/>
        <v>20079191</v>
      </c>
      <c r="BE50" s="133">
        <v>5732783</v>
      </c>
      <c r="BF50" s="160">
        <v>7637043.0000000009</v>
      </c>
      <c r="BG50" s="160">
        <f t="shared" si="32"/>
        <v>13369826</v>
      </c>
      <c r="BH50" s="131">
        <f t="shared" si="33"/>
        <v>-10.81794535933966</v>
      </c>
      <c r="BI50" s="130">
        <f t="shared" si="34"/>
        <v>41.143286052708248</v>
      </c>
      <c r="BJ50" s="96"/>
      <c r="BK50" s="96"/>
    </row>
    <row r="51" spans="1:63" ht="15" customHeight="1" x14ac:dyDescent="0.3">
      <c r="A51" s="34">
        <v>13</v>
      </c>
      <c r="B51" s="69" t="s">
        <v>154</v>
      </c>
      <c r="C51" s="37"/>
      <c r="D51" s="37"/>
      <c r="E51" s="37"/>
      <c r="F51" s="128"/>
      <c r="G51" s="37" t="s">
        <v>340</v>
      </c>
      <c r="H51" s="37"/>
      <c r="I51" s="37">
        <v>36956</v>
      </c>
      <c r="J51" s="88">
        <v>36956</v>
      </c>
      <c r="K51" s="128"/>
      <c r="L51" s="97"/>
      <c r="M51" s="133" t="str">
        <f t="shared" si="21"/>
        <v/>
      </c>
      <c r="N51" s="160"/>
      <c r="O51" s="160" t="str">
        <f t="shared" si="38"/>
        <v xml:space="preserve">  </v>
      </c>
      <c r="P51" s="160">
        <v>1341</v>
      </c>
      <c r="Q51" s="160">
        <f t="shared" si="22"/>
        <v>1341</v>
      </c>
      <c r="R51" s="133"/>
      <c r="S51" s="160"/>
      <c r="T51" s="133">
        <f t="shared" si="23"/>
        <v>0</v>
      </c>
      <c r="U51" s="133"/>
      <c r="V51" s="133">
        <f t="shared" si="24"/>
        <v>0</v>
      </c>
      <c r="W51" s="133"/>
      <c r="X51" s="133">
        <f t="shared" si="25"/>
        <v>0</v>
      </c>
      <c r="Y51" s="133"/>
      <c r="Z51" s="160">
        <v>2673</v>
      </c>
      <c r="AA51" s="160">
        <f t="shared" si="26"/>
        <v>2673</v>
      </c>
      <c r="AB51" s="131" t="str">
        <f t="shared" si="27"/>
        <v xml:space="preserve"> </v>
      </c>
      <c r="AC51" s="130" t="e">
        <f t="shared" si="28"/>
        <v>#DIV/0!</v>
      </c>
      <c r="AD51" s="96"/>
      <c r="AE51" s="96"/>
      <c r="AF51" s="143"/>
      <c r="AG51" s="34">
        <v>13</v>
      </c>
      <c r="AH51" s="69" t="s">
        <v>154</v>
      </c>
      <c r="AI51" s="37">
        <v>232792</v>
      </c>
      <c r="AJ51" s="37">
        <v>438660.99999999994</v>
      </c>
      <c r="AK51" s="37">
        <v>809066</v>
      </c>
      <c r="AL51" s="37">
        <v>1785250.9999999998</v>
      </c>
      <c r="AM51" s="37">
        <v>201321</v>
      </c>
      <c r="AN51" s="37">
        <v>410167</v>
      </c>
      <c r="AO51" s="37">
        <v>519288</v>
      </c>
      <c r="AP51" s="88">
        <v>722593</v>
      </c>
      <c r="AQ51" s="128">
        <v>68130</v>
      </c>
      <c r="AR51" s="97">
        <v>92141.000000000015</v>
      </c>
      <c r="AS51" s="133">
        <f t="shared" si="35"/>
        <v>160271</v>
      </c>
      <c r="AT51" s="160">
        <v>104067</v>
      </c>
      <c r="AU51" s="160">
        <f t="shared" si="36"/>
        <v>264338</v>
      </c>
      <c r="AV51" s="160">
        <v>266882.99999999994</v>
      </c>
      <c r="AW51" s="160">
        <f t="shared" si="37"/>
        <v>531221</v>
      </c>
      <c r="AX51" s="160">
        <v>219875.00000000003</v>
      </c>
      <c r="AY51" s="160">
        <v>84810</v>
      </c>
      <c r="AZ51" s="160">
        <f t="shared" si="29"/>
        <v>304685</v>
      </c>
      <c r="BA51" s="160">
        <v>153022</v>
      </c>
      <c r="BB51" s="160">
        <f t="shared" si="30"/>
        <v>457707</v>
      </c>
      <c r="BC51" s="160">
        <v>97008</v>
      </c>
      <c r="BD51" s="160">
        <f t="shared" si="31"/>
        <v>554715</v>
      </c>
      <c r="BE51" s="133">
        <v>582986</v>
      </c>
      <c r="BF51" s="160">
        <v>206724</v>
      </c>
      <c r="BG51" s="160">
        <f t="shared" si="32"/>
        <v>789710</v>
      </c>
      <c r="BH51" s="131">
        <f t="shared" si="33"/>
        <v>165.14428652643545</v>
      </c>
      <c r="BI51" s="130">
        <f t="shared" si="34"/>
        <v>159.18899847383364</v>
      </c>
      <c r="BJ51" s="96"/>
      <c r="BK51" s="96"/>
    </row>
    <row r="52" spans="1:63" ht="15" customHeight="1" x14ac:dyDescent="0.3">
      <c r="A52" s="34">
        <v>14</v>
      </c>
      <c r="B52" s="69" t="s">
        <v>155</v>
      </c>
      <c r="C52" s="37"/>
      <c r="D52" s="37"/>
      <c r="E52" s="37"/>
      <c r="F52" s="128"/>
      <c r="G52" s="37" t="s">
        <v>340</v>
      </c>
      <c r="H52" s="37"/>
      <c r="I52" s="37"/>
      <c r="J52" s="88"/>
      <c r="K52" s="128"/>
      <c r="L52" s="97"/>
      <c r="M52" s="133" t="str">
        <f t="shared" si="21"/>
        <v/>
      </c>
      <c r="N52" s="160"/>
      <c r="O52" s="160" t="str">
        <f t="shared" si="38"/>
        <v xml:space="preserve">  </v>
      </c>
      <c r="P52" s="160"/>
      <c r="Q52" s="160" t="str">
        <f t="shared" si="22"/>
        <v xml:space="preserve">  </v>
      </c>
      <c r="R52" s="133"/>
      <c r="S52" s="160"/>
      <c r="T52" s="133">
        <f t="shared" si="23"/>
        <v>0</v>
      </c>
      <c r="U52" s="133"/>
      <c r="V52" s="133">
        <f t="shared" si="24"/>
        <v>0</v>
      </c>
      <c r="W52" s="133"/>
      <c r="X52" s="133">
        <f t="shared" si="25"/>
        <v>0</v>
      </c>
      <c r="Y52" s="133"/>
      <c r="Z52" s="160"/>
      <c r="AA52" s="160">
        <f t="shared" si="26"/>
        <v>0</v>
      </c>
      <c r="AB52" s="131" t="str">
        <f t="shared" si="27"/>
        <v xml:space="preserve"> </v>
      </c>
      <c r="AC52" s="130"/>
      <c r="AD52" s="96"/>
      <c r="AE52" s="96"/>
      <c r="AF52" s="143"/>
      <c r="AG52" s="34">
        <v>14</v>
      </c>
      <c r="AH52" s="69" t="s">
        <v>155</v>
      </c>
      <c r="AI52" s="37">
        <v>168900</v>
      </c>
      <c r="AJ52" s="37">
        <v>224906</v>
      </c>
      <c r="AK52" s="37">
        <v>346949</v>
      </c>
      <c r="AL52" s="37">
        <v>460581</v>
      </c>
      <c r="AM52" s="37">
        <v>198256</v>
      </c>
      <c r="AN52" s="37">
        <v>248310</v>
      </c>
      <c r="AO52" s="37">
        <v>399304</v>
      </c>
      <c r="AP52" s="88">
        <v>526132</v>
      </c>
      <c r="AQ52" s="128">
        <v>70970</v>
      </c>
      <c r="AR52" s="97">
        <v>151863</v>
      </c>
      <c r="AS52" s="133">
        <f t="shared" si="35"/>
        <v>222833</v>
      </c>
      <c r="AT52" s="160">
        <v>71255</v>
      </c>
      <c r="AU52" s="160">
        <f t="shared" si="36"/>
        <v>294088</v>
      </c>
      <c r="AV52" s="160">
        <v>56038</v>
      </c>
      <c r="AW52" s="160">
        <f t="shared" si="37"/>
        <v>350126</v>
      </c>
      <c r="AX52" s="160">
        <v>42388</v>
      </c>
      <c r="AY52" s="160">
        <v>1173364</v>
      </c>
      <c r="AZ52" s="160">
        <f t="shared" si="29"/>
        <v>1215752</v>
      </c>
      <c r="BA52" s="160"/>
      <c r="BB52" s="160">
        <f t="shared" si="30"/>
        <v>1215752</v>
      </c>
      <c r="BC52" s="160">
        <v>69434</v>
      </c>
      <c r="BD52" s="160">
        <f t="shared" si="31"/>
        <v>1285186</v>
      </c>
      <c r="BE52" s="133">
        <v>195900</v>
      </c>
      <c r="BF52" s="160">
        <v>158698</v>
      </c>
      <c r="BG52" s="160">
        <f t="shared" si="32"/>
        <v>354598</v>
      </c>
      <c r="BH52" s="131">
        <f t="shared" si="33"/>
        <v>362.1591016325375</v>
      </c>
      <c r="BI52" s="130">
        <f t="shared" si="34"/>
        <v>-70.833031736735776</v>
      </c>
      <c r="BJ52" s="96"/>
      <c r="BK52" s="96"/>
    </row>
    <row r="53" spans="1:63" ht="15" customHeight="1" x14ac:dyDescent="0.3">
      <c r="A53" s="34">
        <v>15</v>
      </c>
      <c r="B53" s="69" t="s">
        <v>156</v>
      </c>
      <c r="C53" s="37"/>
      <c r="D53" s="37"/>
      <c r="E53" s="37"/>
      <c r="F53" s="128"/>
      <c r="G53" s="37" t="s">
        <v>340</v>
      </c>
      <c r="H53" s="37"/>
      <c r="I53" s="37"/>
      <c r="J53" s="88"/>
      <c r="K53" s="128"/>
      <c r="L53" s="97"/>
      <c r="M53" s="133" t="str">
        <f t="shared" si="21"/>
        <v/>
      </c>
      <c r="N53" s="160"/>
      <c r="O53" s="160" t="str">
        <f t="shared" si="38"/>
        <v xml:space="preserve">  </v>
      </c>
      <c r="P53" s="160"/>
      <c r="Q53" s="160" t="str">
        <f t="shared" si="22"/>
        <v xml:space="preserve">  </v>
      </c>
      <c r="R53" s="133"/>
      <c r="S53" s="160"/>
      <c r="T53" s="133">
        <f t="shared" si="23"/>
        <v>0</v>
      </c>
      <c r="U53" s="133"/>
      <c r="V53" s="133">
        <f t="shared" si="24"/>
        <v>0</v>
      </c>
      <c r="W53" s="133"/>
      <c r="X53" s="133">
        <f t="shared" si="25"/>
        <v>0</v>
      </c>
      <c r="Y53" s="133"/>
      <c r="Z53" s="160"/>
      <c r="AA53" s="160">
        <f t="shared" si="26"/>
        <v>0</v>
      </c>
      <c r="AB53" s="131" t="str">
        <f t="shared" si="27"/>
        <v xml:space="preserve"> </v>
      </c>
      <c r="AC53" s="130"/>
      <c r="AD53" s="96"/>
      <c r="AE53" s="96"/>
      <c r="AF53" s="143"/>
      <c r="AG53" s="34">
        <v>15</v>
      </c>
      <c r="AH53" s="69" t="s">
        <v>156</v>
      </c>
      <c r="AI53" s="37">
        <v>924435</v>
      </c>
      <c r="AJ53" s="37">
        <v>1008190</v>
      </c>
      <c r="AK53" s="37">
        <v>1043833</v>
      </c>
      <c r="AL53" s="37">
        <v>1199670.9999999998</v>
      </c>
      <c r="AM53" s="37">
        <v>281267</v>
      </c>
      <c r="AN53" s="37">
        <v>285716</v>
      </c>
      <c r="AO53" s="37">
        <v>285716</v>
      </c>
      <c r="AP53" s="88">
        <v>478080</v>
      </c>
      <c r="AQ53" s="128">
        <v>125418</v>
      </c>
      <c r="AR53" s="97">
        <v>360602</v>
      </c>
      <c r="AS53" s="133">
        <f t="shared" si="35"/>
        <v>486020</v>
      </c>
      <c r="AT53" s="160">
        <v>604927</v>
      </c>
      <c r="AU53" s="160">
        <f t="shared" si="36"/>
        <v>1090947</v>
      </c>
      <c r="AV53" s="160">
        <v>186245</v>
      </c>
      <c r="AW53" s="160">
        <f t="shared" si="37"/>
        <v>1277192</v>
      </c>
      <c r="AX53" s="160">
        <v>137742</v>
      </c>
      <c r="AY53" s="160">
        <v>125323</v>
      </c>
      <c r="AZ53" s="160">
        <f t="shared" si="29"/>
        <v>263065</v>
      </c>
      <c r="BA53" s="160">
        <v>1586736</v>
      </c>
      <c r="BB53" s="160">
        <f t="shared" si="30"/>
        <v>1849801</v>
      </c>
      <c r="BC53" s="160">
        <v>146029</v>
      </c>
      <c r="BD53" s="160">
        <f t="shared" si="31"/>
        <v>1995830</v>
      </c>
      <c r="BE53" s="133">
        <v>180481</v>
      </c>
      <c r="BF53" s="160">
        <v>154739</v>
      </c>
      <c r="BG53" s="160">
        <f t="shared" si="32"/>
        <v>335220</v>
      </c>
      <c r="BH53" s="131">
        <f t="shared" si="33"/>
        <v>31.028299284168952</v>
      </c>
      <c r="BI53" s="130">
        <f t="shared" si="34"/>
        <v>27.428582289548203</v>
      </c>
      <c r="BJ53" s="96"/>
      <c r="BK53" s="96"/>
    </row>
    <row r="54" spans="1:63" ht="15" customHeight="1" x14ac:dyDescent="0.3">
      <c r="A54" s="34">
        <v>16</v>
      </c>
      <c r="B54" s="69" t="s">
        <v>157</v>
      </c>
      <c r="C54" s="37"/>
      <c r="D54" s="37"/>
      <c r="E54" s="37"/>
      <c r="F54" s="128">
        <v>68522</v>
      </c>
      <c r="G54" s="37" t="s">
        <v>340</v>
      </c>
      <c r="H54" s="37"/>
      <c r="I54" s="37"/>
      <c r="J54" s="88"/>
      <c r="K54" s="128"/>
      <c r="L54" s="97">
        <v>2285</v>
      </c>
      <c r="M54" s="133">
        <f t="shared" si="21"/>
        <v>2285</v>
      </c>
      <c r="N54" s="160"/>
      <c r="O54" s="160">
        <f t="shared" si="38"/>
        <v>2285</v>
      </c>
      <c r="P54" s="160"/>
      <c r="Q54" s="160">
        <f t="shared" si="22"/>
        <v>2285</v>
      </c>
      <c r="R54" s="133"/>
      <c r="S54" s="160"/>
      <c r="T54" s="133">
        <f t="shared" si="23"/>
        <v>0</v>
      </c>
      <c r="U54" s="133"/>
      <c r="V54" s="133">
        <f t="shared" si="24"/>
        <v>0</v>
      </c>
      <c r="W54" s="133"/>
      <c r="X54" s="133">
        <f t="shared" si="25"/>
        <v>0</v>
      </c>
      <c r="Y54" s="133">
        <v>51480</v>
      </c>
      <c r="Z54" s="160"/>
      <c r="AA54" s="160">
        <f t="shared" si="26"/>
        <v>51480</v>
      </c>
      <c r="AB54" s="131" t="str">
        <f t="shared" si="27"/>
        <v xml:space="preserve"> </v>
      </c>
      <c r="AC54" s="130" t="e">
        <f t="shared" si="28"/>
        <v>#DIV/0!</v>
      </c>
      <c r="AD54" s="96"/>
      <c r="AE54" s="96"/>
      <c r="AF54" s="143"/>
      <c r="AG54" s="34">
        <v>16</v>
      </c>
      <c r="AH54" s="69" t="s">
        <v>157</v>
      </c>
      <c r="AI54" s="37">
        <v>350015</v>
      </c>
      <c r="AJ54" s="37">
        <v>970076</v>
      </c>
      <c r="AK54" s="37">
        <v>1433764</v>
      </c>
      <c r="AL54" s="37">
        <v>2242658</v>
      </c>
      <c r="AM54" s="37">
        <v>775678</v>
      </c>
      <c r="AN54" s="37">
        <v>1400811</v>
      </c>
      <c r="AO54" s="37">
        <v>2161673</v>
      </c>
      <c r="AP54" s="88">
        <v>3851521.9999999995</v>
      </c>
      <c r="AQ54" s="128">
        <v>1698783</v>
      </c>
      <c r="AR54" s="97">
        <v>2512161</v>
      </c>
      <c r="AS54" s="133">
        <f t="shared" si="35"/>
        <v>4210944</v>
      </c>
      <c r="AT54" s="160">
        <v>873531</v>
      </c>
      <c r="AU54" s="160">
        <f t="shared" si="36"/>
        <v>5084475</v>
      </c>
      <c r="AV54" s="160">
        <v>234960</v>
      </c>
      <c r="AW54" s="160">
        <f t="shared" si="37"/>
        <v>5319435</v>
      </c>
      <c r="AX54" s="160">
        <v>395446</v>
      </c>
      <c r="AY54" s="160">
        <v>425995</v>
      </c>
      <c r="AZ54" s="160">
        <f t="shared" si="29"/>
        <v>821441</v>
      </c>
      <c r="BA54" s="160">
        <v>248759</v>
      </c>
      <c r="BB54" s="160">
        <f t="shared" si="30"/>
        <v>1070200</v>
      </c>
      <c r="BC54" s="160">
        <v>1065141</v>
      </c>
      <c r="BD54" s="160">
        <f t="shared" si="31"/>
        <v>2135341</v>
      </c>
      <c r="BE54" s="133">
        <v>668634</v>
      </c>
      <c r="BF54" s="160">
        <v>141912</v>
      </c>
      <c r="BG54" s="160">
        <f t="shared" si="32"/>
        <v>810546</v>
      </c>
      <c r="BH54" s="131">
        <f t="shared" si="33"/>
        <v>69.083515827698335</v>
      </c>
      <c r="BI54" s="130">
        <f t="shared" si="34"/>
        <v>-1.3263277581713027</v>
      </c>
      <c r="BJ54" s="96"/>
      <c r="BK54" s="96"/>
    </row>
    <row r="55" spans="1:63" ht="15" customHeight="1" x14ac:dyDescent="0.3">
      <c r="A55" s="34">
        <v>17</v>
      </c>
      <c r="B55" s="69" t="s">
        <v>158</v>
      </c>
      <c r="C55" s="37"/>
      <c r="D55" s="37"/>
      <c r="E55" s="37"/>
      <c r="F55" s="128"/>
      <c r="G55" s="37"/>
      <c r="H55" s="37"/>
      <c r="I55" s="37"/>
      <c r="J55" s="88"/>
      <c r="K55" s="128"/>
      <c r="L55" s="97"/>
      <c r="M55" s="133" t="str">
        <f t="shared" si="21"/>
        <v/>
      </c>
      <c r="N55" s="160"/>
      <c r="O55" s="160" t="str">
        <f t="shared" si="38"/>
        <v xml:space="preserve">  </v>
      </c>
      <c r="P55" s="160"/>
      <c r="Q55" s="160" t="str">
        <f t="shared" si="22"/>
        <v xml:space="preserve">  </v>
      </c>
      <c r="R55" s="133"/>
      <c r="S55" s="160"/>
      <c r="T55" s="133">
        <f t="shared" si="23"/>
        <v>0</v>
      </c>
      <c r="U55" s="133"/>
      <c r="V55" s="133">
        <f t="shared" si="24"/>
        <v>0</v>
      </c>
      <c r="W55" s="133"/>
      <c r="X55" s="133">
        <f t="shared" si="25"/>
        <v>0</v>
      </c>
      <c r="Y55" s="133"/>
      <c r="Z55" s="160"/>
      <c r="AA55" s="160">
        <f t="shared" si="26"/>
        <v>0</v>
      </c>
      <c r="AB55" s="131" t="str">
        <f t="shared" si="27"/>
        <v xml:space="preserve"> </v>
      </c>
      <c r="AC55" s="130"/>
      <c r="AD55" s="96"/>
      <c r="AE55" s="96"/>
      <c r="AF55" s="143"/>
      <c r="AG55" s="34">
        <v>17</v>
      </c>
      <c r="AH55" s="69" t="s">
        <v>158</v>
      </c>
      <c r="AI55" s="37">
        <v>0</v>
      </c>
      <c r="AJ55" s="37">
        <v>10481</v>
      </c>
      <c r="AK55" s="37">
        <v>10481</v>
      </c>
      <c r="AL55" s="37">
        <v>10481</v>
      </c>
      <c r="AM55" s="37"/>
      <c r="AN55" s="37"/>
      <c r="AO55" s="37">
        <v>0</v>
      </c>
      <c r="AP55" s="88">
        <v>25869</v>
      </c>
      <c r="AQ55" s="128">
        <v>32034</v>
      </c>
      <c r="AR55" s="97"/>
      <c r="AS55" s="133">
        <f t="shared" si="35"/>
        <v>32034</v>
      </c>
      <c r="AT55" s="160">
        <v>69992</v>
      </c>
      <c r="AU55" s="160">
        <f t="shared" si="36"/>
        <v>102026</v>
      </c>
      <c r="AV55" s="160">
        <v>3710</v>
      </c>
      <c r="AW55" s="160">
        <f t="shared" si="37"/>
        <v>105736</v>
      </c>
      <c r="AX55" s="160"/>
      <c r="AY55" s="160"/>
      <c r="AZ55" s="160">
        <f t="shared" si="29"/>
        <v>0</v>
      </c>
      <c r="BA55" s="160"/>
      <c r="BB55" s="160">
        <f t="shared" si="30"/>
        <v>0</v>
      </c>
      <c r="BC55" s="160"/>
      <c r="BD55" s="160">
        <f t="shared" si="31"/>
        <v>0</v>
      </c>
      <c r="BE55" s="133">
        <v>132485</v>
      </c>
      <c r="BF55" s="160">
        <v>217627</v>
      </c>
      <c r="BG55" s="160">
        <f t="shared" si="32"/>
        <v>350112</v>
      </c>
      <c r="BH55" s="131" t="str">
        <f t="shared" si="33"/>
        <v xml:space="preserve"> </v>
      </c>
      <c r="BI55" s="130" t="e">
        <f t="shared" si="34"/>
        <v>#DIV/0!</v>
      </c>
      <c r="BJ55" s="96"/>
      <c r="BK55" s="96"/>
    </row>
    <row r="56" spans="1:63" ht="15" customHeight="1" x14ac:dyDescent="0.3">
      <c r="A56" s="34">
        <v>18</v>
      </c>
      <c r="B56" s="69" t="s">
        <v>159</v>
      </c>
      <c r="C56" s="37"/>
      <c r="D56" s="37"/>
      <c r="E56" s="37"/>
      <c r="F56" s="128"/>
      <c r="G56" s="37" t="s">
        <v>340</v>
      </c>
      <c r="H56" s="37"/>
      <c r="I56" s="37"/>
      <c r="J56" s="88"/>
      <c r="K56" s="128"/>
      <c r="L56" s="97"/>
      <c r="M56" s="133" t="str">
        <f t="shared" si="21"/>
        <v/>
      </c>
      <c r="N56" s="160"/>
      <c r="O56" s="160" t="str">
        <f t="shared" si="38"/>
        <v xml:space="preserve">  </v>
      </c>
      <c r="P56" s="160"/>
      <c r="Q56" s="160" t="str">
        <f t="shared" si="22"/>
        <v xml:space="preserve">  </v>
      </c>
      <c r="R56" s="133"/>
      <c r="S56" s="160"/>
      <c r="T56" s="133">
        <f t="shared" si="23"/>
        <v>0</v>
      </c>
      <c r="U56" s="133"/>
      <c r="V56" s="133">
        <f t="shared" si="24"/>
        <v>0</v>
      </c>
      <c r="W56" s="133"/>
      <c r="X56" s="133">
        <f t="shared" si="25"/>
        <v>0</v>
      </c>
      <c r="Y56" s="133"/>
      <c r="Z56" s="160">
        <v>1830</v>
      </c>
      <c r="AA56" s="160">
        <f t="shared" si="26"/>
        <v>1830</v>
      </c>
      <c r="AB56" s="131" t="str">
        <f t="shared" si="27"/>
        <v xml:space="preserve"> </v>
      </c>
      <c r="AC56" s="130" t="e">
        <f t="shared" si="28"/>
        <v>#DIV/0!</v>
      </c>
      <c r="AD56" s="96"/>
      <c r="AE56" s="96"/>
      <c r="AF56" s="143"/>
      <c r="AG56" s="34">
        <v>18</v>
      </c>
      <c r="AH56" s="69" t="s">
        <v>159</v>
      </c>
      <c r="AI56" s="37">
        <v>709809</v>
      </c>
      <c r="AJ56" s="37">
        <v>6425684</v>
      </c>
      <c r="AK56" s="37">
        <v>6554970</v>
      </c>
      <c r="AL56" s="37">
        <v>6738313</v>
      </c>
      <c r="AM56" s="37">
        <v>261572</v>
      </c>
      <c r="AN56" s="37">
        <v>406123</v>
      </c>
      <c r="AO56" s="37">
        <v>475153</v>
      </c>
      <c r="AP56" s="88">
        <v>507673</v>
      </c>
      <c r="AQ56" s="128">
        <v>185367</v>
      </c>
      <c r="AR56" s="97">
        <v>190246</v>
      </c>
      <c r="AS56" s="133">
        <f t="shared" si="35"/>
        <v>375613</v>
      </c>
      <c r="AT56" s="160">
        <v>172768</v>
      </c>
      <c r="AU56" s="160">
        <f t="shared" si="36"/>
        <v>548381</v>
      </c>
      <c r="AV56" s="160">
        <v>412500</v>
      </c>
      <c r="AW56" s="160">
        <f t="shared" si="37"/>
        <v>960881</v>
      </c>
      <c r="AX56" s="160">
        <v>214330</v>
      </c>
      <c r="AY56" s="160">
        <v>24050</v>
      </c>
      <c r="AZ56" s="160">
        <f t="shared" si="29"/>
        <v>238380</v>
      </c>
      <c r="BA56" s="160">
        <v>137508</v>
      </c>
      <c r="BB56" s="160">
        <f t="shared" si="30"/>
        <v>375888</v>
      </c>
      <c r="BC56" s="160">
        <v>620284</v>
      </c>
      <c r="BD56" s="160">
        <f t="shared" si="31"/>
        <v>996172</v>
      </c>
      <c r="BE56" s="133">
        <v>295438</v>
      </c>
      <c r="BF56" s="160">
        <v>147933</v>
      </c>
      <c r="BG56" s="160">
        <f t="shared" si="32"/>
        <v>443371</v>
      </c>
      <c r="BH56" s="131">
        <f t="shared" si="33"/>
        <v>37.842579200298616</v>
      </c>
      <c r="BI56" s="130">
        <f t="shared" si="34"/>
        <v>85.993371927175076</v>
      </c>
      <c r="BJ56" s="96"/>
      <c r="BK56" s="96"/>
    </row>
    <row r="57" spans="1:63" ht="15" customHeight="1" x14ac:dyDescent="0.3">
      <c r="A57" s="34">
        <v>19</v>
      </c>
      <c r="B57" s="69" t="s">
        <v>160</v>
      </c>
      <c r="C57" s="37"/>
      <c r="D57" s="37"/>
      <c r="E57" s="37"/>
      <c r="F57" s="128"/>
      <c r="G57" s="37" t="s">
        <v>340</v>
      </c>
      <c r="H57" s="37"/>
      <c r="I57" s="37"/>
      <c r="J57" s="88"/>
      <c r="K57" s="128"/>
      <c r="L57" s="97"/>
      <c r="M57" s="133" t="str">
        <f t="shared" si="21"/>
        <v/>
      </c>
      <c r="N57" s="160"/>
      <c r="O57" s="160" t="str">
        <f t="shared" si="38"/>
        <v xml:space="preserve">  </v>
      </c>
      <c r="P57" s="160"/>
      <c r="Q57" s="160" t="str">
        <f t="shared" si="22"/>
        <v xml:space="preserve">  </v>
      </c>
      <c r="R57" s="133"/>
      <c r="S57" s="160"/>
      <c r="T57" s="133">
        <f t="shared" si="23"/>
        <v>0</v>
      </c>
      <c r="U57" s="133"/>
      <c r="V57" s="133">
        <f t="shared" si="24"/>
        <v>0</v>
      </c>
      <c r="W57" s="133"/>
      <c r="X57" s="133">
        <f t="shared" si="25"/>
        <v>0</v>
      </c>
      <c r="Y57" s="133"/>
      <c r="Z57" s="160"/>
      <c r="AA57" s="160">
        <f t="shared" si="26"/>
        <v>0</v>
      </c>
      <c r="AB57" s="131" t="str">
        <f t="shared" si="27"/>
        <v xml:space="preserve"> </v>
      </c>
      <c r="AC57" s="130"/>
      <c r="AD57" s="96"/>
      <c r="AE57" s="96"/>
      <c r="AF57" s="143"/>
      <c r="AG57" s="34">
        <v>19</v>
      </c>
      <c r="AH57" s="69" t="s">
        <v>160</v>
      </c>
      <c r="AI57" s="37">
        <v>18012</v>
      </c>
      <c r="AJ57" s="37">
        <v>18012</v>
      </c>
      <c r="AK57" s="37">
        <v>33511</v>
      </c>
      <c r="AL57" s="37">
        <v>33511</v>
      </c>
      <c r="AM57" s="37">
        <v>70026</v>
      </c>
      <c r="AN57" s="37">
        <v>124251</v>
      </c>
      <c r="AO57" s="37">
        <v>175762</v>
      </c>
      <c r="AP57" s="88">
        <v>233255</v>
      </c>
      <c r="AQ57" s="128">
        <v>71670</v>
      </c>
      <c r="AR57" s="97"/>
      <c r="AS57" s="133">
        <f t="shared" si="35"/>
        <v>71670</v>
      </c>
      <c r="AT57" s="160">
        <v>16460</v>
      </c>
      <c r="AU57" s="160">
        <f t="shared" si="36"/>
        <v>88130</v>
      </c>
      <c r="AV57" s="160"/>
      <c r="AW57" s="160">
        <f t="shared" si="37"/>
        <v>88130</v>
      </c>
      <c r="AX57" s="160">
        <v>50498</v>
      </c>
      <c r="AY57" s="160">
        <v>13796</v>
      </c>
      <c r="AZ57" s="160">
        <f t="shared" si="29"/>
        <v>64294</v>
      </c>
      <c r="BA57" s="160">
        <v>106627</v>
      </c>
      <c r="BB57" s="160">
        <f t="shared" si="30"/>
        <v>170921</v>
      </c>
      <c r="BC57" s="160">
        <v>34183</v>
      </c>
      <c r="BD57" s="160">
        <f t="shared" si="31"/>
        <v>205104</v>
      </c>
      <c r="BE57" s="133">
        <v>154084</v>
      </c>
      <c r="BF57" s="160">
        <v>47666</v>
      </c>
      <c r="BG57" s="160">
        <f t="shared" si="32"/>
        <v>201750</v>
      </c>
      <c r="BH57" s="131">
        <f t="shared" si="33"/>
        <v>205.12891599667313</v>
      </c>
      <c r="BI57" s="130">
        <f t="shared" si="34"/>
        <v>213.79288891653965</v>
      </c>
      <c r="BJ57" s="96"/>
      <c r="BK57" s="96"/>
    </row>
    <row r="58" spans="1:63" ht="15" customHeight="1" x14ac:dyDescent="0.3">
      <c r="A58" s="34">
        <v>20</v>
      </c>
      <c r="B58" s="69" t="s">
        <v>161</v>
      </c>
      <c r="C58" s="37"/>
      <c r="D58" s="37"/>
      <c r="E58" s="37"/>
      <c r="F58" s="128"/>
      <c r="G58" s="37" t="s">
        <v>340</v>
      </c>
      <c r="H58" s="37"/>
      <c r="I58" s="37"/>
      <c r="J58" s="88"/>
      <c r="K58" s="128"/>
      <c r="L58" s="97"/>
      <c r="M58" s="133" t="str">
        <f t="shared" si="21"/>
        <v/>
      </c>
      <c r="N58" s="160"/>
      <c r="O58" s="160" t="str">
        <f t="shared" si="38"/>
        <v xml:space="preserve">  </v>
      </c>
      <c r="P58" s="160"/>
      <c r="Q58" s="160" t="str">
        <f t="shared" si="22"/>
        <v xml:space="preserve">  </v>
      </c>
      <c r="R58" s="133"/>
      <c r="S58" s="160"/>
      <c r="T58" s="133">
        <f t="shared" si="23"/>
        <v>0</v>
      </c>
      <c r="U58" s="133"/>
      <c r="V58" s="133">
        <f t="shared" si="24"/>
        <v>0</v>
      </c>
      <c r="W58" s="133"/>
      <c r="X58" s="133">
        <f t="shared" si="25"/>
        <v>0</v>
      </c>
      <c r="Y58" s="133"/>
      <c r="Z58" s="160"/>
      <c r="AA58" s="160">
        <f t="shared" si="26"/>
        <v>0</v>
      </c>
      <c r="AB58" s="131" t="str">
        <f t="shared" si="27"/>
        <v xml:space="preserve"> </v>
      </c>
      <c r="AC58" s="130"/>
      <c r="AD58" s="96"/>
      <c r="AE58" s="96"/>
      <c r="AF58" s="143"/>
      <c r="AG58" s="34">
        <v>20</v>
      </c>
      <c r="AH58" s="69" t="s">
        <v>161</v>
      </c>
      <c r="AI58" s="37">
        <v>31751</v>
      </c>
      <c r="AJ58" s="37">
        <v>31751</v>
      </c>
      <c r="AK58" s="37">
        <v>165993</v>
      </c>
      <c r="AL58" s="37">
        <v>209394</v>
      </c>
      <c r="AM58" s="37">
        <v>63242</v>
      </c>
      <c r="AN58" s="37">
        <v>89752</v>
      </c>
      <c r="AO58" s="37">
        <v>141571</v>
      </c>
      <c r="AP58" s="88">
        <v>141571</v>
      </c>
      <c r="AQ58" s="128"/>
      <c r="AR58" s="97"/>
      <c r="AS58" s="133" t="str">
        <f t="shared" si="35"/>
        <v/>
      </c>
      <c r="AT58" s="160">
        <v>30431</v>
      </c>
      <c r="AU58" s="160">
        <f t="shared" si="36"/>
        <v>30431</v>
      </c>
      <c r="AV58" s="160"/>
      <c r="AW58" s="160">
        <f t="shared" si="37"/>
        <v>30431</v>
      </c>
      <c r="AX58" s="160"/>
      <c r="AY58" s="160"/>
      <c r="AZ58" s="160">
        <f t="shared" si="29"/>
        <v>0</v>
      </c>
      <c r="BA58" s="160">
        <v>47174</v>
      </c>
      <c r="BB58" s="160">
        <f t="shared" si="30"/>
        <v>47174</v>
      </c>
      <c r="BC58" s="160">
        <v>8742</v>
      </c>
      <c r="BD58" s="160">
        <f t="shared" si="31"/>
        <v>55916</v>
      </c>
      <c r="BE58" s="133">
        <v>123702</v>
      </c>
      <c r="BF58" s="160"/>
      <c r="BG58" s="160">
        <f t="shared" si="32"/>
        <v>123702</v>
      </c>
      <c r="BH58" s="131" t="str">
        <f t="shared" si="33"/>
        <v xml:space="preserve"> </v>
      </c>
      <c r="BI58" s="130" t="e">
        <f t="shared" si="34"/>
        <v>#DIV/0!</v>
      </c>
      <c r="BJ58" s="96"/>
      <c r="BK58" s="96"/>
    </row>
    <row r="59" spans="1:63" ht="15" customHeight="1" x14ac:dyDescent="0.3">
      <c r="A59" s="34">
        <v>21</v>
      </c>
      <c r="B59" s="69" t="s">
        <v>162</v>
      </c>
      <c r="C59" s="37">
        <v>371268</v>
      </c>
      <c r="D59" s="37">
        <v>539491</v>
      </c>
      <c r="E59" s="37">
        <v>890763</v>
      </c>
      <c r="F59" s="128">
        <v>3389359</v>
      </c>
      <c r="G59" s="37">
        <v>3034778</v>
      </c>
      <c r="H59" s="37">
        <v>4949756</v>
      </c>
      <c r="I59" s="37">
        <v>10993999</v>
      </c>
      <c r="J59" s="88">
        <v>18985323</v>
      </c>
      <c r="K59" s="128">
        <v>7107376</v>
      </c>
      <c r="L59" s="97">
        <v>7590854</v>
      </c>
      <c r="M59" s="133">
        <f t="shared" si="21"/>
        <v>14698230</v>
      </c>
      <c r="N59" s="160">
        <v>6719575</v>
      </c>
      <c r="O59" s="160">
        <f t="shared" si="38"/>
        <v>21417805</v>
      </c>
      <c r="P59" s="160">
        <v>7725252</v>
      </c>
      <c r="Q59" s="160">
        <f t="shared" si="22"/>
        <v>29143057</v>
      </c>
      <c r="R59" s="133">
        <v>7408264</v>
      </c>
      <c r="S59" s="160">
        <v>9481242</v>
      </c>
      <c r="T59" s="133">
        <f t="shared" si="23"/>
        <v>16889506</v>
      </c>
      <c r="U59" s="133">
        <v>4822209</v>
      </c>
      <c r="V59" s="133">
        <f t="shared" si="24"/>
        <v>21711715</v>
      </c>
      <c r="W59" s="133">
        <v>6613905</v>
      </c>
      <c r="X59" s="133">
        <f t="shared" si="25"/>
        <v>28325620</v>
      </c>
      <c r="Y59" s="133">
        <v>5435089</v>
      </c>
      <c r="Z59" s="160">
        <v>730677</v>
      </c>
      <c r="AA59" s="160">
        <f t="shared" si="26"/>
        <v>6165766</v>
      </c>
      <c r="AB59" s="131">
        <f t="shared" si="27"/>
        <v>-26.63478245375704</v>
      </c>
      <c r="AC59" s="130">
        <f t="shared" si="28"/>
        <v>-63.493508927969827</v>
      </c>
      <c r="AD59" s="96"/>
      <c r="AE59" s="96"/>
      <c r="AF59" s="143"/>
      <c r="AG59" s="34">
        <v>21</v>
      </c>
      <c r="AH59" s="69" t="s">
        <v>162</v>
      </c>
      <c r="AI59" s="37">
        <v>3766970</v>
      </c>
      <c r="AJ59" s="37">
        <v>7103607</v>
      </c>
      <c r="AK59" s="37">
        <v>10169074</v>
      </c>
      <c r="AL59" s="37">
        <v>13572032.999999993</v>
      </c>
      <c r="AM59" s="37">
        <v>3432624</v>
      </c>
      <c r="AN59" s="37">
        <v>7426539.9999999991</v>
      </c>
      <c r="AO59" s="37">
        <v>10772975</v>
      </c>
      <c r="AP59" s="88">
        <v>15695003.999999998</v>
      </c>
      <c r="AQ59" s="128">
        <v>3868687</v>
      </c>
      <c r="AR59" s="97">
        <v>3452091</v>
      </c>
      <c r="AS59" s="133">
        <f t="shared" si="35"/>
        <v>7320778</v>
      </c>
      <c r="AT59" s="160">
        <v>2372041</v>
      </c>
      <c r="AU59" s="160">
        <f t="shared" si="36"/>
        <v>9692819</v>
      </c>
      <c r="AV59" s="160">
        <v>3388434</v>
      </c>
      <c r="AW59" s="160">
        <f t="shared" si="37"/>
        <v>13081253</v>
      </c>
      <c r="AX59" s="160">
        <v>3801790</v>
      </c>
      <c r="AY59" s="160">
        <v>4377798</v>
      </c>
      <c r="AZ59" s="160">
        <f t="shared" si="29"/>
        <v>8179588</v>
      </c>
      <c r="BA59" s="160">
        <v>3190142</v>
      </c>
      <c r="BB59" s="160">
        <f t="shared" si="30"/>
        <v>11369730</v>
      </c>
      <c r="BC59" s="160">
        <v>3258302.9999999995</v>
      </c>
      <c r="BD59" s="160">
        <f t="shared" si="31"/>
        <v>14628033</v>
      </c>
      <c r="BE59" s="133">
        <v>3148507</v>
      </c>
      <c r="BF59" s="160">
        <v>5076676.9999999991</v>
      </c>
      <c r="BG59" s="160">
        <f t="shared" si="32"/>
        <v>8225183.9999999991</v>
      </c>
      <c r="BH59" s="131">
        <f t="shared" si="33"/>
        <v>-17.183563531915226</v>
      </c>
      <c r="BI59" s="130">
        <f t="shared" si="34"/>
        <v>0.55743638921666161</v>
      </c>
      <c r="BJ59" s="96"/>
      <c r="BK59" s="96"/>
    </row>
    <row r="60" spans="1:63" ht="15" customHeight="1" x14ac:dyDescent="0.3">
      <c r="A60" s="34">
        <v>22</v>
      </c>
      <c r="B60" s="69" t="s">
        <v>163</v>
      </c>
      <c r="C60" s="37"/>
      <c r="D60" s="37"/>
      <c r="E60" s="37"/>
      <c r="F60" s="128"/>
      <c r="G60" s="37" t="s">
        <v>340</v>
      </c>
      <c r="H60" s="37"/>
      <c r="I60" s="37"/>
      <c r="J60" s="88"/>
      <c r="K60" s="128"/>
      <c r="L60" s="97"/>
      <c r="M60" s="133" t="str">
        <f t="shared" si="21"/>
        <v/>
      </c>
      <c r="N60" s="160"/>
      <c r="O60" s="160" t="str">
        <f t="shared" si="38"/>
        <v xml:space="preserve">  </v>
      </c>
      <c r="P60" s="160"/>
      <c r="Q60" s="160" t="str">
        <f t="shared" si="22"/>
        <v xml:space="preserve">  </v>
      </c>
      <c r="R60" s="133"/>
      <c r="S60" s="160"/>
      <c r="T60" s="133">
        <f t="shared" si="23"/>
        <v>0</v>
      </c>
      <c r="U60" s="133"/>
      <c r="V60" s="133">
        <f t="shared" si="24"/>
        <v>0</v>
      </c>
      <c r="W60" s="133"/>
      <c r="X60" s="133">
        <f t="shared" si="25"/>
        <v>0</v>
      </c>
      <c r="Y60" s="133"/>
      <c r="Z60" s="160"/>
      <c r="AA60" s="160">
        <f t="shared" si="26"/>
        <v>0</v>
      </c>
      <c r="AB60" s="131" t="str">
        <f t="shared" si="27"/>
        <v xml:space="preserve"> </v>
      </c>
      <c r="AC60" s="130"/>
      <c r="AD60" s="96"/>
      <c r="AE60" s="96"/>
      <c r="AF60" s="143"/>
      <c r="AG60" s="34">
        <v>22</v>
      </c>
      <c r="AH60" s="69" t="s">
        <v>163</v>
      </c>
      <c r="AI60" s="37">
        <v>84969</v>
      </c>
      <c r="AJ60" s="37">
        <v>153946</v>
      </c>
      <c r="AK60" s="37">
        <v>193934</v>
      </c>
      <c r="AL60" s="37">
        <v>291585</v>
      </c>
      <c r="AM60" s="37">
        <v>55022</v>
      </c>
      <c r="AN60" s="37">
        <v>146114</v>
      </c>
      <c r="AO60" s="37">
        <v>286952</v>
      </c>
      <c r="AP60" s="88">
        <v>321981.99999999994</v>
      </c>
      <c r="AQ60" s="128"/>
      <c r="AR60" s="97">
        <v>27902</v>
      </c>
      <c r="AS60" s="133">
        <f t="shared" si="35"/>
        <v>27902</v>
      </c>
      <c r="AT60" s="160">
        <v>10901</v>
      </c>
      <c r="AU60" s="160">
        <f t="shared" si="36"/>
        <v>38803</v>
      </c>
      <c r="AV60" s="160">
        <v>10115</v>
      </c>
      <c r="AW60" s="160">
        <f t="shared" si="37"/>
        <v>48918</v>
      </c>
      <c r="AX60" s="160">
        <v>4740</v>
      </c>
      <c r="AY60" s="160">
        <v>4417</v>
      </c>
      <c r="AZ60" s="160">
        <f t="shared" si="29"/>
        <v>9157</v>
      </c>
      <c r="BA60" s="160">
        <v>4227</v>
      </c>
      <c r="BB60" s="160">
        <f t="shared" si="30"/>
        <v>13384</v>
      </c>
      <c r="BC60" s="160">
        <v>27189</v>
      </c>
      <c r="BD60" s="160">
        <f t="shared" si="31"/>
        <v>40573</v>
      </c>
      <c r="BE60" s="133">
        <v>51385</v>
      </c>
      <c r="BF60" s="160">
        <v>8975</v>
      </c>
      <c r="BG60" s="160">
        <f t="shared" si="32"/>
        <v>60360</v>
      </c>
      <c r="BH60" s="131">
        <f t="shared" si="33"/>
        <v>984.07172995780593</v>
      </c>
      <c r="BI60" s="130">
        <f t="shared" si="34"/>
        <v>559.16784973244512</v>
      </c>
      <c r="BJ60" s="96"/>
      <c r="BK60" s="96"/>
    </row>
    <row r="61" spans="1:63" ht="15" customHeight="1" x14ac:dyDescent="0.3">
      <c r="A61" s="34">
        <v>23</v>
      </c>
      <c r="B61" s="69" t="s">
        <v>164</v>
      </c>
      <c r="C61" s="37">
        <v>126285</v>
      </c>
      <c r="D61" s="37">
        <v>126285</v>
      </c>
      <c r="E61" s="37">
        <v>151383</v>
      </c>
      <c r="F61" s="128">
        <v>512630</v>
      </c>
      <c r="G61" s="37">
        <v>741276</v>
      </c>
      <c r="H61" s="37">
        <v>1363574</v>
      </c>
      <c r="I61" s="37">
        <v>4601918</v>
      </c>
      <c r="J61" s="88">
        <v>5651425</v>
      </c>
      <c r="K61" s="128">
        <v>2735595</v>
      </c>
      <c r="L61" s="97">
        <v>1335503</v>
      </c>
      <c r="M61" s="133">
        <f t="shared" si="21"/>
        <v>4071098</v>
      </c>
      <c r="N61" s="160">
        <v>1222974</v>
      </c>
      <c r="O61" s="160">
        <f t="shared" si="38"/>
        <v>5294072</v>
      </c>
      <c r="P61" s="160">
        <v>874527</v>
      </c>
      <c r="Q61" s="160">
        <f t="shared" si="22"/>
        <v>6168599</v>
      </c>
      <c r="R61" s="133">
        <v>1188631</v>
      </c>
      <c r="S61" s="160">
        <v>908000</v>
      </c>
      <c r="T61" s="133">
        <f t="shared" si="23"/>
        <v>2096631</v>
      </c>
      <c r="U61" s="133">
        <v>766908</v>
      </c>
      <c r="V61" s="133">
        <f t="shared" si="24"/>
        <v>2863539</v>
      </c>
      <c r="W61" s="133">
        <v>843806</v>
      </c>
      <c r="X61" s="133">
        <f t="shared" si="25"/>
        <v>3707345</v>
      </c>
      <c r="Y61" s="133">
        <v>999876</v>
      </c>
      <c r="Z61" s="160">
        <v>587334</v>
      </c>
      <c r="AA61" s="160">
        <f t="shared" si="26"/>
        <v>1587210</v>
      </c>
      <c r="AB61" s="131">
        <f t="shared" si="27"/>
        <v>-15.880033416594387</v>
      </c>
      <c r="AC61" s="130">
        <f t="shared" si="28"/>
        <v>-24.297122383480925</v>
      </c>
      <c r="AD61" s="96"/>
      <c r="AE61" s="96"/>
      <c r="AF61" s="143"/>
      <c r="AG61" s="34">
        <v>23</v>
      </c>
      <c r="AH61" s="69" t="s">
        <v>164</v>
      </c>
      <c r="AI61" s="37">
        <v>163690</v>
      </c>
      <c r="AJ61" s="37">
        <v>253912</v>
      </c>
      <c r="AK61" s="37">
        <v>398167</v>
      </c>
      <c r="AL61" s="37">
        <v>630007</v>
      </c>
      <c r="AM61" s="37">
        <v>320092</v>
      </c>
      <c r="AN61" s="37">
        <v>687136.00000000012</v>
      </c>
      <c r="AO61" s="37">
        <v>800958.00000000012</v>
      </c>
      <c r="AP61" s="88">
        <v>986167.00000000012</v>
      </c>
      <c r="AQ61" s="128">
        <v>72617</v>
      </c>
      <c r="AR61" s="97">
        <v>205156.99999999997</v>
      </c>
      <c r="AS61" s="133">
        <f t="shared" si="35"/>
        <v>277774</v>
      </c>
      <c r="AT61" s="160">
        <v>57850.999999999993</v>
      </c>
      <c r="AU61" s="160">
        <f t="shared" si="36"/>
        <v>335625</v>
      </c>
      <c r="AV61" s="160">
        <v>170741.99999999994</v>
      </c>
      <c r="AW61" s="160">
        <f t="shared" si="37"/>
        <v>506366.99999999994</v>
      </c>
      <c r="AX61" s="160">
        <v>138174</v>
      </c>
      <c r="AY61" s="160">
        <v>52589</v>
      </c>
      <c r="AZ61" s="160">
        <f t="shared" si="29"/>
        <v>190763</v>
      </c>
      <c r="BA61" s="160">
        <v>87191</v>
      </c>
      <c r="BB61" s="160">
        <f t="shared" si="30"/>
        <v>277954</v>
      </c>
      <c r="BC61" s="160">
        <v>176104</v>
      </c>
      <c r="BD61" s="160">
        <f t="shared" si="31"/>
        <v>454058</v>
      </c>
      <c r="BE61" s="133">
        <v>182894</v>
      </c>
      <c r="BF61" s="160">
        <v>99449.999999999985</v>
      </c>
      <c r="BG61" s="160">
        <f t="shared" si="32"/>
        <v>282344</v>
      </c>
      <c r="BH61" s="131">
        <f t="shared" si="33"/>
        <v>32.364989071750131</v>
      </c>
      <c r="BI61" s="130">
        <f t="shared" si="34"/>
        <v>48.007737349486007</v>
      </c>
      <c r="BJ61" s="96"/>
      <c r="BK61" s="96"/>
    </row>
    <row r="62" spans="1:63" ht="15" customHeight="1" x14ac:dyDescent="0.3">
      <c r="A62" s="34">
        <v>24</v>
      </c>
      <c r="B62" s="69" t="s">
        <v>165</v>
      </c>
      <c r="C62" s="37">
        <v>9696</v>
      </c>
      <c r="D62" s="37">
        <v>9696</v>
      </c>
      <c r="E62" s="37">
        <v>9696</v>
      </c>
      <c r="F62" s="128">
        <v>14076</v>
      </c>
      <c r="G62" s="37" t="s">
        <v>340</v>
      </c>
      <c r="H62" s="37">
        <v>13512</v>
      </c>
      <c r="I62" s="37">
        <v>13512</v>
      </c>
      <c r="J62" s="88">
        <v>13512</v>
      </c>
      <c r="K62" s="128"/>
      <c r="L62" s="97"/>
      <c r="M62" s="133" t="str">
        <f t="shared" si="21"/>
        <v/>
      </c>
      <c r="N62" s="160"/>
      <c r="O62" s="160" t="str">
        <f t="shared" si="38"/>
        <v xml:space="preserve">  </v>
      </c>
      <c r="P62" s="160"/>
      <c r="Q62" s="160" t="str">
        <f t="shared" si="22"/>
        <v xml:space="preserve">  </v>
      </c>
      <c r="R62" s="133"/>
      <c r="S62" s="160"/>
      <c r="T62" s="133">
        <f t="shared" si="23"/>
        <v>0</v>
      </c>
      <c r="U62" s="133"/>
      <c r="V62" s="133">
        <f t="shared" si="24"/>
        <v>0</v>
      </c>
      <c r="W62" s="133"/>
      <c r="X62" s="133">
        <f t="shared" si="25"/>
        <v>0</v>
      </c>
      <c r="Y62" s="133">
        <v>2250</v>
      </c>
      <c r="Z62" s="160"/>
      <c r="AA62" s="160">
        <f t="shared" si="26"/>
        <v>2250</v>
      </c>
      <c r="AB62" s="131" t="str">
        <f t="shared" si="27"/>
        <v xml:space="preserve"> </v>
      </c>
      <c r="AC62" s="130" t="e">
        <f t="shared" si="28"/>
        <v>#DIV/0!</v>
      </c>
      <c r="AD62" s="96"/>
      <c r="AE62" s="96"/>
      <c r="AF62" s="143"/>
      <c r="AG62" s="34">
        <v>24</v>
      </c>
      <c r="AH62" s="69" t="s">
        <v>165</v>
      </c>
      <c r="AI62" s="37">
        <v>129275</v>
      </c>
      <c r="AJ62" s="37">
        <v>215790</v>
      </c>
      <c r="AK62" s="37">
        <v>301135</v>
      </c>
      <c r="AL62" s="37">
        <v>437230</v>
      </c>
      <c r="AM62" s="37">
        <v>111017</v>
      </c>
      <c r="AN62" s="37">
        <v>274101.99999999994</v>
      </c>
      <c r="AO62" s="37">
        <v>344535.99999999994</v>
      </c>
      <c r="AP62" s="88">
        <v>405848</v>
      </c>
      <c r="AQ62" s="128">
        <v>147183</v>
      </c>
      <c r="AR62" s="97">
        <v>113484</v>
      </c>
      <c r="AS62" s="133">
        <f t="shared" si="35"/>
        <v>260667</v>
      </c>
      <c r="AT62" s="160">
        <v>83363.999999999985</v>
      </c>
      <c r="AU62" s="160">
        <f t="shared" si="36"/>
        <v>344031</v>
      </c>
      <c r="AV62" s="160">
        <v>50662</v>
      </c>
      <c r="AW62" s="160">
        <f t="shared" si="37"/>
        <v>394693</v>
      </c>
      <c r="AX62" s="160">
        <v>79425</v>
      </c>
      <c r="AY62" s="160">
        <v>93833</v>
      </c>
      <c r="AZ62" s="160">
        <f t="shared" si="29"/>
        <v>173258</v>
      </c>
      <c r="BA62" s="160">
        <v>26492</v>
      </c>
      <c r="BB62" s="160">
        <f t="shared" si="30"/>
        <v>199750</v>
      </c>
      <c r="BC62" s="160">
        <v>78755</v>
      </c>
      <c r="BD62" s="160">
        <f t="shared" si="31"/>
        <v>278505</v>
      </c>
      <c r="BE62" s="133">
        <v>85806</v>
      </c>
      <c r="BF62" s="160">
        <v>108124</v>
      </c>
      <c r="BG62" s="160">
        <f t="shared" si="32"/>
        <v>193930</v>
      </c>
      <c r="BH62" s="131">
        <f t="shared" si="33"/>
        <v>8.0339943342776223</v>
      </c>
      <c r="BI62" s="130">
        <f t="shared" si="34"/>
        <v>11.931339389811725</v>
      </c>
      <c r="BJ62" s="96"/>
      <c r="BK62" s="96"/>
    </row>
    <row r="63" spans="1:63" ht="15" customHeight="1" x14ac:dyDescent="0.3">
      <c r="A63" s="34">
        <v>25</v>
      </c>
      <c r="B63" s="69" t="s">
        <v>166</v>
      </c>
      <c r="C63" s="37">
        <v>378760</v>
      </c>
      <c r="D63" s="37">
        <v>749932</v>
      </c>
      <c r="E63" s="37">
        <v>1035255</v>
      </c>
      <c r="F63" s="128">
        <v>1316899</v>
      </c>
      <c r="G63" s="37">
        <v>253969</v>
      </c>
      <c r="H63" s="37">
        <v>678134.00000000012</v>
      </c>
      <c r="I63" s="37">
        <v>1190797.0000000002</v>
      </c>
      <c r="J63" s="88">
        <v>1914214</v>
      </c>
      <c r="K63" s="128">
        <v>866739</v>
      </c>
      <c r="L63" s="97">
        <v>899475</v>
      </c>
      <c r="M63" s="133">
        <f t="shared" si="21"/>
        <v>1766214</v>
      </c>
      <c r="N63" s="160">
        <v>170108</v>
      </c>
      <c r="O63" s="160">
        <f t="shared" si="38"/>
        <v>1936322</v>
      </c>
      <c r="P63" s="160">
        <v>330321</v>
      </c>
      <c r="Q63" s="160">
        <f t="shared" si="22"/>
        <v>2266643</v>
      </c>
      <c r="R63" s="133">
        <v>369818</v>
      </c>
      <c r="S63" s="160">
        <v>280070</v>
      </c>
      <c r="T63" s="133">
        <f t="shared" si="23"/>
        <v>649888</v>
      </c>
      <c r="U63" s="133">
        <v>271922</v>
      </c>
      <c r="V63" s="133">
        <f t="shared" si="24"/>
        <v>921810</v>
      </c>
      <c r="W63" s="133">
        <v>1100966</v>
      </c>
      <c r="X63" s="133">
        <f t="shared" si="25"/>
        <v>2022776</v>
      </c>
      <c r="Y63" s="133">
        <v>987788</v>
      </c>
      <c r="Z63" s="160">
        <v>1385429</v>
      </c>
      <c r="AA63" s="160">
        <f t="shared" si="26"/>
        <v>2373217</v>
      </c>
      <c r="AB63" s="131">
        <f t="shared" si="27"/>
        <v>167.10111460231786</v>
      </c>
      <c r="AC63" s="130">
        <f t="shared" si="28"/>
        <v>265.17322984883549</v>
      </c>
      <c r="AD63" s="96"/>
      <c r="AE63" s="96"/>
      <c r="AF63" s="143"/>
      <c r="AG63" s="34">
        <v>25</v>
      </c>
      <c r="AH63" s="69" t="s">
        <v>166</v>
      </c>
      <c r="AI63" s="37">
        <v>1029355</v>
      </c>
      <c r="AJ63" s="37">
        <v>2037725.9999999998</v>
      </c>
      <c r="AK63" s="37">
        <v>3009770</v>
      </c>
      <c r="AL63" s="37">
        <v>3489284.9999999991</v>
      </c>
      <c r="AM63" s="37">
        <v>1096726</v>
      </c>
      <c r="AN63" s="37">
        <v>2110549.9999999995</v>
      </c>
      <c r="AO63" s="37">
        <v>2917977.9999999995</v>
      </c>
      <c r="AP63" s="88">
        <v>3790084.9999999995</v>
      </c>
      <c r="AQ63" s="128">
        <v>1064241.9999999998</v>
      </c>
      <c r="AR63" s="97">
        <v>1129360</v>
      </c>
      <c r="AS63" s="133">
        <f t="shared" si="35"/>
        <v>2193602</v>
      </c>
      <c r="AT63" s="160">
        <v>1583972.9999999995</v>
      </c>
      <c r="AU63" s="160">
        <f t="shared" si="36"/>
        <v>3777574.9999999995</v>
      </c>
      <c r="AV63" s="160">
        <v>822914</v>
      </c>
      <c r="AW63" s="160">
        <f t="shared" si="37"/>
        <v>4600489</v>
      </c>
      <c r="AX63" s="160">
        <v>563655</v>
      </c>
      <c r="AY63" s="160">
        <v>807044</v>
      </c>
      <c r="AZ63" s="160">
        <f t="shared" si="29"/>
        <v>1370699</v>
      </c>
      <c r="BA63" s="160">
        <v>792639</v>
      </c>
      <c r="BB63" s="160">
        <f t="shared" si="30"/>
        <v>2163338</v>
      </c>
      <c r="BC63" s="160">
        <v>822863.00000000012</v>
      </c>
      <c r="BD63" s="160">
        <f t="shared" si="31"/>
        <v>2986201</v>
      </c>
      <c r="BE63" s="133">
        <v>853101</v>
      </c>
      <c r="BF63" s="160">
        <v>1226663.0000000002</v>
      </c>
      <c r="BG63" s="160">
        <f t="shared" si="32"/>
        <v>2079764.0000000002</v>
      </c>
      <c r="BH63" s="131">
        <f t="shared" si="33"/>
        <v>51.351624664023205</v>
      </c>
      <c r="BI63" s="130">
        <f t="shared" si="34"/>
        <v>51.730175625720904</v>
      </c>
      <c r="BJ63" s="96"/>
      <c r="BK63" s="96"/>
    </row>
    <row r="64" spans="1:63" ht="15" customHeight="1" x14ac:dyDescent="0.3">
      <c r="A64" s="34">
        <v>26</v>
      </c>
      <c r="B64" s="69" t="s">
        <v>167</v>
      </c>
      <c r="C64" s="37">
        <v>321356</v>
      </c>
      <c r="D64" s="37">
        <v>1621752</v>
      </c>
      <c r="E64" s="37">
        <v>2068326</v>
      </c>
      <c r="F64" s="128">
        <v>4783270</v>
      </c>
      <c r="G64" s="37">
        <v>808251</v>
      </c>
      <c r="H64" s="37">
        <v>1577769</v>
      </c>
      <c r="I64" s="37">
        <v>1855302</v>
      </c>
      <c r="J64" s="88">
        <v>2076667</v>
      </c>
      <c r="K64" s="128">
        <v>304556</v>
      </c>
      <c r="L64" s="97">
        <v>201779</v>
      </c>
      <c r="M64" s="133">
        <f t="shared" si="21"/>
        <v>506335</v>
      </c>
      <c r="N64" s="160">
        <v>880945.00000000012</v>
      </c>
      <c r="O64" s="160">
        <f t="shared" si="38"/>
        <v>1387280</v>
      </c>
      <c r="P64" s="160">
        <v>810026</v>
      </c>
      <c r="Q64" s="160">
        <f t="shared" si="22"/>
        <v>2197306</v>
      </c>
      <c r="R64" s="133">
        <v>115042</v>
      </c>
      <c r="S64" s="160">
        <v>75792</v>
      </c>
      <c r="T64" s="133">
        <f t="shared" si="23"/>
        <v>190834</v>
      </c>
      <c r="U64" s="133">
        <v>1447250</v>
      </c>
      <c r="V64" s="133">
        <f t="shared" si="24"/>
        <v>1638084</v>
      </c>
      <c r="W64" s="133">
        <v>1326628</v>
      </c>
      <c r="X64" s="133">
        <f t="shared" si="25"/>
        <v>2964712</v>
      </c>
      <c r="Y64" s="133">
        <v>1806577</v>
      </c>
      <c r="Z64" s="160">
        <v>218052</v>
      </c>
      <c r="AA64" s="160">
        <f t="shared" si="26"/>
        <v>2024629</v>
      </c>
      <c r="AB64" s="131">
        <f t="shared" si="27"/>
        <v>1470.3629978616505</v>
      </c>
      <c r="AC64" s="130">
        <f t="shared" si="28"/>
        <v>960.93725436767045</v>
      </c>
      <c r="AD64" s="96"/>
      <c r="AE64" s="96"/>
      <c r="AF64" s="143"/>
      <c r="AG64" s="34">
        <v>26</v>
      </c>
      <c r="AH64" s="69" t="s">
        <v>167</v>
      </c>
      <c r="AI64" s="37">
        <v>936712</v>
      </c>
      <c r="AJ64" s="37">
        <v>1671529</v>
      </c>
      <c r="AK64" s="37">
        <v>2347560</v>
      </c>
      <c r="AL64" s="37">
        <v>3454970.0000000014</v>
      </c>
      <c r="AM64" s="37">
        <v>1175843</v>
      </c>
      <c r="AN64" s="37">
        <v>2036383</v>
      </c>
      <c r="AO64" s="37">
        <v>2498173</v>
      </c>
      <c r="AP64" s="88">
        <v>3680849.9999999991</v>
      </c>
      <c r="AQ64" s="128">
        <v>1782361.0000000002</v>
      </c>
      <c r="AR64" s="97">
        <v>742954.00000000012</v>
      </c>
      <c r="AS64" s="133">
        <f t="shared" si="35"/>
        <v>2525315.0000000005</v>
      </c>
      <c r="AT64" s="160">
        <v>705607</v>
      </c>
      <c r="AU64" s="160">
        <f t="shared" si="36"/>
        <v>3230922.0000000005</v>
      </c>
      <c r="AV64" s="160">
        <v>1192590</v>
      </c>
      <c r="AW64" s="160">
        <f t="shared" si="37"/>
        <v>4423512</v>
      </c>
      <c r="AX64" s="160">
        <v>1068299.0000000002</v>
      </c>
      <c r="AY64" s="160">
        <v>635778</v>
      </c>
      <c r="AZ64" s="160">
        <f t="shared" si="29"/>
        <v>1704077.0000000002</v>
      </c>
      <c r="BA64" s="160">
        <v>806089.99999999965</v>
      </c>
      <c r="BB64" s="160">
        <f t="shared" si="30"/>
        <v>2510167</v>
      </c>
      <c r="BC64" s="160">
        <v>1139092</v>
      </c>
      <c r="BD64" s="160">
        <f t="shared" si="31"/>
        <v>3649259</v>
      </c>
      <c r="BE64" s="133">
        <v>704710.00000000012</v>
      </c>
      <c r="BF64" s="160">
        <v>1041702.9999999999</v>
      </c>
      <c r="BG64" s="160">
        <f t="shared" si="32"/>
        <v>1746413</v>
      </c>
      <c r="BH64" s="131">
        <f t="shared" si="33"/>
        <v>-34.034385504432748</v>
      </c>
      <c r="BI64" s="130">
        <f t="shared" si="34"/>
        <v>2.484394777935492</v>
      </c>
      <c r="BJ64" s="96"/>
      <c r="BK64" s="96"/>
    </row>
    <row r="65" spans="1:63" ht="15" customHeight="1" x14ac:dyDescent="0.3">
      <c r="A65" s="34">
        <v>27</v>
      </c>
      <c r="B65" s="69" t="s">
        <v>168</v>
      </c>
      <c r="C65" s="37">
        <v>1081456</v>
      </c>
      <c r="D65" s="37">
        <v>1630459</v>
      </c>
      <c r="E65" s="37">
        <v>2136290</v>
      </c>
      <c r="F65" s="128">
        <v>3502097</v>
      </c>
      <c r="G65" s="37">
        <v>721627</v>
      </c>
      <c r="H65" s="37">
        <v>948988.99999999988</v>
      </c>
      <c r="I65" s="37">
        <v>1777448</v>
      </c>
      <c r="J65" s="88">
        <v>2634682</v>
      </c>
      <c r="K65" s="128">
        <v>788877</v>
      </c>
      <c r="L65" s="97">
        <v>366459</v>
      </c>
      <c r="M65" s="133">
        <f t="shared" si="21"/>
        <v>1155336</v>
      </c>
      <c r="N65" s="160">
        <v>786825</v>
      </c>
      <c r="O65" s="160">
        <f t="shared" si="38"/>
        <v>1942161</v>
      </c>
      <c r="P65" s="160">
        <v>1151319</v>
      </c>
      <c r="Q65" s="160">
        <f t="shared" si="22"/>
        <v>3093480</v>
      </c>
      <c r="R65" s="133">
        <v>1228176</v>
      </c>
      <c r="S65" s="160">
        <v>227500</v>
      </c>
      <c r="T65" s="133">
        <f t="shared" si="23"/>
        <v>1455676</v>
      </c>
      <c r="U65" s="133">
        <v>683087</v>
      </c>
      <c r="V65" s="133">
        <f t="shared" si="24"/>
        <v>2138763</v>
      </c>
      <c r="W65" s="133">
        <v>452725</v>
      </c>
      <c r="X65" s="133">
        <f t="shared" si="25"/>
        <v>2591488</v>
      </c>
      <c r="Y65" s="133">
        <v>310435</v>
      </c>
      <c r="Z65" s="160">
        <v>477722</v>
      </c>
      <c r="AA65" s="160">
        <f t="shared" si="26"/>
        <v>788157</v>
      </c>
      <c r="AB65" s="131">
        <f t="shared" si="27"/>
        <v>-74.723899506259684</v>
      </c>
      <c r="AC65" s="130">
        <f t="shared" si="28"/>
        <v>-45.856289449025745</v>
      </c>
      <c r="AD65" s="96"/>
      <c r="AE65" s="96"/>
      <c r="AF65" s="143"/>
      <c r="AG65" s="34">
        <v>27</v>
      </c>
      <c r="AH65" s="69" t="s">
        <v>168</v>
      </c>
      <c r="AI65" s="37">
        <v>1264757.0000000002</v>
      </c>
      <c r="AJ65" s="37">
        <v>1685539.0000000002</v>
      </c>
      <c r="AK65" s="37">
        <v>2461885.0000000005</v>
      </c>
      <c r="AL65" s="37">
        <v>5101005</v>
      </c>
      <c r="AM65" s="37">
        <v>9179072</v>
      </c>
      <c r="AN65" s="37">
        <v>12165962</v>
      </c>
      <c r="AO65" s="37">
        <v>12437622</v>
      </c>
      <c r="AP65" s="88">
        <v>12826850</v>
      </c>
      <c r="AQ65" s="128">
        <v>620881</v>
      </c>
      <c r="AR65" s="97">
        <v>515069</v>
      </c>
      <c r="AS65" s="133">
        <f t="shared" si="35"/>
        <v>1135950</v>
      </c>
      <c r="AT65" s="160">
        <v>1032653</v>
      </c>
      <c r="AU65" s="160">
        <f t="shared" si="36"/>
        <v>2168603</v>
      </c>
      <c r="AV65" s="160">
        <v>524040</v>
      </c>
      <c r="AW65" s="160">
        <f t="shared" si="37"/>
        <v>2692643</v>
      </c>
      <c r="AX65" s="160">
        <v>464773</v>
      </c>
      <c r="AY65" s="160">
        <v>178455</v>
      </c>
      <c r="AZ65" s="160">
        <f t="shared" si="29"/>
        <v>643228</v>
      </c>
      <c r="BA65" s="160">
        <v>278408</v>
      </c>
      <c r="BB65" s="160">
        <f t="shared" si="30"/>
        <v>921636</v>
      </c>
      <c r="BC65" s="160">
        <v>380800</v>
      </c>
      <c r="BD65" s="160">
        <f t="shared" si="31"/>
        <v>1302436</v>
      </c>
      <c r="BE65" s="133">
        <v>540045.99999999988</v>
      </c>
      <c r="BF65" s="160">
        <v>567370.99999999988</v>
      </c>
      <c r="BG65" s="160">
        <f t="shared" si="32"/>
        <v>1107416.9999999998</v>
      </c>
      <c r="BH65" s="131">
        <f t="shared" si="33"/>
        <v>16.195648198152625</v>
      </c>
      <c r="BI65" s="130">
        <f t="shared" si="34"/>
        <v>72.165546275970542</v>
      </c>
      <c r="BJ65" s="96"/>
      <c r="BK65" s="96"/>
    </row>
    <row r="66" spans="1:63" ht="15" customHeight="1" x14ac:dyDescent="0.3">
      <c r="A66" s="34">
        <v>28</v>
      </c>
      <c r="B66" s="69" t="s">
        <v>79</v>
      </c>
      <c r="C66" s="37">
        <v>5001198.9999999991</v>
      </c>
      <c r="D66" s="37">
        <v>8371831.9999999991</v>
      </c>
      <c r="E66" s="37">
        <v>10786903</v>
      </c>
      <c r="F66" s="128">
        <v>13119971</v>
      </c>
      <c r="G66" s="37">
        <v>5178032</v>
      </c>
      <c r="H66" s="37">
        <v>7239708.0000000009</v>
      </c>
      <c r="I66" s="37">
        <v>10174307.000000002</v>
      </c>
      <c r="J66" s="88">
        <v>15150245.999999998</v>
      </c>
      <c r="K66" s="128">
        <v>4498744</v>
      </c>
      <c r="L66" s="97">
        <v>2204167</v>
      </c>
      <c r="M66" s="133">
        <f t="shared" si="21"/>
        <v>6702911</v>
      </c>
      <c r="N66" s="160">
        <v>2638070</v>
      </c>
      <c r="O66" s="160">
        <f t="shared" si="38"/>
        <v>9340981</v>
      </c>
      <c r="P66" s="160">
        <v>3687376</v>
      </c>
      <c r="Q66" s="160">
        <f t="shared" si="22"/>
        <v>13028357</v>
      </c>
      <c r="R66" s="133">
        <v>3615357</v>
      </c>
      <c r="S66" s="160">
        <v>2413150</v>
      </c>
      <c r="T66" s="133">
        <f t="shared" si="23"/>
        <v>6028507</v>
      </c>
      <c r="U66" s="133">
        <v>1185939</v>
      </c>
      <c r="V66" s="133">
        <f t="shared" si="24"/>
        <v>7214446</v>
      </c>
      <c r="W66" s="133">
        <v>1943549.0000000005</v>
      </c>
      <c r="X66" s="133">
        <f t="shared" si="25"/>
        <v>9157995</v>
      </c>
      <c r="Y66" s="133">
        <v>3553222</v>
      </c>
      <c r="Z66" s="160">
        <v>2712842</v>
      </c>
      <c r="AA66" s="160">
        <f t="shared" si="26"/>
        <v>6266064</v>
      </c>
      <c r="AB66" s="131">
        <f t="shared" si="27"/>
        <v>-1.7186407870647429</v>
      </c>
      <c r="AC66" s="130">
        <f t="shared" si="28"/>
        <v>3.9405610709251988</v>
      </c>
      <c r="AD66" s="96"/>
      <c r="AE66" s="96"/>
      <c r="AF66" s="143"/>
      <c r="AG66" s="34">
        <v>28</v>
      </c>
      <c r="AH66" s="69" t="s">
        <v>79</v>
      </c>
      <c r="AI66" s="37">
        <v>1241978.9999999995</v>
      </c>
      <c r="AJ66" s="37">
        <v>2387367.9999999995</v>
      </c>
      <c r="AK66" s="37">
        <v>3175898.9999999995</v>
      </c>
      <c r="AL66" s="37">
        <v>4525228.9999999991</v>
      </c>
      <c r="AM66" s="37">
        <v>1374924</v>
      </c>
      <c r="AN66" s="37">
        <v>2797102.9999999995</v>
      </c>
      <c r="AO66" s="37">
        <v>4099416.9999999995</v>
      </c>
      <c r="AP66" s="88">
        <v>5607516.9999999972</v>
      </c>
      <c r="AQ66" s="128">
        <v>1324109.0000000005</v>
      </c>
      <c r="AR66" s="97">
        <v>988775.99999999977</v>
      </c>
      <c r="AS66" s="133">
        <f t="shared" si="35"/>
        <v>2312885</v>
      </c>
      <c r="AT66" s="160">
        <v>826556</v>
      </c>
      <c r="AU66" s="160">
        <f t="shared" si="36"/>
        <v>3139441</v>
      </c>
      <c r="AV66" s="160">
        <v>1370670</v>
      </c>
      <c r="AW66" s="160">
        <f t="shared" si="37"/>
        <v>4510111</v>
      </c>
      <c r="AX66" s="160">
        <v>1010575.9999999997</v>
      </c>
      <c r="AY66" s="160">
        <v>862517</v>
      </c>
      <c r="AZ66" s="160">
        <f t="shared" si="29"/>
        <v>1873092.9999999995</v>
      </c>
      <c r="BA66" s="160">
        <v>1100463</v>
      </c>
      <c r="BB66" s="160">
        <f t="shared" si="30"/>
        <v>2973555.9999999995</v>
      </c>
      <c r="BC66" s="160">
        <v>1416608.9999999998</v>
      </c>
      <c r="BD66" s="160">
        <f t="shared" si="31"/>
        <v>4390164.9999999991</v>
      </c>
      <c r="BE66" s="133">
        <v>1204655</v>
      </c>
      <c r="BF66" s="160">
        <v>2203104.0000000005</v>
      </c>
      <c r="BG66" s="160">
        <f t="shared" si="32"/>
        <v>3407759.0000000005</v>
      </c>
      <c r="BH66" s="131">
        <f t="shared" si="33"/>
        <v>19.204790139484842</v>
      </c>
      <c r="BI66" s="130">
        <f t="shared" si="34"/>
        <v>81.932183826430474</v>
      </c>
      <c r="BJ66" s="96"/>
      <c r="BK66" s="96"/>
    </row>
    <row r="67" spans="1:63" ht="15" customHeight="1" x14ac:dyDescent="0.3">
      <c r="A67" s="34">
        <v>29</v>
      </c>
      <c r="B67" s="69" t="s">
        <v>60</v>
      </c>
      <c r="C67" s="37"/>
      <c r="D67" s="37"/>
      <c r="E67" s="37"/>
      <c r="F67" s="128"/>
      <c r="G67" s="37" t="s">
        <v>340</v>
      </c>
      <c r="H67" s="37"/>
      <c r="I67" s="37"/>
      <c r="J67" s="88"/>
      <c r="K67" s="128"/>
      <c r="L67" s="97"/>
      <c r="M67" s="133" t="str">
        <f t="shared" si="21"/>
        <v/>
      </c>
      <c r="N67" s="160"/>
      <c r="O67" s="160" t="str">
        <f t="shared" si="38"/>
        <v xml:space="preserve">  </v>
      </c>
      <c r="P67" s="160">
        <v>909226</v>
      </c>
      <c r="Q67" s="160">
        <f t="shared" si="22"/>
        <v>909226</v>
      </c>
      <c r="R67" s="133"/>
      <c r="S67" s="160"/>
      <c r="T67" s="133">
        <f t="shared" si="23"/>
        <v>0</v>
      </c>
      <c r="U67" s="133"/>
      <c r="V67" s="133">
        <f t="shared" si="24"/>
        <v>0</v>
      </c>
      <c r="W67" s="133"/>
      <c r="X67" s="133">
        <f t="shared" si="25"/>
        <v>0</v>
      </c>
      <c r="Y67" s="133"/>
      <c r="Z67" s="160"/>
      <c r="AA67" s="160">
        <f t="shared" si="26"/>
        <v>0</v>
      </c>
      <c r="AB67" s="131" t="str">
        <f t="shared" si="27"/>
        <v xml:space="preserve"> </v>
      </c>
      <c r="AC67" s="130"/>
      <c r="AD67" s="96"/>
      <c r="AE67" s="96"/>
      <c r="AF67" s="143"/>
      <c r="AG67" s="34">
        <v>29</v>
      </c>
      <c r="AH67" s="69" t="s">
        <v>60</v>
      </c>
      <c r="AI67" s="37">
        <v>167971</v>
      </c>
      <c r="AJ67" s="37">
        <v>332176</v>
      </c>
      <c r="AK67" s="37">
        <v>574126</v>
      </c>
      <c r="AL67" s="37">
        <v>1231167</v>
      </c>
      <c r="AM67" s="37">
        <v>533838</v>
      </c>
      <c r="AN67" s="37">
        <v>567328.00000000012</v>
      </c>
      <c r="AO67" s="37">
        <v>584128.00000000012</v>
      </c>
      <c r="AP67" s="88">
        <v>763307.00000000012</v>
      </c>
      <c r="AQ67" s="128">
        <v>256906.99999999997</v>
      </c>
      <c r="AR67" s="97">
        <v>408216.99999999994</v>
      </c>
      <c r="AS67" s="133">
        <f t="shared" si="35"/>
        <v>665123.99999999988</v>
      </c>
      <c r="AT67" s="160">
        <v>1150</v>
      </c>
      <c r="AU67" s="160">
        <f t="shared" si="36"/>
        <v>666273.99999999988</v>
      </c>
      <c r="AV67" s="160">
        <v>64895</v>
      </c>
      <c r="AW67" s="160">
        <f t="shared" si="37"/>
        <v>731168.99999999988</v>
      </c>
      <c r="AX67" s="160">
        <v>80871</v>
      </c>
      <c r="AY67" s="160">
        <v>346313</v>
      </c>
      <c r="AZ67" s="160">
        <f t="shared" si="29"/>
        <v>427184</v>
      </c>
      <c r="BA67" s="160">
        <v>608482</v>
      </c>
      <c r="BB67" s="160">
        <f t="shared" si="30"/>
        <v>1035666</v>
      </c>
      <c r="BC67" s="160">
        <v>34000</v>
      </c>
      <c r="BD67" s="160">
        <f t="shared" si="31"/>
        <v>1069666</v>
      </c>
      <c r="BE67" s="133">
        <v>12354</v>
      </c>
      <c r="BF67" s="160">
        <v>110734</v>
      </c>
      <c r="BG67" s="160">
        <f t="shared" si="32"/>
        <v>123088</v>
      </c>
      <c r="BH67" s="131">
        <f t="shared" si="33"/>
        <v>-84.723819416107133</v>
      </c>
      <c r="BI67" s="130">
        <f t="shared" si="34"/>
        <v>-71.186186748567366</v>
      </c>
      <c r="BJ67" s="96"/>
      <c r="BK67" s="96"/>
    </row>
    <row r="68" spans="1:63" ht="15" customHeight="1" x14ac:dyDescent="0.3">
      <c r="A68" s="34">
        <v>30</v>
      </c>
      <c r="B68" s="69" t="s">
        <v>169</v>
      </c>
      <c r="C68" s="37">
        <v>5042834</v>
      </c>
      <c r="D68" s="37">
        <v>6443210</v>
      </c>
      <c r="E68" s="37">
        <v>35545705</v>
      </c>
      <c r="F68" s="128">
        <v>36437770</v>
      </c>
      <c r="G68" s="37">
        <v>2368286</v>
      </c>
      <c r="H68" s="37">
        <v>4632115</v>
      </c>
      <c r="I68" s="37">
        <v>6150938</v>
      </c>
      <c r="J68" s="88">
        <v>9656054</v>
      </c>
      <c r="K68" s="128">
        <v>3985929</v>
      </c>
      <c r="L68" s="97">
        <v>919131.99999999977</v>
      </c>
      <c r="M68" s="133">
        <f t="shared" si="21"/>
        <v>4905061</v>
      </c>
      <c r="N68" s="160">
        <v>1164848</v>
      </c>
      <c r="O68" s="160">
        <f t="shared" si="38"/>
        <v>6069909</v>
      </c>
      <c r="P68" s="160">
        <v>1203974</v>
      </c>
      <c r="Q68" s="160">
        <f t="shared" si="22"/>
        <v>7273883</v>
      </c>
      <c r="R68" s="133">
        <v>2748678</v>
      </c>
      <c r="S68" s="160">
        <v>1657009</v>
      </c>
      <c r="T68" s="133">
        <f t="shared" si="23"/>
        <v>4405687</v>
      </c>
      <c r="U68" s="133">
        <v>200974</v>
      </c>
      <c r="V68" s="133">
        <f t="shared" si="24"/>
        <v>4606661</v>
      </c>
      <c r="W68" s="133">
        <v>2324957</v>
      </c>
      <c r="X68" s="133">
        <f t="shared" si="25"/>
        <v>6931618</v>
      </c>
      <c r="Y68" s="133">
        <v>19427436</v>
      </c>
      <c r="Z68" s="160">
        <v>19375958</v>
      </c>
      <c r="AA68" s="160">
        <f t="shared" si="26"/>
        <v>38803394</v>
      </c>
      <c r="AB68" s="131">
        <f t="shared" si="27"/>
        <v>606.79199236869511</v>
      </c>
      <c r="AC68" s="130">
        <f t="shared" si="28"/>
        <v>780.75693983707879</v>
      </c>
      <c r="AD68" s="96"/>
      <c r="AE68" s="96"/>
      <c r="AF68" s="143"/>
      <c r="AG68" s="34">
        <v>30</v>
      </c>
      <c r="AH68" s="69" t="s">
        <v>169</v>
      </c>
      <c r="AI68" s="37">
        <v>3477978.0000000005</v>
      </c>
      <c r="AJ68" s="37">
        <v>4575060</v>
      </c>
      <c r="AK68" s="37">
        <v>6413997</v>
      </c>
      <c r="AL68" s="37">
        <v>7100947.0000000028</v>
      </c>
      <c r="AM68" s="37">
        <v>626309</v>
      </c>
      <c r="AN68" s="37">
        <v>1270384.0000000002</v>
      </c>
      <c r="AO68" s="37">
        <v>2805735</v>
      </c>
      <c r="AP68" s="88">
        <v>3387787.0000000005</v>
      </c>
      <c r="AQ68" s="128">
        <v>740881.00000000023</v>
      </c>
      <c r="AR68" s="97">
        <v>2327143</v>
      </c>
      <c r="AS68" s="133">
        <f t="shared" si="35"/>
        <v>3068024</v>
      </c>
      <c r="AT68" s="160">
        <v>998184.99999999988</v>
      </c>
      <c r="AU68" s="160">
        <f t="shared" si="36"/>
        <v>4066209</v>
      </c>
      <c r="AV68" s="160">
        <v>2009957.0000000002</v>
      </c>
      <c r="AW68" s="160">
        <f t="shared" si="37"/>
        <v>6076166</v>
      </c>
      <c r="AX68" s="160">
        <v>718166.00000000012</v>
      </c>
      <c r="AY68" s="160">
        <v>2686398</v>
      </c>
      <c r="AZ68" s="160">
        <f t="shared" si="29"/>
        <v>3404564</v>
      </c>
      <c r="BA68" s="160">
        <v>2160834</v>
      </c>
      <c r="BB68" s="160">
        <f t="shared" si="30"/>
        <v>5565398</v>
      </c>
      <c r="BC68" s="160">
        <v>2560407.0000000005</v>
      </c>
      <c r="BD68" s="160">
        <f t="shared" si="31"/>
        <v>8125805</v>
      </c>
      <c r="BE68" s="133">
        <v>1113561.9999999998</v>
      </c>
      <c r="BF68" s="160">
        <v>632606.99999999988</v>
      </c>
      <c r="BG68" s="160">
        <f t="shared" si="32"/>
        <v>1746168.9999999995</v>
      </c>
      <c r="BH68" s="131">
        <f t="shared" si="33"/>
        <v>55.056351874079212</v>
      </c>
      <c r="BI68" s="130">
        <f t="shared" si="34"/>
        <v>-48.710936260854567</v>
      </c>
      <c r="BJ68" s="96"/>
      <c r="BK68" s="96"/>
    </row>
    <row r="69" spans="1:63" ht="15" customHeight="1" x14ac:dyDescent="0.3">
      <c r="A69" s="34">
        <v>31</v>
      </c>
      <c r="B69" s="69" t="s">
        <v>170</v>
      </c>
      <c r="C69" s="37"/>
      <c r="D69" s="37"/>
      <c r="E69" s="37"/>
      <c r="F69" s="128"/>
      <c r="G69" s="37" t="s">
        <v>340</v>
      </c>
      <c r="H69" s="37"/>
      <c r="I69" s="37"/>
      <c r="J69" s="88"/>
      <c r="K69" s="128"/>
      <c r="L69" s="97"/>
      <c r="M69" s="133" t="str">
        <f t="shared" si="21"/>
        <v/>
      </c>
      <c r="N69" s="160"/>
      <c r="O69" s="160" t="str">
        <f t="shared" si="38"/>
        <v xml:space="preserve">  </v>
      </c>
      <c r="P69" s="160"/>
      <c r="Q69" s="160" t="str">
        <f t="shared" si="22"/>
        <v xml:space="preserve">  </v>
      </c>
      <c r="R69" s="133"/>
      <c r="S69" s="160"/>
      <c r="T69" s="133">
        <f t="shared" si="23"/>
        <v>0</v>
      </c>
      <c r="U69" s="133"/>
      <c r="V69" s="133">
        <f t="shared" si="24"/>
        <v>0</v>
      </c>
      <c r="W69" s="133"/>
      <c r="X69" s="133">
        <f t="shared" si="25"/>
        <v>0</v>
      </c>
      <c r="Y69" s="133"/>
      <c r="Z69" s="160"/>
      <c r="AA69" s="160">
        <f t="shared" si="26"/>
        <v>0</v>
      </c>
      <c r="AB69" s="131" t="str">
        <f t="shared" si="27"/>
        <v xml:space="preserve"> </v>
      </c>
      <c r="AC69" s="130"/>
      <c r="AD69" s="96"/>
      <c r="AE69" s="96"/>
      <c r="AF69" s="143"/>
      <c r="AG69" s="34">
        <v>31</v>
      </c>
      <c r="AH69" s="69" t="s">
        <v>170</v>
      </c>
      <c r="AI69" s="37">
        <v>77556</v>
      </c>
      <c r="AJ69" s="37">
        <v>136426</v>
      </c>
      <c r="AK69" s="37">
        <v>172554</v>
      </c>
      <c r="AL69" s="37">
        <v>287214</v>
      </c>
      <c r="AM69" s="37">
        <v>19260</v>
      </c>
      <c r="AN69" s="37">
        <v>69072</v>
      </c>
      <c r="AO69" s="37">
        <v>89412</v>
      </c>
      <c r="AP69" s="88">
        <v>153333</v>
      </c>
      <c r="AQ69" s="128">
        <v>30474</v>
      </c>
      <c r="AR69" s="97">
        <v>3174</v>
      </c>
      <c r="AS69" s="133">
        <f t="shared" si="35"/>
        <v>33648</v>
      </c>
      <c r="AT69" s="160">
        <v>26460</v>
      </c>
      <c r="AU69" s="160">
        <f t="shared" si="36"/>
        <v>60108</v>
      </c>
      <c r="AV69" s="160">
        <v>87838</v>
      </c>
      <c r="AW69" s="160">
        <f t="shared" si="37"/>
        <v>147946</v>
      </c>
      <c r="AX69" s="160">
        <v>54864</v>
      </c>
      <c r="AY69" s="160">
        <v>41053</v>
      </c>
      <c r="AZ69" s="160">
        <f t="shared" si="29"/>
        <v>95917</v>
      </c>
      <c r="BA69" s="160">
        <v>19250</v>
      </c>
      <c r="BB69" s="160">
        <f t="shared" si="30"/>
        <v>115167</v>
      </c>
      <c r="BC69" s="160">
        <v>16413</v>
      </c>
      <c r="BD69" s="160">
        <f t="shared" si="31"/>
        <v>131580</v>
      </c>
      <c r="BE69" s="133">
        <v>4925</v>
      </c>
      <c r="BF69" s="160">
        <v>20478</v>
      </c>
      <c r="BG69" s="160">
        <f t="shared" si="32"/>
        <v>25403</v>
      </c>
      <c r="BH69" s="131">
        <f t="shared" si="33"/>
        <v>-91.023257509477986</v>
      </c>
      <c r="BI69" s="130">
        <f t="shared" si="34"/>
        <v>-73.515643733644708</v>
      </c>
      <c r="BJ69" s="96"/>
      <c r="BK69" s="96"/>
    </row>
    <row r="70" spans="1:63" ht="15" customHeight="1" x14ac:dyDescent="0.3">
      <c r="A70" s="34">
        <v>32</v>
      </c>
      <c r="B70" s="69" t="s">
        <v>172</v>
      </c>
      <c r="C70" s="37"/>
      <c r="D70" s="37"/>
      <c r="E70" s="37"/>
      <c r="F70" s="128"/>
      <c r="G70" s="37"/>
      <c r="H70" s="37"/>
      <c r="I70" s="37"/>
      <c r="J70" s="88"/>
      <c r="K70" s="128"/>
      <c r="L70" s="97"/>
      <c r="M70" s="133" t="str">
        <f t="shared" si="21"/>
        <v/>
      </c>
      <c r="N70" s="160"/>
      <c r="O70" s="160" t="str">
        <f t="shared" si="38"/>
        <v xml:space="preserve">  </v>
      </c>
      <c r="P70" s="160">
        <v>187550</v>
      </c>
      <c r="Q70" s="160">
        <f t="shared" si="22"/>
        <v>187550</v>
      </c>
      <c r="R70" s="133"/>
      <c r="S70" s="160"/>
      <c r="T70" s="133">
        <f t="shared" si="23"/>
        <v>0</v>
      </c>
      <c r="U70" s="133">
        <v>160345</v>
      </c>
      <c r="V70" s="133">
        <f t="shared" si="24"/>
        <v>160345</v>
      </c>
      <c r="W70" s="133"/>
      <c r="X70" s="133">
        <f t="shared" si="25"/>
        <v>160345</v>
      </c>
      <c r="Y70" s="133"/>
      <c r="Z70" s="160"/>
      <c r="AA70" s="160">
        <f t="shared" si="26"/>
        <v>0</v>
      </c>
      <c r="AB70" s="131" t="str">
        <f t="shared" si="27"/>
        <v xml:space="preserve"> </v>
      </c>
      <c r="AC70" s="130"/>
      <c r="AD70" s="96"/>
      <c r="AE70" s="96"/>
      <c r="AF70" s="143"/>
      <c r="AG70" s="34">
        <v>32</v>
      </c>
      <c r="AH70" s="69" t="s">
        <v>172</v>
      </c>
      <c r="AI70" s="37">
        <v>0</v>
      </c>
      <c r="AJ70" s="37">
        <v>4365</v>
      </c>
      <c r="AK70" s="37">
        <v>5953</v>
      </c>
      <c r="AL70" s="37">
        <v>1588</v>
      </c>
      <c r="AM70" s="37"/>
      <c r="AN70" s="37"/>
      <c r="AO70" s="37">
        <v>0</v>
      </c>
      <c r="AP70" s="88"/>
      <c r="AQ70" s="128"/>
      <c r="AR70" s="97">
        <v>3100</v>
      </c>
      <c r="AS70" s="133">
        <f t="shared" si="35"/>
        <v>3100</v>
      </c>
      <c r="AT70" s="160"/>
      <c r="AU70" s="160">
        <f t="shared" si="36"/>
        <v>3100</v>
      </c>
      <c r="AV70" s="160"/>
      <c r="AW70" s="160">
        <f t="shared" si="37"/>
        <v>3100</v>
      </c>
      <c r="AX70" s="160">
        <v>8150</v>
      </c>
      <c r="AY70" s="160"/>
      <c r="AZ70" s="160">
        <f t="shared" si="29"/>
        <v>8150</v>
      </c>
      <c r="BA70" s="160"/>
      <c r="BB70" s="160">
        <f t="shared" si="30"/>
        <v>8150</v>
      </c>
      <c r="BC70" s="160"/>
      <c r="BD70" s="160">
        <f t="shared" si="31"/>
        <v>8150</v>
      </c>
      <c r="BE70" s="133"/>
      <c r="BF70" s="160"/>
      <c r="BG70" s="160">
        <f t="shared" si="32"/>
        <v>0</v>
      </c>
      <c r="BH70" s="131">
        <f t="shared" si="33"/>
        <v>-100</v>
      </c>
      <c r="BI70" s="130">
        <f t="shared" si="34"/>
        <v>-100</v>
      </c>
      <c r="BJ70" s="96"/>
      <c r="BK70" s="96"/>
    </row>
    <row r="71" spans="1:63" ht="15" customHeight="1" x14ac:dyDescent="0.3">
      <c r="A71" s="34">
        <v>33</v>
      </c>
      <c r="B71" s="69" t="s">
        <v>173</v>
      </c>
      <c r="C71" s="37"/>
      <c r="D71" s="37"/>
      <c r="E71" s="37"/>
      <c r="F71" s="128"/>
      <c r="G71" s="37"/>
      <c r="H71" s="37"/>
      <c r="I71" s="37"/>
      <c r="J71" s="88"/>
      <c r="K71" s="128"/>
      <c r="L71" s="97"/>
      <c r="M71" s="133" t="str">
        <f t="shared" si="21"/>
        <v/>
      </c>
      <c r="N71" s="160"/>
      <c r="O71" s="160" t="str">
        <f t="shared" si="38"/>
        <v xml:space="preserve">  </v>
      </c>
      <c r="P71" s="160"/>
      <c r="Q71" s="160" t="str">
        <f t="shared" si="22"/>
        <v xml:space="preserve">  </v>
      </c>
      <c r="R71" s="133"/>
      <c r="S71" s="160"/>
      <c r="T71" s="133">
        <f t="shared" si="23"/>
        <v>0</v>
      </c>
      <c r="U71" s="133"/>
      <c r="V71" s="133">
        <f t="shared" si="24"/>
        <v>0</v>
      </c>
      <c r="W71" s="133"/>
      <c r="X71" s="133">
        <f t="shared" si="25"/>
        <v>0</v>
      </c>
      <c r="Y71" s="133"/>
      <c r="Z71" s="160"/>
      <c r="AA71" s="160">
        <f t="shared" si="26"/>
        <v>0</v>
      </c>
      <c r="AB71" s="131" t="str">
        <f t="shared" si="27"/>
        <v xml:space="preserve"> </v>
      </c>
      <c r="AC71" s="130"/>
      <c r="AD71" s="96"/>
      <c r="AE71" s="96"/>
      <c r="AF71" s="143"/>
      <c r="AG71" s="34">
        <v>33</v>
      </c>
      <c r="AH71" s="69" t="s">
        <v>173</v>
      </c>
      <c r="AI71" s="37">
        <v>0</v>
      </c>
      <c r="AJ71" s="37">
        <v>0</v>
      </c>
      <c r="AK71" s="37">
        <v>111251</v>
      </c>
      <c r="AL71" s="37">
        <v>111251</v>
      </c>
      <c r="AM71" s="37"/>
      <c r="AN71" s="37">
        <v>53035</v>
      </c>
      <c r="AO71" s="37">
        <v>53035</v>
      </c>
      <c r="AP71" s="88">
        <v>98042</v>
      </c>
      <c r="AQ71" s="128">
        <v>49205</v>
      </c>
      <c r="AR71" s="97">
        <v>27790</v>
      </c>
      <c r="AS71" s="133">
        <f t="shared" si="35"/>
        <v>76995</v>
      </c>
      <c r="AT71" s="160">
        <v>45261</v>
      </c>
      <c r="AU71" s="160">
        <f t="shared" si="36"/>
        <v>122256</v>
      </c>
      <c r="AV71" s="160"/>
      <c r="AW71" s="160">
        <f t="shared" si="37"/>
        <v>122256</v>
      </c>
      <c r="AX71" s="160">
        <v>16012</v>
      </c>
      <c r="AY71" s="160"/>
      <c r="AZ71" s="160">
        <f t="shared" si="29"/>
        <v>16012</v>
      </c>
      <c r="BA71" s="160"/>
      <c r="BB71" s="160">
        <f t="shared" si="30"/>
        <v>16012</v>
      </c>
      <c r="BC71" s="160">
        <v>10553</v>
      </c>
      <c r="BD71" s="160">
        <f t="shared" si="31"/>
        <v>26565</v>
      </c>
      <c r="BE71" s="133"/>
      <c r="BF71" s="160">
        <v>5235</v>
      </c>
      <c r="BG71" s="160">
        <f t="shared" si="32"/>
        <v>5235</v>
      </c>
      <c r="BH71" s="131">
        <f t="shared" si="33"/>
        <v>-100</v>
      </c>
      <c r="BI71" s="130">
        <f t="shared" si="34"/>
        <v>-67.305770671996001</v>
      </c>
      <c r="BJ71" s="96"/>
      <c r="BK71" s="96"/>
    </row>
    <row r="72" spans="1:63" ht="15" customHeight="1" x14ac:dyDescent="0.3">
      <c r="A72" s="34">
        <v>34</v>
      </c>
      <c r="B72" s="69" t="s">
        <v>174</v>
      </c>
      <c r="C72" s="37"/>
      <c r="D72" s="37"/>
      <c r="E72" s="37"/>
      <c r="F72" s="128"/>
      <c r="G72" s="37"/>
      <c r="H72" s="37"/>
      <c r="I72" s="37"/>
      <c r="J72" s="88"/>
      <c r="K72" s="128"/>
      <c r="L72" s="97"/>
      <c r="M72" s="133" t="str">
        <f t="shared" si="21"/>
        <v/>
      </c>
      <c r="N72" s="160"/>
      <c r="O72" s="160" t="str">
        <f t="shared" si="38"/>
        <v xml:space="preserve">  </v>
      </c>
      <c r="P72" s="160"/>
      <c r="Q72" s="160" t="str">
        <f t="shared" si="22"/>
        <v xml:space="preserve">  </v>
      </c>
      <c r="R72" s="133"/>
      <c r="S72" s="160"/>
      <c r="T72" s="133">
        <f t="shared" si="23"/>
        <v>0</v>
      </c>
      <c r="U72" s="133"/>
      <c r="V72" s="133">
        <f t="shared" si="24"/>
        <v>0</v>
      </c>
      <c r="W72" s="133"/>
      <c r="X72" s="133">
        <f t="shared" si="25"/>
        <v>0</v>
      </c>
      <c r="Y72" s="133"/>
      <c r="Z72" s="160"/>
      <c r="AA72" s="160">
        <f t="shared" si="26"/>
        <v>0</v>
      </c>
      <c r="AB72" s="131" t="str">
        <f t="shared" si="27"/>
        <v xml:space="preserve"> </v>
      </c>
      <c r="AC72" s="130"/>
      <c r="AD72" s="96"/>
      <c r="AE72" s="96"/>
      <c r="AF72" s="143"/>
      <c r="AG72" s="34">
        <v>34</v>
      </c>
      <c r="AH72" s="69" t="s">
        <v>174</v>
      </c>
      <c r="AI72" s="37">
        <v>0</v>
      </c>
      <c r="AJ72" s="37">
        <v>2350</v>
      </c>
      <c r="AK72" s="37">
        <v>5150</v>
      </c>
      <c r="AL72" s="37">
        <v>9450</v>
      </c>
      <c r="AM72" s="37"/>
      <c r="AN72" s="37">
        <v>6446</v>
      </c>
      <c r="AO72" s="37">
        <v>6446</v>
      </c>
      <c r="AP72" s="88">
        <v>10446</v>
      </c>
      <c r="AQ72" s="128"/>
      <c r="AR72" s="97">
        <v>547490</v>
      </c>
      <c r="AS72" s="133">
        <f t="shared" si="35"/>
        <v>547490</v>
      </c>
      <c r="AT72" s="160">
        <v>6000</v>
      </c>
      <c r="AU72" s="160">
        <f t="shared" si="36"/>
        <v>553490</v>
      </c>
      <c r="AV72" s="160">
        <v>1200</v>
      </c>
      <c r="AW72" s="160">
        <f t="shared" si="37"/>
        <v>554690</v>
      </c>
      <c r="AX72" s="160"/>
      <c r="AY72" s="160">
        <v>2600</v>
      </c>
      <c r="AZ72" s="160">
        <f t="shared" si="29"/>
        <v>2600</v>
      </c>
      <c r="BA72" s="160">
        <v>5200</v>
      </c>
      <c r="BB72" s="160">
        <f t="shared" si="30"/>
        <v>7800</v>
      </c>
      <c r="BC72" s="160">
        <v>47420</v>
      </c>
      <c r="BD72" s="160">
        <f t="shared" si="31"/>
        <v>55220</v>
      </c>
      <c r="BE72" s="133">
        <v>478892.00000000006</v>
      </c>
      <c r="BF72" s="160">
        <v>8500</v>
      </c>
      <c r="BG72" s="160">
        <f t="shared" si="32"/>
        <v>487392.00000000006</v>
      </c>
      <c r="BH72" s="131" t="str">
        <f t="shared" si="33"/>
        <v xml:space="preserve"> </v>
      </c>
      <c r="BI72" s="130">
        <f t="shared" si="34"/>
        <v>18645.846153846156</v>
      </c>
      <c r="BJ72" s="96"/>
      <c r="BK72" s="96"/>
    </row>
    <row r="73" spans="1:63" ht="15" customHeight="1" x14ac:dyDescent="0.3">
      <c r="A73" s="34">
        <v>35</v>
      </c>
      <c r="B73" s="69" t="s">
        <v>175</v>
      </c>
      <c r="C73" s="37"/>
      <c r="D73" s="37"/>
      <c r="E73" s="37"/>
      <c r="F73" s="128"/>
      <c r="G73" s="37"/>
      <c r="H73" s="37"/>
      <c r="I73" s="37"/>
      <c r="J73" s="88"/>
      <c r="K73" s="128"/>
      <c r="L73" s="97"/>
      <c r="M73" s="133" t="str">
        <f t="shared" si="21"/>
        <v/>
      </c>
      <c r="N73" s="160"/>
      <c r="O73" s="160" t="str">
        <f t="shared" si="38"/>
        <v xml:space="preserve">  </v>
      </c>
      <c r="P73" s="160"/>
      <c r="Q73" s="160" t="str">
        <f t="shared" si="22"/>
        <v xml:space="preserve">  </v>
      </c>
      <c r="R73" s="133"/>
      <c r="S73" s="160"/>
      <c r="T73" s="133">
        <f t="shared" si="23"/>
        <v>0</v>
      </c>
      <c r="U73" s="133"/>
      <c r="V73" s="133">
        <f t="shared" si="24"/>
        <v>0</v>
      </c>
      <c r="W73" s="133"/>
      <c r="X73" s="133">
        <f t="shared" si="25"/>
        <v>0</v>
      </c>
      <c r="Y73" s="133"/>
      <c r="Z73" s="160"/>
      <c r="AA73" s="160">
        <f t="shared" si="26"/>
        <v>0</v>
      </c>
      <c r="AB73" s="131" t="str">
        <f t="shared" si="27"/>
        <v xml:space="preserve"> </v>
      </c>
      <c r="AC73" s="130"/>
      <c r="AD73" s="96"/>
      <c r="AE73" s="96"/>
      <c r="AF73" s="143"/>
      <c r="AG73" s="34">
        <v>35</v>
      </c>
      <c r="AH73" s="69" t="s">
        <v>175</v>
      </c>
      <c r="AI73" s="37">
        <v>23525</v>
      </c>
      <c r="AJ73" s="37">
        <v>46055</v>
      </c>
      <c r="AK73" s="37">
        <v>46055</v>
      </c>
      <c r="AL73" s="37">
        <v>55317</v>
      </c>
      <c r="AM73" s="37"/>
      <c r="AN73" s="37">
        <v>20500</v>
      </c>
      <c r="AO73" s="37">
        <v>20500</v>
      </c>
      <c r="AP73" s="88">
        <v>20500</v>
      </c>
      <c r="AQ73" s="128"/>
      <c r="AR73" s="97"/>
      <c r="AS73" s="133" t="str">
        <f t="shared" si="35"/>
        <v/>
      </c>
      <c r="AT73" s="160">
        <v>21000</v>
      </c>
      <c r="AU73" s="160">
        <f t="shared" si="36"/>
        <v>21000</v>
      </c>
      <c r="AV73" s="160"/>
      <c r="AW73" s="160">
        <f t="shared" si="37"/>
        <v>21000</v>
      </c>
      <c r="AX73" s="160"/>
      <c r="AY73" s="160"/>
      <c r="AZ73" s="160">
        <f t="shared" si="29"/>
        <v>0</v>
      </c>
      <c r="BA73" s="160"/>
      <c r="BB73" s="160">
        <f t="shared" si="30"/>
        <v>0</v>
      </c>
      <c r="BC73" s="160"/>
      <c r="BD73" s="160">
        <f t="shared" si="31"/>
        <v>0</v>
      </c>
      <c r="BE73" s="133"/>
      <c r="BF73" s="160"/>
      <c r="BG73" s="160">
        <f t="shared" si="32"/>
        <v>0</v>
      </c>
      <c r="BH73" s="131" t="str">
        <f t="shared" si="33"/>
        <v xml:space="preserve"> </v>
      </c>
      <c r="BI73" s="130"/>
      <c r="BJ73" s="96"/>
      <c r="BK73" s="96"/>
    </row>
    <row r="74" spans="1:63" ht="15" customHeight="1" x14ac:dyDescent="0.3">
      <c r="A74" s="34">
        <v>36</v>
      </c>
      <c r="B74" s="33" t="s">
        <v>177</v>
      </c>
      <c r="C74" s="37"/>
      <c r="D74" s="37"/>
      <c r="E74" s="37"/>
      <c r="F74" s="128"/>
      <c r="G74" s="37"/>
      <c r="H74" s="37"/>
      <c r="I74" s="37"/>
      <c r="J74" s="88"/>
      <c r="K74" s="128"/>
      <c r="L74" s="97"/>
      <c r="M74" s="133" t="str">
        <f t="shared" si="21"/>
        <v/>
      </c>
      <c r="N74" s="160">
        <v>110112</v>
      </c>
      <c r="O74" s="160">
        <f t="shared" si="38"/>
        <v>110112</v>
      </c>
      <c r="P74" s="160">
        <v>126221</v>
      </c>
      <c r="Q74" s="160">
        <f t="shared" si="22"/>
        <v>236333</v>
      </c>
      <c r="R74" s="133"/>
      <c r="S74" s="160"/>
      <c r="T74" s="133">
        <f t="shared" si="23"/>
        <v>0</v>
      </c>
      <c r="U74" s="133"/>
      <c r="V74" s="133">
        <f t="shared" si="24"/>
        <v>0</v>
      </c>
      <c r="W74" s="133"/>
      <c r="X74" s="133">
        <f t="shared" si="25"/>
        <v>0</v>
      </c>
      <c r="Y74" s="133"/>
      <c r="Z74" s="160"/>
      <c r="AA74" s="160">
        <f t="shared" si="26"/>
        <v>0</v>
      </c>
      <c r="AB74" s="131" t="str">
        <f t="shared" si="27"/>
        <v xml:space="preserve"> </v>
      </c>
      <c r="AC74" s="130"/>
      <c r="AD74" s="96"/>
      <c r="AE74" s="96"/>
      <c r="AF74" s="143"/>
      <c r="AG74" s="34">
        <v>36</v>
      </c>
      <c r="AH74" s="33" t="s">
        <v>177</v>
      </c>
      <c r="AI74" s="37"/>
      <c r="AJ74" s="37"/>
      <c r="AK74" s="37"/>
      <c r="AL74" s="37"/>
      <c r="AM74" s="37"/>
      <c r="AN74" s="37"/>
      <c r="AO74" s="37">
        <v>0</v>
      </c>
      <c r="AP74" s="88"/>
      <c r="AQ74" s="128"/>
      <c r="AR74" s="97">
        <v>1328</v>
      </c>
      <c r="AS74" s="133">
        <f t="shared" si="35"/>
        <v>1328</v>
      </c>
      <c r="AT74" s="160">
        <v>18500</v>
      </c>
      <c r="AU74" s="160">
        <f t="shared" si="36"/>
        <v>19828</v>
      </c>
      <c r="AV74" s="160">
        <v>14747</v>
      </c>
      <c r="AW74" s="160">
        <f t="shared" si="37"/>
        <v>34575</v>
      </c>
      <c r="AX74" s="160">
        <v>10500</v>
      </c>
      <c r="AY74" s="160"/>
      <c r="AZ74" s="160">
        <f t="shared" si="29"/>
        <v>10500</v>
      </c>
      <c r="BA74" s="160"/>
      <c r="BB74" s="160">
        <f t="shared" si="30"/>
        <v>10500</v>
      </c>
      <c r="BC74" s="160"/>
      <c r="BD74" s="160">
        <f t="shared" si="31"/>
        <v>10500</v>
      </c>
      <c r="BE74" s="133"/>
      <c r="BF74" s="160">
        <v>1054</v>
      </c>
      <c r="BG74" s="160">
        <f t="shared" si="32"/>
        <v>1054</v>
      </c>
      <c r="BH74" s="131">
        <f t="shared" si="33"/>
        <v>-100</v>
      </c>
      <c r="BI74" s="130">
        <f t="shared" si="34"/>
        <v>-89.961904761904762</v>
      </c>
      <c r="BJ74" s="96"/>
      <c r="BK74" s="96"/>
    </row>
    <row r="75" spans="1:63" ht="15" customHeight="1" x14ac:dyDescent="0.3">
      <c r="A75" s="34">
        <v>37</v>
      </c>
      <c r="B75" s="69" t="s">
        <v>178</v>
      </c>
      <c r="C75" s="37">
        <v>10056</v>
      </c>
      <c r="D75" s="37">
        <v>14953</v>
      </c>
      <c r="E75" s="37">
        <v>20029</v>
      </c>
      <c r="F75" s="128">
        <v>60831</v>
      </c>
      <c r="G75" s="37" t="s">
        <v>340</v>
      </c>
      <c r="H75" s="37"/>
      <c r="I75" s="37">
        <v>6348</v>
      </c>
      <c r="J75" s="88">
        <v>88075</v>
      </c>
      <c r="K75" s="128">
        <v>12059</v>
      </c>
      <c r="L75" s="97">
        <v>145730</v>
      </c>
      <c r="M75" s="133">
        <f t="shared" si="21"/>
        <v>157789</v>
      </c>
      <c r="N75" s="160"/>
      <c r="O75" s="160">
        <f t="shared" si="38"/>
        <v>157789</v>
      </c>
      <c r="P75" s="160"/>
      <c r="Q75" s="160">
        <f t="shared" si="22"/>
        <v>157789</v>
      </c>
      <c r="R75" s="133">
        <v>113156</v>
      </c>
      <c r="S75" s="160">
        <v>32118</v>
      </c>
      <c r="T75" s="133">
        <f t="shared" si="23"/>
        <v>145274</v>
      </c>
      <c r="U75" s="133"/>
      <c r="V75" s="133">
        <f t="shared" si="24"/>
        <v>145274</v>
      </c>
      <c r="W75" s="133"/>
      <c r="X75" s="133">
        <f t="shared" si="25"/>
        <v>145274</v>
      </c>
      <c r="Y75" s="133">
        <v>8720</v>
      </c>
      <c r="Z75" s="160">
        <v>96274</v>
      </c>
      <c r="AA75" s="160">
        <f t="shared" si="26"/>
        <v>104994</v>
      </c>
      <c r="AB75" s="131">
        <f t="shared" si="27"/>
        <v>-92.293824454735059</v>
      </c>
      <c r="AC75" s="130">
        <f t="shared" si="28"/>
        <v>-27.726916034527861</v>
      </c>
      <c r="AD75" s="96"/>
      <c r="AE75" s="96"/>
      <c r="AF75" s="143"/>
      <c r="AG75" s="34">
        <v>37</v>
      </c>
      <c r="AH75" s="69" t="s">
        <v>178</v>
      </c>
      <c r="AI75" s="37">
        <v>2800</v>
      </c>
      <c r="AJ75" s="37">
        <v>307664</v>
      </c>
      <c r="AK75" s="37">
        <v>316665</v>
      </c>
      <c r="AL75" s="37">
        <v>498267.99999999983</v>
      </c>
      <c r="AM75" s="37">
        <v>8364</v>
      </c>
      <c r="AN75" s="37">
        <v>181297</v>
      </c>
      <c r="AO75" s="37">
        <v>354064</v>
      </c>
      <c r="AP75" s="88">
        <v>553056</v>
      </c>
      <c r="AQ75" s="128">
        <v>58599.999999999993</v>
      </c>
      <c r="AR75" s="97">
        <v>54160</v>
      </c>
      <c r="AS75" s="133">
        <f t="shared" si="35"/>
        <v>112760</v>
      </c>
      <c r="AT75" s="160">
        <v>1300</v>
      </c>
      <c r="AU75" s="160">
        <f t="shared" si="36"/>
        <v>114060</v>
      </c>
      <c r="AV75" s="160"/>
      <c r="AW75" s="160">
        <f t="shared" si="37"/>
        <v>114060</v>
      </c>
      <c r="AX75" s="160">
        <v>15710</v>
      </c>
      <c r="AY75" s="160">
        <v>290759</v>
      </c>
      <c r="AZ75" s="160">
        <f t="shared" si="29"/>
        <v>306469</v>
      </c>
      <c r="BA75" s="160">
        <v>17087</v>
      </c>
      <c r="BB75" s="160">
        <f t="shared" si="30"/>
        <v>323556</v>
      </c>
      <c r="BC75" s="160">
        <v>18510</v>
      </c>
      <c r="BD75" s="160">
        <f t="shared" si="31"/>
        <v>342066</v>
      </c>
      <c r="BE75" s="133">
        <v>47174</v>
      </c>
      <c r="BF75" s="160">
        <v>27104</v>
      </c>
      <c r="BG75" s="160">
        <f t="shared" si="32"/>
        <v>74278</v>
      </c>
      <c r="BH75" s="131">
        <f t="shared" si="33"/>
        <v>200.28007638446849</v>
      </c>
      <c r="BI75" s="130">
        <f t="shared" si="34"/>
        <v>-75.763290903810827</v>
      </c>
      <c r="BJ75" s="96"/>
      <c r="BK75" s="96"/>
    </row>
    <row r="76" spans="1:63" ht="15" customHeight="1" x14ac:dyDescent="0.3">
      <c r="A76" s="34">
        <v>38</v>
      </c>
      <c r="B76" s="69" t="s">
        <v>179</v>
      </c>
      <c r="C76" s="37"/>
      <c r="D76" s="37"/>
      <c r="E76" s="37"/>
      <c r="F76" s="128"/>
      <c r="G76" s="37"/>
      <c r="H76" s="37"/>
      <c r="I76" s="37"/>
      <c r="J76" s="88"/>
      <c r="K76" s="128"/>
      <c r="L76" s="97"/>
      <c r="M76" s="133"/>
      <c r="N76" s="160"/>
      <c r="O76" s="160"/>
      <c r="P76" s="160"/>
      <c r="Q76" s="160"/>
      <c r="R76" s="133"/>
      <c r="S76" s="160"/>
      <c r="T76" s="133"/>
      <c r="U76" s="133"/>
      <c r="V76" s="133">
        <f t="shared" si="24"/>
        <v>0</v>
      </c>
      <c r="W76" s="133"/>
      <c r="X76" s="133">
        <f t="shared" si="25"/>
        <v>0</v>
      </c>
      <c r="Y76" s="133"/>
      <c r="Z76" s="160"/>
      <c r="AA76" s="160">
        <f t="shared" si="26"/>
        <v>0</v>
      </c>
      <c r="AB76" s="131" t="str">
        <f t="shared" si="27"/>
        <v xml:space="preserve"> </v>
      </c>
      <c r="AC76" s="130"/>
      <c r="AD76" s="96"/>
      <c r="AE76" s="96"/>
      <c r="AF76" s="143"/>
      <c r="AG76" s="34">
        <v>38</v>
      </c>
      <c r="AH76" s="69" t="s">
        <v>179</v>
      </c>
      <c r="AI76" s="37"/>
      <c r="AJ76" s="37"/>
      <c r="AK76" s="37"/>
      <c r="AL76" s="37"/>
      <c r="AM76" s="37"/>
      <c r="AN76" s="37"/>
      <c r="AO76" s="37"/>
      <c r="AP76" s="88"/>
      <c r="AQ76" s="128"/>
      <c r="AR76" s="97"/>
      <c r="AS76" s="133" t="str">
        <f t="shared" si="35"/>
        <v/>
      </c>
      <c r="AT76" s="160"/>
      <c r="AU76" s="160" t="str">
        <f t="shared" si="36"/>
        <v xml:space="preserve">  </v>
      </c>
      <c r="AV76" s="160"/>
      <c r="AW76" s="160" t="str">
        <f t="shared" si="37"/>
        <v xml:space="preserve">  </v>
      </c>
      <c r="AX76" s="160"/>
      <c r="AY76" s="160">
        <v>2300</v>
      </c>
      <c r="AZ76" s="160">
        <f t="shared" si="29"/>
        <v>2300</v>
      </c>
      <c r="BA76" s="160"/>
      <c r="BB76" s="160">
        <f t="shared" si="30"/>
        <v>2300</v>
      </c>
      <c r="BC76" s="160"/>
      <c r="BD76" s="160">
        <f t="shared" si="31"/>
        <v>2300</v>
      </c>
      <c r="BE76" s="80"/>
      <c r="BF76" s="123"/>
      <c r="BG76" s="160">
        <f t="shared" si="32"/>
        <v>0</v>
      </c>
      <c r="BH76" s="131" t="str">
        <f t="shared" si="33"/>
        <v xml:space="preserve"> </v>
      </c>
      <c r="BI76" s="130">
        <f t="shared" si="34"/>
        <v>-100</v>
      </c>
      <c r="BJ76" s="96"/>
      <c r="BK76" s="96"/>
    </row>
    <row r="77" spans="1:63" ht="15" customHeight="1" x14ac:dyDescent="0.3">
      <c r="A77" s="34">
        <v>39</v>
      </c>
      <c r="B77" s="69" t="s">
        <v>180</v>
      </c>
      <c r="C77" s="37"/>
      <c r="D77" s="37"/>
      <c r="E77" s="37"/>
      <c r="F77" s="128"/>
      <c r="G77" s="37" t="s">
        <v>340</v>
      </c>
      <c r="H77" s="37"/>
      <c r="I77" s="37"/>
      <c r="J77" s="88"/>
      <c r="K77" s="128"/>
      <c r="L77" s="97"/>
      <c r="M77" s="133" t="str">
        <f t="shared" si="21"/>
        <v/>
      </c>
      <c r="N77" s="160"/>
      <c r="O77" s="160" t="str">
        <f t="shared" si="38"/>
        <v xml:space="preserve">  </v>
      </c>
      <c r="P77" s="160"/>
      <c r="Q77" s="160" t="str">
        <f t="shared" si="22"/>
        <v xml:space="preserve">  </v>
      </c>
      <c r="R77" s="133"/>
      <c r="S77" s="160"/>
      <c r="T77" s="133">
        <f t="shared" si="23"/>
        <v>0</v>
      </c>
      <c r="U77" s="133"/>
      <c r="V77" s="133">
        <f t="shared" si="24"/>
        <v>0</v>
      </c>
      <c r="W77" s="133"/>
      <c r="X77" s="133">
        <f t="shared" si="25"/>
        <v>0</v>
      </c>
      <c r="Y77" s="133"/>
      <c r="Z77" s="160"/>
      <c r="AA77" s="160">
        <f t="shared" si="26"/>
        <v>0</v>
      </c>
      <c r="AB77" s="131" t="str">
        <f t="shared" si="27"/>
        <v xml:space="preserve"> </v>
      </c>
      <c r="AC77" s="130"/>
      <c r="AD77" s="96"/>
      <c r="AE77" s="96"/>
      <c r="AF77" s="143"/>
      <c r="AG77" s="34">
        <v>39</v>
      </c>
      <c r="AH77" s="69" t="s">
        <v>180</v>
      </c>
      <c r="AI77" s="37">
        <v>3000</v>
      </c>
      <c r="AJ77" s="37">
        <v>3000</v>
      </c>
      <c r="AK77" s="37">
        <v>3000</v>
      </c>
      <c r="AL77" s="37">
        <v>79200</v>
      </c>
      <c r="AM77" s="37">
        <v>2000</v>
      </c>
      <c r="AN77" s="37">
        <v>4500</v>
      </c>
      <c r="AO77" s="37">
        <v>42719</v>
      </c>
      <c r="AP77" s="88">
        <v>42719</v>
      </c>
      <c r="AQ77" s="128">
        <v>3500</v>
      </c>
      <c r="AR77" s="97"/>
      <c r="AS77" s="133">
        <f t="shared" si="35"/>
        <v>3500</v>
      </c>
      <c r="AT77" s="160"/>
      <c r="AU77" s="160">
        <f t="shared" si="36"/>
        <v>3500</v>
      </c>
      <c r="AV77" s="160"/>
      <c r="AW77" s="160">
        <f t="shared" si="37"/>
        <v>3500</v>
      </c>
      <c r="AX77" s="160">
        <v>3000</v>
      </c>
      <c r="AY77" s="160"/>
      <c r="AZ77" s="160">
        <f t="shared" si="29"/>
        <v>3000</v>
      </c>
      <c r="BA77" s="160"/>
      <c r="BB77" s="160">
        <f t="shared" si="30"/>
        <v>3000</v>
      </c>
      <c r="BC77" s="160"/>
      <c r="BD77" s="160">
        <f t="shared" si="31"/>
        <v>3000</v>
      </c>
      <c r="BE77" s="133"/>
      <c r="BF77" s="160"/>
      <c r="BG77" s="160">
        <f t="shared" si="32"/>
        <v>0</v>
      </c>
      <c r="BH77" s="131">
        <f t="shared" si="33"/>
        <v>-100</v>
      </c>
      <c r="BI77" s="130">
        <f t="shared" si="34"/>
        <v>-100</v>
      </c>
      <c r="BJ77" s="96"/>
      <c r="BK77" s="96"/>
    </row>
    <row r="78" spans="1:63" ht="15" customHeight="1" x14ac:dyDescent="0.3">
      <c r="A78" s="34">
        <v>40</v>
      </c>
      <c r="B78" s="69" t="s">
        <v>181</v>
      </c>
      <c r="C78" s="37"/>
      <c r="D78" s="37"/>
      <c r="E78" s="37"/>
      <c r="F78" s="128"/>
      <c r="G78" s="37" t="s">
        <v>340</v>
      </c>
      <c r="H78" s="37"/>
      <c r="I78" s="37"/>
      <c r="J78" s="88"/>
      <c r="K78" s="128"/>
      <c r="L78" s="97"/>
      <c r="M78" s="133" t="str">
        <f t="shared" si="21"/>
        <v/>
      </c>
      <c r="N78" s="160"/>
      <c r="O78" s="160" t="str">
        <f t="shared" si="38"/>
        <v xml:space="preserve">  </v>
      </c>
      <c r="P78" s="160"/>
      <c r="Q78" s="160" t="str">
        <f t="shared" si="22"/>
        <v xml:space="preserve">  </v>
      </c>
      <c r="R78" s="133"/>
      <c r="S78" s="160"/>
      <c r="T78" s="133">
        <f t="shared" si="23"/>
        <v>0</v>
      </c>
      <c r="U78" s="133"/>
      <c r="V78" s="133">
        <f t="shared" si="24"/>
        <v>0</v>
      </c>
      <c r="W78" s="133"/>
      <c r="X78" s="133">
        <f t="shared" si="25"/>
        <v>0</v>
      </c>
      <c r="Y78" s="133"/>
      <c r="Z78" s="160"/>
      <c r="AA78" s="160">
        <f t="shared" si="26"/>
        <v>0</v>
      </c>
      <c r="AB78" s="131" t="str">
        <f t="shared" si="27"/>
        <v xml:space="preserve"> </v>
      </c>
      <c r="AC78" s="130"/>
      <c r="AD78" s="96"/>
      <c r="AE78" s="96"/>
      <c r="AF78" s="143"/>
      <c r="AG78" s="34">
        <v>40</v>
      </c>
      <c r="AH78" s="69" t="s">
        <v>181</v>
      </c>
      <c r="AI78" s="37">
        <v>6913</v>
      </c>
      <c r="AJ78" s="37">
        <v>183913</v>
      </c>
      <c r="AK78" s="37">
        <v>257713</v>
      </c>
      <c r="AL78" s="37">
        <v>257713</v>
      </c>
      <c r="AM78" s="37">
        <v>117000</v>
      </c>
      <c r="AN78" s="37">
        <v>396153</v>
      </c>
      <c r="AO78" s="37">
        <v>420853</v>
      </c>
      <c r="AP78" s="88">
        <v>592183</v>
      </c>
      <c r="AQ78" s="128">
        <v>282670</v>
      </c>
      <c r="AR78" s="97">
        <v>193630</v>
      </c>
      <c r="AS78" s="133">
        <f t="shared" si="35"/>
        <v>476300</v>
      </c>
      <c r="AT78" s="160">
        <v>205650</v>
      </c>
      <c r="AU78" s="160">
        <f t="shared" si="36"/>
        <v>681950</v>
      </c>
      <c r="AV78" s="160">
        <v>2825</v>
      </c>
      <c r="AW78" s="160">
        <f t="shared" si="37"/>
        <v>684775</v>
      </c>
      <c r="AX78" s="160">
        <v>32293</v>
      </c>
      <c r="AY78" s="160">
        <v>201610</v>
      </c>
      <c r="AZ78" s="160">
        <f t="shared" si="29"/>
        <v>233903</v>
      </c>
      <c r="BA78" s="160">
        <v>82120</v>
      </c>
      <c r="BB78" s="160">
        <f t="shared" si="30"/>
        <v>316023</v>
      </c>
      <c r="BC78" s="160">
        <v>104067</v>
      </c>
      <c r="BD78" s="160">
        <f t="shared" si="31"/>
        <v>420090</v>
      </c>
      <c r="BE78" s="133">
        <v>1015</v>
      </c>
      <c r="BF78" s="160">
        <v>410450</v>
      </c>
      <c r="BG78" s="160">
        <f t="shared" si="32"/>
        <v>411465</v>
      </c>
      <c r="BH78" s="131">
        <f t="shared" si="33"/>
        <v>-96.856903972997245</v>
      </c>
      <c r="BI78" s="130">
        <f t="shared" si="34"/>
        <v>75.91266465158634</v>
      </c>
      <c r="BJ78" s="96"/>
      <c r="BK78" s="96"/>
    </row>
    <row r="79" spans="1:63" ht="15" customHeight="1" x14ac:dyDescent="0.3">
      <c r="A79" s="34">
        <v>41</v>
      </c>
      <c r="B79" s="69" t="s">
        <v>182</v>
      </c>
      <c r="C79" s="37"/>
      <c r="D79" s="37"/>
      <c r="E79" s="37"/>
      <c r="F79" s="128"/>
      <c r="G79" s="37"/>
      <c r="H79" s="37"/>
      <c r="I79" s="37"/>
      <c r="J79" s="88"/>
      <c r="K79" s="128"/>
      <c r="L79" s="97"/>
      <c r="M79" s="133" t="str">
        <f t="shared" si="21"/>
        <v/>
      </c>
      <c r="N79" s="160"/>
      <c r="O79" s="160" t="str">
        <f t="shared" si="38"/>
        <v xml:space="preserve">  </v>
      </c>
      <c r="P79" s="160"/>
      <c r="Q79" s="160" t="str">
        <f t="shared" si="22"/>
        <v xml:space="preserve">  </v>
      </c>
      <c r="R79" s="133"/>
      <c r="S79" s="160"/>
      <c r="T79" s="133">
        <f t="shared" si="23"/>
        <v>0</v>
      </c>
      <c r="U79" s="133"/>
      <c r="V79" s="133">
        <f t="shared" si="24"/>
        <v>0</v>
      </c>
      <c r="W79" s="133"/>
      <c r="X79" s="133">
        <f t="shared" si="25"/>
        <v>0</v>
      </c>
      <c r="Y79" s="133"/>
      <c r="Z79" s="160"/>
      <c r="AA79" s="160">
        <f t="shared" si="26"/>
        <v>0</v>
      </c>
      <c r="AB79" s="131" t="str">
        <f t="shared" si="27"/>
        <v xml:space="preserve"> </v>
      </c>
      <c r="AC79" s="130"/>
      <c r="AD79" s="96"/>
      <c r="AE79" s="96"/>
      <c r="AF79" s="143"/>
      <c r="AG79" s="34">
        <v>41</v>
      </c>
      <c r="AH79" s="69" t="s">
        <v>182</v>
      </c>
      <c r="AI79" s="37">
        <v>0</v>
      </c>
      <c r="AJ79" s="37">
        <v>7127</v>
      </c>
      <c r="AK79" s="37">
        <v>7127</v>
      </c>
      <c r="AL79" s="37">
        <v>42918</v>
      </c>
      <c r="AM79" s="37"/>
      <c r="AN79" s="37"/>
      <c r="AO79" s="37">
        <v>0</v>
      </c>
      <c r="AP79" s="88"/>
      <c r="AQ79" s="128"/>
      <c r="AR79" s="97">
        <v>3247</v>
      </c>
      <c r="AS79" s="133">
        <f t="shared" si="35"/>
        <v>3247</v>
      </c>
      <c r="AT79" s="160"/>
      <c r="AU79" s="160">
        <f t="shared" si="36"/>
        <v>3247</v>
      </c>
      <c r="AV79" s="160"/>
      <c r="AW79" s="160">
        <f t="shared" si="37"/>
        <v>3247</v>
      </c>
      <c r="AX79" s="160"/>
      <c r="AY79" s="160"/>
      <c r="AZ79" s="160">
        <f t="shared" si="29"/>
        <v>0</v>
      </c>
      <c r="BA79" s="160"/>
      <c r="BB79" s="160">
        <f t="shared" si="30"/>
        <v>0</v>
      </c>
      <c r="BC79" s="160"/>
      <c r="BD79" s="160">
        <f t="shared" si="31"/>
        <v>0</v>
      </c>
      <c r="BE79" s="80"/>
      <c r="BF79" s="123"/>
      <c r="BG79" s="160">
        <f t="shared" si="32"/>
        <v>0</v>
      </c>
      <c r="BH79" s="131" t="str">
        <f t="shared" si="33"/>
        <v xml:space="preserve"> </v>
      </c>
      <c r="BI79" s="130"/>
      <c r="BJ79" s="96"/>
      <c r="BK79" s="96"/>
    </row>
    <row r="80" spans="1:63" ht="15" customHeight="1" x14ac:dyDescent="0.3">
      <c r="A80" s="34">
        <v>42</v>
      </c>
      <c r="B80" s="69" t="s">
        <v>183</v>
      </c>
      <c r="C80" s="37"/>
      <c r="D80" s="37"/>
      <c r="E80" s="37"/>
      <c r="F80" s="128"/>
      <c r="G80" s="37"/>
      <c r="H80" s="37"/>
      <c r="I80" s="37"/>
      <c r="J80" s="88"/>
      <c r="K80" s="128"/>
      <c r="L80" s="97"/>
      <c r="M80" s="133" t="str">
        <f t="shared" si="21"/>
        <v/>
      </c>
      <c r="N80" s="160"/>
      <c r="O80" s="160" t="str">
        <f t="shared" si="38"/>
        <v xml:space="preserve">  </v>
      </c>
      <c r="P80" s="160"/>
      <c r="Q80" s="160" t="str">
        <f t="shared" si="22"/>
        <v xml:space="preserve">  </v>
      </c>
      <c r="R80" s="133"/>
      <c r="S80" s="160"/>
      <c r="T80" s="133">
        <f t="shared" si="23"/>
        <v>0</v>
      </c>
      <c r="U80" s="133"/>
      <c r="V80" s="133">
        <f t="shared" si="24"/>
        <v>0</v>
      </c>
      <c r="W80" s="133"/>
      <c r="X80" s="133">
        <f t="shared" si="25"/>
        <v>0</v>
      </c>
      <c r="Y80" s="133"/>
      <c r="Z80" s="160"/>
      <c r="AA80" s="160">
        <f t="shared" si="26"/>
        <v>0</v>
      </c>
      <c r="AB80" s="131" t="str">
        <f t="shared" si="27"/>
        <v xml:space="preserve"> </v>
      </c>
      <c r="AC80" s="130"/>
      <c r="AD80" s="96"/>
      <c r="AE80" s="96"/>
      <c r="AF80" s="143"/>
      <c r="AG80" s="34">
        <v>42</v>
      </c>
      <c r="AH80" s="69" t="s">
        <v>183</v>
      </c>
      <c r="AI80" s="37">
        <v>29593</v>
      </c>
      <c r="AJ80" s="37">
        <v>29593</v>
      </c>
      <c r="AK80" s="37">
        <v>29593</v>
      </c>
      <c r="AL80" s="37">
        <v>29593</v>
      </c>
      <c r="AM80" s="37"/>
      <c r="AN80" s="37"/>
      <c r="AO80" s="37">
        <v>0</v>
      </c>
      <c r="AP80" s="88"/>
      <c r="AQ80" s="128"/>
      <c r="AR80" s="97"/>
      <c r="AS80" s="133" t="str">
        <f t="shared" si="35"/>
        <v/>
      </c>
      <c r="AT80" s="160"/>
      <c r="AU80" s="160" t="str">
        <f t="shared" si="36"/>
        <v xml:space="preserve">  </v>
      </c>
      <c r="AV80" s="160">
        <v>27816</v>
      </c>
      <c r="AW80" s="160">
        <f t="shared" si="37"/>
        <v>27816</v>
      </c>
      <c r="AX80" s="160"/>
      <c r="AY80" s="160">
        <v>41000</v>
      </c>
      <c r="AZ80" s="160">
        <f t="shared" si="29"/>
        <v>41000</v>
      </c>
      <c r="BA80" s="160">
        <v>35000</v>
      </c>
      <c r="BB80" s="160">
        <f t="shared" si="30"/>
        <v>76000</v>
      </c>
      <c r="BC80" s="160"/>
      <c r="BD80" s="160">
        <f t="shared" si="31"/>
        <v>76000</v>
      </c>
      <c r="BE80" s="133"/>
      <c r="BF80" s="160"/>
      <c r="BG80" s="160">
        <f t="shared" si="32"/>
        <v>0</v>
      </c>
      <c r="BH80" s="131" t="str">
        <f t="shared" si="33"/>
        <v xml:space="preserve"> </v>
      </c>
      <c r="BI80" s="130">
        <f t="shared" si="34"/>
        <v>-100</v>
      </c>
      <c r="BJ80" s="96"/>
      <c r="BK80" s="96"/>
    </row>
    <row r="81" spans="1:63" ht="15" customHeight="1" x14ac:dyDescent="0.3">
      <c r="A81" s="34">
        <v>43</v>
      </c>
      <c r="B81" s="69" t="s">
        <v>184</v>
      </c>
      <c r="C81" s="37">
        <v>5596378</v>
      </c>
      <c r="D81" s="37">
        <v>6206234</v>
      </c>
      <c r="E81" s="37">
        <v>7595402</v>
      </c>
      <c r="F81" s="128">
        <v>10663873</v>
      </c>
      <c r="G81" s="37">
        <v>3522626</v>
      </c>
      <c r="H81" s="37">
        <v>4513031</v>
      </c>
      <c r="I81" s="37">
        <v>6964938</v>
      </c>
      <c r="J81" s="88">
        <v>10586236</v>
      </c>
      <c r="K81" s="128">
        <v>3484766</v>
      </c>
      <c r="L81" s="97">
        <v>788324</v>
      </c>
      <c r="M81" s="133">
        <f t="shared" si="21"/>
        <v>4273090</v>
      </c>
      <c r="N81" s="160">
        <v>2646877</v>
      </c>
      <c r="O81" s="160">
        <f t="shared" si="38"/>
        <v>6919967</v>
      </c>
      <c r="P81" s="160">
        <v>4103531</v>
      </c>
      <c r="Q81" s="160">
        <f t="shared" si="22"/>
        <v>11023498</v>
      </c>
      <c r="R81" s="133">
        <v>3850287</v>
      </c>
      <c r="S81" s="160">
        <v>3226772</v>
      </c>
      <c r="T81" s="133">
        <f t="shared" si="23"/>
        <v>7077059</v>
      </c>
      <c r="U81" s="133">
        <v>3608499</v>
      </c>
      <c r="V81" s="133">
        <f t="shared" si="24"/>
        <v>10685558</v>
      </c>
      <c r="W81" s="133">
        <v>3391010</v>
      </c>
      <c r="X81" s="133">
        <f t="shared" si="25"/>
        <v>14076568</v>
      </c>
      <c r="Y81" s="133">
        <v>4279691</v>
      </c>
      <c r="Z81" s="160">
        <v>2176884</v>
      </c>
      <c r="AA81" s="160">
        <f t="shared" si="26"/>
        <v>6456575</v>
      </c>
      <c r="AB81" s="131">
        <f t="shared" si="27"/>
        <v>11.152519279731621</v>
      </c>
      <c r="AC81" s="130">
        <f t="shared" si="28"/>
        <v>-8.767540301698773</v>
      </c>
      <c r="AD81" s="96"/>
      <c r="AE81" s="96"/>
      <c r="AF81" s="143"/>
      <c r="AG81" s="34">
        <v>43</v>
      </c>
      <c r="AH81" s="69" t="s">
        <v>184</v>
      </c>
      <c r="AI81" s="37">
        <v>71536</v>
      </c>
      <c r="AJ81" s="37">
        <v>126375</v>
      </c>
      <c r="AK81" s="37">
        <v>142819</v>
      </c>
      <c r="AL81" s="37">
        <v>171239</v>
      </c>
      <c r="AM81" s="37">
        <v>16794</v>
      </c>
      <c r="AN81" s="37">
        <v>59481</v>
      </c>
      <c r="AO81" s="37">
        <v>133851</v>
      </c>
      <c r="AP81" s="88">
        <v>198323.99999999997</v>
      </c>
      <c r="AQ81" s="128">
        <v>80003</v>
      </c>
      <c r="AR81" s="97">
        <v>35153</v>
      </c>
      <c r="AS81" s="133">
        <f t="shared" si="35"/>
        <v>115156</v>
      </c>
      <c r="AT81" s="160">
        <v>244546.99999999997</v>
      </c>
      <c r="AU81" s="160">
        <f t="shared" si="36"/>
        <v>359703</v>
      </c>
      <c r="AV81" s="160">
        <v>68778</v>
      </c>
      <c r="AW81" s="160">
        <f t="shared" si="37"/>
        <v>428481</v>
      </c>
      <c r="AX81" s="160">
        <v>51752</v>
      </c>
      <c r="AY81" s="160">
        <v>74698</v>
      </c>
      <c r="AZ81" s="160">
        <f t="shared" si="29"/>
        <v>126450</v>
      </c>
      <c r="BA81" s="160"/>
      <c r="BB81" s="160">
        <f t="shared" si="30"/>
        <v>126450</v>
      </c>
      <c r="BC81" s="160">
        <v>204184</v>
      </c>
      <c r="BD81" s="160">
        <f t="shared" si="31"/>
        <v>330634</v>
      </c>
      <c r="BE81" s="133">
        <v>17858</v>
      </c>
      <c r="BF81" s="160">
        <v>35827</v>
      </c>
      <c r="BG81" s="160">
        <f t="shared" si="32"/>
        <v>53685</v>
      </c>
      <c r="BH81" s="131">
        <f t="shared" si="33"/>
        <v>-65.493121038800439</v>
      </c>
      <c r="BI81" s="130">
        <f t="shared" si="34"/>
        <v>-57.544483985765126</v>
      </c>
      <c r="BJ81" s="96"/>
      <c r="BK81" s="96"/>
    </row>
    <row r="82" spans="1:63" ht="15" customHeight="1" x14ac:dyDescent="0.3">
      <c r="A82" s="34">
        <v>44</v>
      </c>
      <c r="B82" s="69" t="s">
        <v>185</v>
      </c>
      <c r="C82" s="37"/>
      <c r="D82" s="37">
        <v>298491</v>
      </c>
      <c r="E82" s="37">
        <v>491354</v>
      </c>
      <c r="F82" s="128">
        <v>505054</v>
      </c>
      <c r="G82" s="37" t="s">
        <v>340</v>
      </c>
      <c r="H82" s="37">
        <v>60482</v>
      </c>
      <c r="I82" s="37">
        <v>60482</v>
      </c>
      <c r="J82" s="88">
        <v>111616</v>
      </c>
      <c r="K82" s="128"/>
      <c r="L82" s="97"/>
      <c r="M82" s="133" t="str">
        <f t="shared" si="21"/>
        <v/>
      </c>
      <c r="N82" s="160">
        <v>19967</v>
      </c>
      <c r="O82" s="160">
        <f t="shared" si="38"/>
        <v>19967</v>
      </c>
      <c r="P82" s="160">
        <v>7296</v>
      </c>
      <c r="Q82" s="160">
        <f t="shared" si="22"/>
        <v>27263</v>
      </c>
      <c r="R82" s="133"/>
      <c r="S82" s="160"/>
      <c r="T82" s="133">
        <f t="shared" si="23"/>
        <v>0</v>
      </c>
      <c r="U82" s="133"/>
      <c r="V82" s="133">
        <f t="shared" si="24"/>
        <v>0</v>
      </c>
      <c r="W82" s="133"/>
      <c r="X82" s="133">
        <f t="shared" si="25"/>
        <v>0</v>
      </c>
      <c r="Y82" s="133"/>
      <c r="Z82" s="160"/>
      <c r="AA82" s="160">
        <f t="shared" si="26"/>
        <v>0</v>
      </c>
      <c r="AB82" s="131" t="str">
        <f t="shared" si="27"/>
        <v xml:space="preserve"> </v>
      </c>
      <c r="AC82" s="130"/>
      <c r="AD82" s="96"/>
      <c r="AE82" s="96"/>
      <c r="AF82" s="143"/>
      <c r="AG82" s="34">
        <v>44</v>
      </c>
      <c r="AH82" s="69" t="s">
        <v>185</v>
      </c>
      <c r="AI82" s="37">
        <v>18116</v>
      </c>
      <c r="AJ82" s="37">
        <v>69177</v>
      </c>
      <c r="AK82" s="37">
        <v>154838</v>
      </c>
      <c r="AL82" s="37">
        <v>350573</v>
      </c>
      <c r="AM82" s="37">
        <v>81594</v>
      </c>
      <c r="AN82" s="37">
        <v>129201.99999999999</v>
      </c>
      <c r="AO82" s="37">
        <v>143132</v>
      </c>
      <c r="AP82" s="88">
        <v>157701.99999999997</v>
      </c>
      <c r="AQ82" s="128">
        <v>9048</v>
      </c>
      <c r="AR82" s="97">
        <v>41128</v>
      </c>
      <c r="AS82" s="133">
        <f t="shared" si="35"/>
        <v>50176</v>
      </c>
      <c r="AT82" s="160">
        <v>50252</v>
      </c>
      <c r="AU82" s="160">
        <f t="shared" si="36"/>
        <v>100428</v>
      </c>
      <c r="AV82" s="160">
        <v>60909</v>
      </c>
      <c r="AW82" s="160">
        <f t="shared" si="37"/>
        <v>161337</v>
      </c>
      <c r="AX82" s="160">
        <v>71166</v>
      </c>
      <c r="AY82" s="160">
        <v>250740</v>
      </c>
      <c r="AZ82" s="160">
        <f t="shared" si="29"/>
        <v>321906</v>
      </c>
      <c r="BA82" s="160">
        <v>88068</v>
      </c>
      <c r="BB82" s="160">
        <f t="shared" si="30"/>
        <v>409974</v>
      </c>
      <c r="BC82" s="160">
        <v>24806</v>
      </c>
      <c r="BD82" s="160">
        <f t="shared" si="31"/>
        <v>434780</v>
      </c>
      <c r="BE82" s="133">
        <v>52255</v>
      </c>
      <c r="BF82" s="160">
        <v>118281</v>
      </c>
      <c r="BG82" s="160">
        <f t="shared" si="32"/>
        <v>170536</v>
      </c>
      <c r="BH82" s="131">
        <f t="shared" si="33"/>
        <v>-26.573082651828116</v>
      </c>
      <c r="BI82" s="130">
        <f t="shared" si="34"/>
        <v>-47.023043994209488</v>
      </c>
      <c r="BJ82" s="96"/>
      <c r="BK82" s="96"/>
    </row>
    <row r="83" spans="1:63" ht="15" customHeight="1" x14ac:dyDescent="0.3">
      <c r="A83" s="34">
        <v>45</v>
      </c>
      <c r="B83" s="69" t="s">
        <v>186</v>
      </c>
      <c r="C83" s="37"/>
      <c r="D83" s="37"/>
      <c r="E83" s="37"/>
      <c r="F83" s="128"/>
      <c r="G83" s="37"/>
      <c r="H83" s="37"/>
      <c r="I83" s="37"/>
      <c r="J83" s="88"/>
      <c r="K83" s="128"/>
      <c r="L83" s="97"/>
      <c r="M83" s="133" t="str">
        <f t="shared" si="21"/>
        <v/>
      </c>
      <c r="N83" s="160"/>
      <c r="O83" s="160" t="str">
        <f t="shared" si="38"/>
        <v xml:space="preserve">  </v>
      </c>
      <c r="P83" s="160"/>
      <c r="Q83" s="160" t="str">
        <f t="shared" si="22"/>
        <v xml:space="preserve">  </v>
      </c>
      <c r="R83" s="133"/>
      <c r="S83" s="160"/>
      <c r="T83" s="133">
        <f t="shared" si="23"/>
        <v>0</v>
      </c>
      <c r="U83" s="133"/>
      <c r="V83" s="133">
        <f t="shared" si="24"/>
        <v>0</v>
      </c>
      <c r="W83" s="133"/>
      <c r="X83" s="133">
        <f t="shared" si="25"/>
        <v>0</v>
      </c>
      <c r="Y83" s="133"/>
      <c r="Z83" s="160"/>
      <c r="AA83" s="160">
        <f t="shared" si="26"/>
        <v>0</v>
      </c>
      <c r="AB83" s="131" t="str">
        <f t="shared" si="27"/>
        <v xml:space="preserve"> </v>
      </c>
      <c r="AC83" s="130"/>
      <c r="AD83" s="96"/>
      <c r="AE83" s="96"/>
      <c r="AF83" s="143"/>
      <c r="AG83" s="34">
        <v>45</v>
      </c>
      <c r="AH83" s="69" t="s">
        <v>186</v>
      </c>
      <c r="AI83" s="37">
        <v>0</v>
      </c>
      <c r="AJ83" s="37">
        <v>2650</v>
      </c>
      <c r="AK83" s="37">
        <v>6750</v>
      </c>
      <c r="AL83" s="37">
        <v>6750</v>
      </c>
      <c r="AM83" s="37"/>
      <c r="AN83" s="37"/>
      <c r="AO83" s="37">
        <v>0</v>
      </c>
      <c r="AP83" s="88">
        <v>21972</v>
      </c>
      <c r="AQ83" s="128"/>
      <c r="AR83" s="97"/>
      <c r="AS83" s="133" t="str">
        <f t="shared" si="35"/>
        <v/>
      </c>
      <c r="AT83" s="160">
        <v>52405</v>
      </c>
      <c r="AU83" s="160">
        <f t="shared" si="36"/>
        <v>52405</v>
      </c>
      <c r="AV83" s="160"/>
      <c r="AW83" s="160">
        <f t="shared" si="37"/>
        <v>52405</v>
      </c>
      <c r="AX83" s="160"/>
      <c r="AY83" s="160">
        <v>64650</v>
      </c>
      <c r="AZ83" s="160">
        <f t="shared" si="29"/>
        <v>64650</v>
      </c>
      <c r="BA83" s="160"/>
      <c r="BB83" s="160">
        <f t="shared" si="30"/>
        <v>64650</v>
      </c>
      <c r="BC83" s="160">
        <v>2250</v>
      </c>
      <c r="BD83" s="160">
        <f t="shared" si="31"/>
        <v>66900</v>
      </c>
      <c r="BE83" s="133">
        <v>3450</v>
      </c>
      <c r="BF83" s="160">
        <v>19830</v>
      </c>
      <c r="BG83" s="160">
        <f t="shared" si="32"/>
        <v>23280</v>
      </c>
      <c r="BH83" s="131" t="str">
        <f t="shared" si="33"/>
        <v xml:space="preserve"> </v>
      </c>
      <c r="BI83" s="130">
        <f t="shared" si="34"/>
        <v>-63.990719257540604</v>
      </c>
      <c r="BJ83" s="96"/>
      <c r="BK83" s="96"/>
    </row>
    <row r="84" spans="1:63" ht="15" customHeight="1" x14ac:dyDescent="0.3">
      <c r="A84" s="34">
        <v>46</v>
      </c>
      <c r="B84" s="69" t="s">
        <v>187</v>
      </c>
      <c r="C84" s="37"/>
      <c r="D84" s="37"/>
      <c r="E84" s="37"/>
      <c r="F84" s="128"/>
      <c r="G84" s="37" t="s">
        <v>340</v>
      </c>
      <c r="H84" s="37"/>
      <c r="I84" s="37"/>
      <c r="J84" s="88"/>
      <c r="K84" s="128"/>
      <c r="L84" s="97"/>
      <c r="M84" s="133" t="str">
        <f t="shared" si="21"/>
        <v/>
      </c>
      <c r="N84" s="160"/>
      <c r="O84" s="160" t="str">
        <f t="shared" si="38"/>
        <v xml:space="preserve">  </v>
      </c>
      <c r="P84" s="160"/>
      <c r="Q84" s="160" t="str">
        <f t="shared" si="22"/>
        <v xml:space="preserve">  </v>
      </c>
      <c r="R84" s="133"/>
      <c r="S84" s="160"/>
      <c r="T84" s="133">
        <f t="shared" si="23"/>
        <v>0</v>
      </c>
      <c r="U84" s="133"/>
      <c r="V84" s="133">
        <f t="shared" si="24"/>
        <v>0</v>
      </c>
      <c r="W84" s="133"/>
      <c r="X84" s="133">
        <f t="shared" si="25"/>
        <v>0</v>
      </c>
      <c r="Y84" s="133"/>
      <c r="Z84" s="160"/>
      <c r="AA84" s="160">
        <f t="shared" si="26"/>
        <v>0</v>
      </c>
      <c r="AB84" s="131" t="str">
        <f t="shared" si="27"/>
        <v xml:space="preserve"> </v>
      </c>
      <c r="AC84" s="130"/>
      <c r="AD84" s="96"/>
      <c r="AE84" s="96"/>
      <c r="AF84" s="143"/>
      <c r="AG84" s="34">
        <v>46</v>
      </c>
      <c r="AH84" s="69" t="s">
        <v>187</v>
      </c>
      <c r="AI84" s="37">
        <v>11929</v>
      </c>
      <c r="AJ84" s="37">
        <v>165129</v>
      </c>
      <c r="AK84" s="37">
        <v>169554</v>
      </c>
      <c r="AL84" s="37">
        <v>169554</v>
      </c>
      <c r="AM84" s="37">
        <v>3100</v>
      </c>
      <c r="AN84" s="37">
        <v>42100</v>
      </c>
      <c r="AO84" s="37">
        <v>61600</v>
      </c>
      <c r="AP84" s="88">
        <v>135445</v>
      </c>
      <c r="AQ84" s="128">
        <v>207268</v>
      </c>
      <c r="AR84" s="97">
        <v>299152</v>
      </c>
      <c r="AS84" s="133">
        <f t="shared" si="35"/>
        <v>506420</v>
      </c>
      <c r="AT84" s="160">
        <v>187150</v>
      </c>
      <c r="AU84" s="160">
        <f t="shared" si="36"/>
        <v>693570</v>
      </c>
      <c r="AV84" s="160"/>
      <c r="AW84" s="160">
        <f t="shared" si="37"/>
        <v>693570</v>
      </c>
      <c r="AX84" s="160">
        <v>299120</v>
      </c>
      <c r="AY84" s="160">
        <v>102500</v>
      </c>
      <c r="AZ84" s="160">
        <f t="shared" si="29"/>
        <v>401620</v>
      </c>
      <c r="BA84" s="160">
        <v>18500</v>
      </c>
      <c r="BB84" s="160">
        <f t="shared" si="30"/>
        <v>420120</v>
      </c>
      <c r="BC84" s="160">
        <v>273623</v>
      </c>
      <c r="BD84" s="160">
        <f t="shared" si="31"/>
        <v>693743</v>
      </c>
      <c r="BE84" s="133">
        <v>235824</v>
      </c>
      <c r="BF84" s="160">
        <v>214269</v>
      </c>
      <c r="BG84" s="160">
        <f t="shared" si="32"/>
        <v>450093</v>
      </c>
      <c r="BH84" s="131">
        <f t="shared" si="33"/>
        <v>-21.160738165284826</v>
      </c>
      <c r="BI84" s="130">
        <f t="shared" si="34"/>
        <v>12.069369055325936</v>
      </c>
      <c r="BJ84" s="96"/>
      <c r="BK84" s="96"/>
    </row>
    <row r="85" spans="1:63" ht="15" customHeight="1" x14ac:dyDescent="0.3">
      <c r="A85" s="34">
        <v>47</v>
      </c>
      <c r="B85" s="69" t="s">
        <v>188</v>
      </c>
      <c r="C85" s="37"/>
      <c r="D85" s="37">
        <v>17167985</v>
      </c>
      <c r="E85" s="37">
        <v>18250063</v>
      </c>
      <c r="F85" s="128">
        <v>19607329</v>
      </c>
      <c r="G85" s="37" t="s">
        <v>340</v>
      </c>
      <c r="H85" s="37">
        <v>912843</v>
      </c>
      <c r="I85" s="37">
        <v>1429948</v>
      </c>
      <c r="J85" s="88">
        <v>2031184</v>
      </c>
      <c r="K85" s="128">
        <v>532649</v>
      </c>
      <c r="L85" s="97">
        <v>9597</v>
      </c>
      <c r="M85" s="133">
        <f t="shared" si="21"/>
        <v>542246</v>
      </c>
      <c r="N85" s="160">
        <v>293943</v>
      </c>
      <c r="O85" s="160">
        <f t="shared" si="38"/>
        <v>836189</v>
      </c>
      <c r="P85" s="160">
        <v>238208</v>
      </c>
      <c r="Q85" s="160">
        <f t="shared" si="22"/>
        <v>1074397</v>
      </c>
      <c r="R85" s="133">
        <v>2500</v>
      </c>
      <c r="S85" s="160"/>
      <c r="T85" s="133">
        <f t="shared" si="23"/>
        <v>2500</v>
      </c>
      <c r="U85" s="133"/>
      <c r="V85" s="133">
        <f t="shared" si="24"/>
        <v>2500</v>
      </c>
      <c r="W85" s="133">
        <v>406882</v>
      </c>
      <c r="X85" s="133">
        <f t="shared" si="25"/>
        <v>409382</v>
      </c>
      <c r="Y85" s="133">
        <v>1049067</v>
      </c>
      <c r="Z85" s="160">
        <v>393600</v>
      </c>
      <c r="AA85" s="160">
        <f t="shared" si="26"/>
        <v>1442667</v>
      </c>
      <c r="AB85" s="131">
        <f t="shared" si="27"/>
        <v>41862.68</v>
      </c>
      <c r="AC85" s="130">
        <f t="shared" si="28"/>
        <v>57606.679999999993</v>
      </c>
      <c r="AD85" s="96"/>
      <c r="AE85" s="96"/>
      <c r="AF85" s="143"/>
      <c r="AG85" s="34">
        <v>47</v>
      </c>
      <c r="AH85" s="69" t="s">
        <v>188</v>
      </c>
      <c r="AI85" s="37">
        <v>135835</v>
      </c>
      <c r="AJ85" s="37">
        <v>378750.99999999994</v>
      </c>
      <c r="AK85" s="37">
        <v>712748.99999999988</v>
      </c>
      <c r="AL85" s="37">
        <v>1141106</v>
      </c>
      <c r="AM85" s="37">
        <v>2505845</v>
      </c>
      <c r="AN85" s="37">
        <v>2900299</v>
      </c>
      <c r="AO85" s="37">
        <v>3019387</v>
      </c>
      <c r="AP85" s="88">
        <v>3459016.9999999991</v>
      </c>
      <c r="AQ85" s="128">
        <v>485179</v>
      </c>
      <c r="AR85" s="97">
        <v>349985</v>
      </c>
      <c r="AS85" s="133">
        <f t="shared" si="35"/>
        <v>835164</v>
      </c>
      <c r="AT85" s="160">
        <v>593903</v>
      </c>
      <c r="AU85" s="160">
        <f t="shared" si="36"/>
        <v>1429067</v>
      </c>
      <c r="AV85" s="160">
        <v>205186</v>
      </c>
      <c r="AW85" s="160">
        <f t="shared" si="37"/>
        <v>1634253</v>
      </c>
      <c r="AX85" s="160">
        <v>202724.99999999997</v>
      </c>
      <c r="AY85" s="160">
        <v>209042</v>
      </c>
      <c r="AZ85" s="160">
        <f t="shared" si="29"/>
        <v>411767</v>
      </c>
      <c r="BA85" s="160">
        <v>363711</v>
      </c>
      <c r="BB85" s="160">
        <f t="shared" si="30"/>
        <v>775478</v>
      </c>
      <c r="BC85" s="160">
        <v>281613</v>
      </c>
      <c r="BD85" s="160">
        <f t="shared" si="31"/>
        <v>1057091</v>
      </c>
      <c r="BE85" s="133">
        <v>340090</v>
      </c>
      <c r="BF85" s="160">
        <v>549212.00000000012</v>
      </c>
      <c r="BG85" s="160">
        <f t="shared" si="32"/>
        <v>889302.00000000012</v>
      </c>
      <c r="BH85" s="131">
        <f t="shared" si="33"/>
        <v>67.759279812553984</v>
      </c>
      <c r="BI85" s="130">
        <f t="shared" si="34"/>
        <v>115.97213958379376</v>
      </c>
      <c r="BJ85" s="96"/>
      <c r="BK85" s="96"/>
    </row>
    <row r="86" spans="1:63" ht="15" customHeight="1" x14ac:dyDescent="0.3">
      <c r="A86" s="34">
        <v>48</v>
      </c>
      <c r="B86" s="69" t="s">
        <v>189</v>
      </c>
      <c r="C86" s="37"/>
      <c r="D86" s="37"/>
      <c r="E86" s="37">
        <v>11066</v>
      </c>
      <c r="F86" s="128">
        <v>12960</v>
      </c>
      <c r="G86" s="37" t="s">
        <v>340</v>
      </c>
      <c r="H86" s="37"/>
      <c r="I86" s="37"/>
      <c r="J86" s="88"/>
      <c r="K86" s="128"/>
      <c r="L86" s="97"/>
      <c r="M86" s="133" t="str">
        <f t="shared" si="21"/>
        <v/>
      </c>
      <c r="N86" s="160"/>
      <c r="O86" s="160" t="str">
        <f t="shared" si="38"/>
        <v xml:space="preserve">  </v>
      </c>
      <c r="P86" s="160"/>
      <c r="Q86" s="160" t="str">
        <f t="shared" si="22"/>
        <v xml:space="preserve">  </v>
      </c>
      <c r="R86" s="133">
        <v>1056</v>
      </c>
      <c r="S86" s="160"/>
      <c r="T86" s="133">
        <f t="shared" si="23"/>
        <v>1056</v>
      </c>
      <c r="U86" s="133"/>
      <c r="V86" s="133">
        <f t="shared" si="24"/>
        <v>1056</v>
      </c>
      <c r="W86" s="133"/>
      <c r="X86" s="133">
        <f t="shared" si="25"/>
        <v>1056</v>
      </c>
      <c r="Y86" s="133">
        <v>1094</v>
      </c>
      <c r="Z86" s="160">
        <v>3268</v>
      </c>
      <c r="AA86" s="160">
        <f t="shared" si="26"/>
        <v>4362</v>
      </c>
      <c r="AB86" s="131">
        <f t="shared" si="27"/>
        <v>3.5984848484848442</v>
      </c>
      <c r="AC86" s="130">
        <f t="shared" si="28"/>
        <v>313.06818181818181</v>
      </c>
      <c r="AD86" s="96"/>
      <c r="AE86" s="96"/>
      <c r="AF86" s="143"/>
      <c r="AG86" s="34">
        <v>48</v>
      </c>
      <c r="AH86" s="69" t="s">
        <v>189</v>
      </c>
      <c r="AI86" s="37">
        <v>14120</v>
      </c>
      <c r="AJ86" s="37">
        <v>24512</v>
      </c>
      <c r="AK86" s="37">
        <v>24512</v>
      </c>
      <c r="AL86" s="37">
        <v>24512</v>
      </c>
      <c r="AM86" s="37">
        <v>84861</v>
      </c>
      <c r="AN86" s="37">
        <v>86651</v>
      </c>
      <c r="AO86" s="37">
        <v>86651</v>
      </c>
      <c r="AP86" s="88">
        <v>139958</v>
      </c>
      <c r="AQ86" s="128">
        <v>37440</v>
      </c>
      <c r="AR86" s="97">
        <v>7105</v>
      </c>
      <c r="AS86" s="133">
        <f t="shared" si="35"/>
        <v>44545</v>
      </c>
      <c r="AT86" s="160"/>
      <c r="AU86" s="160">
        <f t="shared" si="36"/>
        <v>44545</v>
      </c>
      <c r="AV86" s="160">
        <v>171778</v>
      </c>
      <c r="AW86" s="160">
        <f t="shared" si="37"/>
        <v>216323</v>
      </c>
      <c r="AX86" s="160"/>
      <c r="AY86" s="160"/>
      <c r="AZ86" s="160">
        <f t="shared" si="29"/>
        <v>0</v>
      </c>
      <c r="BA86" s="160">
        <v>16683</v>
      </c>
      <c r="BB86" s="160">
        <f t="shared" si="30"/>
        <v>16683</v>
      </c>
      <c r="BC86" s="160">
        <v>5456</v>
      </c>
      <c r="BD86" s="160">
        <f t="shared" si="31"/>
        <v>22139</v>
      </c>
      <c r="BE86" s="133">
        <v>1825</v>
      </c>
      <c r="BF86" s="160"/>
      <c r="BG86" s="160">
        <f t="shared" si="32"/>
        <v>1825</v>
      </c>
      <c r="BH86" s="131" t="str">
        <f t="shared" si="33"/>
        <v xml:space="preserve"> </v>
      </c>
      <c r="BI86" s="130" t="e">
        <f t="shared" si="34"/>
        <v>#DIV/0!</v>
      </c>
      <c r="BJ86" s="96"/>
      <c r="BK86" s="96"/>
    </row>
    <row r="87" spans="1:63" ht="15" customHeight="1" x14ac:dyDescent="0.3">
      <c r="A87" s="34">
        <v>49</v>
      </c>
      <c r="B87" s="33" t="s">
        <v>191</v>
      </c>
      <c r="C87" s="37"/>
      <c r="D87" s="37"/>
      <c r="E87" s="37"/>
      <c r="F87" s="128"/>
      <c r="G87" s="37"/>
      <c r="H87" s="37"/>
      <c r="I87" s="37"/>
      <c r="J87" s="88"/>
      <c r="K87" s="128"/>
      <c r="L87" s="97"/>
      <c r="M87" s="133" t="str">
        <f t="shared" si="21"/>
        <v/>
      </c>
      <c r="N87" s="160"/>
      <c r="O87" s="160" t="str">
        <f t="shared" si="38"/>
        <v xml:space="preserve">  </v>
      </c>
      <c r="P87" s="160"/>
      <c r="Q87" s="160" t="str">
        <f t="shared" si="22"/>
        <v xml:space="preserve">  </v>
      </c>
      <c r="R87" s="133"/>
      <c r="S87" s="160"/>
      <c r="T87" s="133">
        <f t="shared" si="23"/>
        <v>0</v>
      </c>
      <c r="U87" s="133"/>
      <c r="V87" s="133">
        <f t="shared" si="24"/>
        <v>0</v>
      </c>
      <c r="W87" s="133"/>
      <c r="X87" s="133">
        <f t="shared" si="25"/>
        <v>0</v>
      </c>
      <c r="Y87" s="133"/>
      <c r="Z87" s="160"/>
      <c r="AA87" s="160">
        <f t="shared" si="26"/>
        <v>0</v>
      </c>
      <c r="AB87" s="131" t="str">
        <f t="shared" si="27"/>
        <v xml:space="preserve"> </v>
      </c>
      <c r="AC87" s="130"/>
      <c r="AD87" s="96"/>
      <c r="AE87" s="96"/>
      <c r="AF87" s="143"/>
      <c r="AG87" s="34">
        <v>49</v>
      </c>
      <c r="AH87" s="33" t="s">
        <v>191</v>
      </c>
      <c r="AI87" s="37">
        <v>45900</v>
      </c>
      <c r="AJ87" s="37">
        <v>58900</v>
      </c>
      <c r="AK87" s="37">
        <v>473766</v>
      </c>
      <c r="AL87" s="37">
        <v>473766</v>
      </c>
      <c r="AM87" s="37"/>
      <c r="AN87" s="37"/>
      <c r="AO87" s="37">
        <v>0</v>
      </c>
      <c r="AP87" s="88"/>
      <c r="AQ87" s="128"/>
      <c r="AR87" s="97">
        <v>769126</v>
      </c>
      <c r="AS87" s="133">
        <f t="shared" si="35"/>
        <v>769126</v>
      </c>
      <c r="AT87" s="160"/>
      <c r="AU87" s="160">
        <f t="shared" si="36"/>
        <v>769126</v>
      </c>
      <c r="AV87" s="160"/>
      <c r="AW87" s="160">
        <f t="shared" si="37"/>
        <v>769126</v>
      </c>
      <c r="AX87" s="160"/>
      <c r="AY87" s="160">
        <v>23300</v>
      </c>
      <c r="AZ87" s="160">
        <f t="shared" si="29"/>
        <v>23300</v>
      </c>
      <c r="BA87" s="160"/>
      <c r="BB87" s="160">
        <f t="shared" si="30"/>
        <v>23300</v>
      </c>
      <c r="BC87" s="160"/>
      <c r="BD87" s="160">
        <f t="shared" si="31"/>
        <v>23300</v>
      </c>
      <c r="BE87" s="133"/>
      <c r="BF87" s="160">
        <v>5380</v>
      </c>
      <c r="BG87" s="160">
        <f t="shared" si="32"/>
        <v>5380</v>
      </c>
      <c r="BH87" s="131" t="str">
        <f t="shared" si="33"/>
        <v xml:space="preserve"> </v>
      </c>
      <c r="BI87" s="130">
        <f t="shared" si="34"/>
        <v>-76.909871244635184</v>
      </c>
      <c r="BJ87" s="96"/>
      <c r="BK87" s="96"/>
    </row>
    <row r="88" spans="1:63" ht="15" customHeight="1" x14ac:dyDescent="0.3">
      <c r="A88" s="34">
        <v>50</v>
      </c>
      <c r="B88" s="69" t="s">
        <v>192</v>
      </c>
      <c r="C88" s="37">
        <v>30524</v>
      </c>
      <c r="D88" s="37">
        <v>30524</v>
      </c>
      <c r="E88" s="37">
        <v>34691</v>
      </c>
      <c r="F88" s="128">
        <v>65642</v>
      </c>
      <c r="G88" s="37"/>
      <c r="H88" s="37">
        <v>23590</v>
      </c>
      <c r="I88" s="37">
        <v>112362</v>
      </c>
      <c r="J88" s="88">
        <v>112362</v>
      </c>
      <c r="K88" s="128">
        <v>29340</v>
      </c>
      <c r="L88" s="97">
        <v>27054</v>
      </c>
      <c r="M88" s="133">
        <f t="shared" si="21"/>
        <v>56394</v>
      </c>
      <c r="N88" s="160"/>
      <c r="O88" s="160">
        <f t="shared" si="38"/>
        <v>56394</v>
      </c>
      <c r="P88" s="160">
        <v>19073</v>
      </c>
      <c r="Q88" s="160">
        <f t="shared" si="22"/>
        <v>75467</v>
      </c>
      <c r="R88" s="133"/>
      <c r="S88" s="160"/>
      <c r="T88" s="133">
        <f t="shared" si="23"/>
        <v>0</v>
      </c>
      <c r="U88" s="133">
        <v>20176</v>
      </c>
      <c r="V88" s="133">
        <f t="shared" si="24"/>
        <v>20176</v>
      </c>
      <c r="W88" s="133">
        <v>9977</v>
      </c>
      <c r="X88" s="133">
        <f t="shared" si="25"/>
        <v>30153</v>
      </c>
      <c r="Y88" s="133"/>
      <c r="Z88" s="160">
        <v>3119</v>
      </c>
      <c r="AA88" s="160">
        <f t="shared" si="26"/>
        <v>3119</v>
      </c>
      <c r="AB88" s="131" t="str">
        <f t="shared" si="27"/>
        <v xml:space="preserve"> </v>
      </c>
      <c r="AC88" s="130" t="e">
        <f t="shared" si="28"/>
        <v>#DIV/0!</v>
      </c>
      <c r="AD88" s="96"/>
      <c r="AE88" s="96"/>
      <c r="AF88" s="143"/>
      <c r="AG88" s="34">
        <v>50</v>
      </c>
      <c r="AH88" s="69" t="s">
        <v>192</v>
      </c>
      <c r="AI88" s="37">
        <v>0</v>
      </c>
      <c r="AJ88" s="37">
        <v>3431</v>
      </c>
      <c r="AK88" s="37">
        <v>3431</v>
      </c>
      <c r="AL88" s="37">
        <v>3431</v>
      </c>
      <c r="AM88" s="37"/>
      <c r="AN88" s="37"/>
      <c r="AO88" s="37">
        <v>8018</v>
      </c>
      <c r="AP88" s="88">
        <v>8018</v>
      </c>
      <c r="AQ88" s="128"/>
      <c r="AR88" s="97">
        <v>8378</v>
      </c>
      <c r="AS88" s="133">
        <f t="shared" si="35"/>
        <v>8378</v>
      </c>
      <c r="AT88" s="160">
        <v>4539</v>
      </c>
      <c r="AU88" s="160">
        <f t="shared" si="36"/>
        <v>12917</v>
      </c>
      <c r="AV88" s="160">
        <v>280006</v>
      </c>
      <c r="AW88" s="160">
        <f t="shared" si="37"/>
        <v>292923</v>
      </c>
      <c r="AX88" s="160"/>
      <c r="AY88" s="160"/>
      <c r="AZ88" s="160">
        <f t="shared" si="29"/>
        <v>0</v>
      </c>
      <c r="BA88" s="160">
        <v>17276</v>
      </c>
      <c r="BB88" s="160">
        <f t="shared" si="30"/>
        <v>17276</v>
      </c>
      <c r="BC88" s="160">
        <v>41228</v>
      </c>
      <c r="BD88" s="160">
        <f t="shared" si="31"/>
        <v>58504</v>
      </c>
      <c r="BE88" s="133">
        <v>109797</v>
      </c>
      <c r="BF88" s="160"/>
      <c r="BG88" s="160">
        <f t="shared" si="32"/>
        <v>109797</v>
      </c>
      <c r="BH88" s="131" t="str">
        <f t="shared" si="33"/>
        <v xml:space="preserve"> </v>
      </c>
      <c r="BI88" s="130" t="e">
        <f t="shared" si="34"/>
        <v>#DIV/0!</v>
      </c>
      <c r="BJ88" s="96"/>
      <c r="BK88" s="96"/>
    </row>
    <row r="89" spans="1:63" ht="15" customHeight="1" x14ac:dyDescent="0.3">
      <c r="A89" s="34">
        <v>51</v>
      </c>
      <c r="B89" s="69" t="s">
        <v>193</v>
      </c>
      <c r="C89" s="37"/>
      <c r="D89" s="37"/>
      <c r="E89" s="37"/>
      <c r="F89" s="128"/>
      <c r="G89" s="37"/>
      <c r="H89" s="37"/>
      <c r="I89" s="37"/>
      <c r="J89" s="88"/>
      <c r="K89" s="128"/>
      <c r="L89" s="97"/>
      <c r="M89" s="133" t="str">
        <f t="shared" si="21"/>
        <v/>
      </c>
      <c r="N89" s="160"/>
      <c r="O89" s="160" t="str">
        <f t="shared" si="38"/>
        <v xml:space="preserve">  </v>
      </c>
      <c r="P89" s="160"/>
      <c r="Q89" s="160" t="str">
        <f t="shared" si="22"/>
        <v xml:space="preserve">  </v>
      </c>
      <c r="R89" s="133"/>
      <c r="S89" s="160"/>
      <c r="T89" s="133">
        <f t="shared" si="23"/>
        <v>0</v>
      </c>
      <c r="U89" s="133"/>
      <c r="V89" s="133">
        <f t="shared" si="24"/>
        <v>0</v>
      </c>
      <c r="W89" s="133"/>
      <c r="X89" s="133">
        <f t="shared" si="25"/>
        <v>0</v>
      </c>
      <c r="Y89" s="133"/>
      <c r="Z89" s="160"/>
      <c r="AA89" s="160">
        <f t="shared" si="26"/>
        <v>0</v>
      </c>
      <c r="AB89" s="131" t="str">
        <f t="shared" si="27"/>
        <v xml:space="preserve"> </v>
      </c>
      <c r="AC89" s="130"/>
      <c r="AD89" s="96"/>
      <c r="AE89" s="96"/>
      <c r="AF89" s="143"/>
      <c r="AG89" s="34">
        <v>51</v>
      </c>
      <c r="AH89" s="69" t="s">
        <v>193</v>
      </c>
      <c r="AI89" s="37">
        <v>30401</v>
      </c>
      <c r="AJ89" s="37">
        <v>30401</v>
      </c>
      <c r="AK89" s="37">
        <v>30401</v>
      </c>
      <c r="AL89" s="37">
        <v>30401</v>
      </c>
      <c r="AM89" s="37"/>
      <c r="AN89" s="37">
        <v>3900</v>
      </c>
      <c r="AO89" s="37">
        <v>3900</v>
      </c>
      <c r="AP89" s="88">
        <v>3900</v>
      </c>
      <c r="AQ89" s="128"/>
      <c r="AR89" s="97">
        <v>451586</v>
      </c>
      <c r="AS89" s="133">
        <f t="shared" si="35"/>
        <v>451586</v>
      </c>
      <c r="AT89" s="160">
        <v>153252</v>
      </c>
      <c r="AU89" s="160">
        <f t="shared" si="36"/>
        <v>604838</v>
      </c>
      <c r="AV89" s="160">
        <v>545041</v>
      </c>
      <c r="AW89" s="160">
        <f t="shared" si="37"/>
        <v>1149879</v>
      </c>
      <c r="AX89" s="160">
        <v>617625</v>
      </c>
      <c r="AY89" s="160">
        <v>66698</v>
      </c>
      <c r="AZ89" s="160">
        <f t="shared" si="29"/>
        <v>684323</v>
      </c>
      <c r="BA89" s="160"/>
      <c r="BB89" s="160">
        <f t="shared" si="30"/>
        <v>684323</v>
      </c>
      <c r="BC89" s="160"/>
      <c r="BD89" s="160">
        <f t="shared" si="31"/>
        <v>684323</v>
      </c>
      <c r="BE89" s="133"/>
      <c r="BF89" s="160"/>
      <c r="BG89" s="160">
        <f t="shared" si="32"/>
        <v>0</v>
      </c>
      <c r="BH89" s="131">
        <f t="shared" si="33"/>
        <v>-100</v>
      </c>
      <c r="BI89" s="130">
        <f t="shared" si="34"/>
        <v>-100</v>
      </c>
      <c r="BJ89" s="96"/>
      <c r="BK89" s="96"/>
    </row>
    <row r="90" spans="1:63" ht="15" customHeight="1" x14ac:dyDescent="0.3">
      <c r="A90" s="34">
        <v>52</v>
      </c>
      <c r="B90" s="69" t="s">
        <v>194</v>
      </c>
      <c r="C90" s="37"/>
      <c r="D90" s="37"/>
      <c r="E90" s="37"/>
      <c r="F90" s="128"/>
      <c r="G90" s="37"/>
      <c r="H90" s="37"/>
      <c r="I90" s="37"/>
      <c r="J90" s="88"/>
      <c r="K90" s="128"/>
      <c r="L90" s="97"/>
      <c r="M90" s="133" t="str">
        <f t="shared" si="21"/>
        <v/>
      </c>
      <c r="N90" s="160"/>
      <c r="O90" s="160" t="str">
        <f t="shared" si="38"/>
        <v xml:space="preserve">  </v>
      </c>
      <c r="P90" s="160"/>
      <c r="Q90" s="160" t="str">
        <f t="shared" si="22"/>
        <v xml:space="preserve">  </v>
      </c>
      <c r="R90" s="133"/>
      <c r="S90" s="160"/>
      <c r="T90" s="133">
        <f t="shared" si="23"/>
        <v>0</v>
      </c>
      <c r="U90" s="133"/>
      <c r="V90" s="133">
        <f t="shared" si="24"/>
        <v>0</v>
      </c>
      <c r="W90" s="133"/>
      <c r="X90" s="133">
        <f t="shared" si="25"/>
        <v>0</v>
      </c>
      <c r="Y90" s="133"/>
      <c r="Z90" s="160"/>
      <c r="AA90" s="160">
        <f t="shared" si="26"/>
        <v>0</v>
      </c>
      <c r="AB90" s="131" t="str">
        <f t="shared" si="27"/>
        <v xml:space="preserve"> </v>
      </c>
      <c r="AC90" s="130"/>
      <c r="AD90" s="96"/>
      <c r="AE90" s="96"/>
      <c r="AF90" s="143"/>
      <c r="AG90" s="34">
        <v>52</v>
      </c>
      <c r="AH90" s="69" t="s">
        <v>194</v>
      </c>
      <c r="AI90" s="37">
        <v>0</v>
      </c>
      <c r="AJ90" s="37">
        <v>0</v>
      </c>
      <c r="AK90" s="37">
        <v>0</v>
      </c>
      <c r="AL90" s="37">
        <v>23595</v>
      </c>
      <c r="AM90" s="37"/>
      <c r="AN90" s="37"/>
      <c r="AO90" s="37">
        <v>0</v>
      </c>
      <c r="AP90" s="88"/>
      <c r="AQ90" s="128"/>
      <c r="AR90" s="97">
        <v>84076</v>
      </c>
      <c r="AS90" s="133">
        <f t="shared" si="35"/>
        <v>84076</v>
      </c>
      <c r="AT90" s="160"/>
      <c r="AU90" s="160">
        <f t="shared" si="36"/>
        <v>84076</v>
      </c>
      <c r="AV90" s="160"/>
      <c r="AW90" s="160">
        <f t="shared" si="37"/>
        <v>84076</v>
      </c>
      <c r="AX90" s="160"/>
      <c r="AY90" s="160"/>
      <c r="AZ90" s="160">
        <f t="shared" si="29"/>
        <v>0</v>
      </c>
      <c r="BA90" s="160">
        <v>26256</v>
      </c>
      <c r="BB90" s="160">
        <f t="shared" si="30"/>
        <v>26256</v>
      </c>
      <c r="BC90" s="160">
        <v>86402</v>
      </c>
      <c r="BD90" s="160">
        <f t="shared" si="31"/>
        <v>112658</v>
      </c>
      <c r="BE90" s="133">
        <v>87546</v>
      </c>
      <c r="BF90" s="160">
        <v>65422</v>
      </c>
      <c r="BG90" s="160">
        <f t="shared" si="32"/>
        <v>152968</v>
      </c>
      <c r="BH90" s="131" t="str">
        <f t="shared" si="33"/>
        <v xml:space="preserve"> </v>
      </c>
      <c r="BI90" s="130" t="e">
        <f t="shared" si="34"/>
        <v>#DIV/0!</v>
      </c>
      <c r="BJ90" s="96"/>
      <c r="BK90" s="96"/>
    </row>
    <row r="91" spans="1:63" ht="15" customHeight="1" x14ac:dyDescent="0.3">
      <c r="A91" s="34">
        <v>53</v>
      </c>
      <c r="B91" s="69" t="s">
        <v>195</v>
      </c>
      <c r="C91" s="37"/>
      <c r="D91" s="37"/>
      <c r="E91" s="37"/>
      <c r="F91" s="128"/>
      <c r="G91" s="37" t="s">
        <v>340</v>
      </c>
      <c r="H91" s="37"/>
      <c r="I91" s="37"/>
      <c r="J91" s="88"/>
      <c r="K91" s="128"/>
      <c r="L91" s="97"/>
      <c r="M91" s="133" t="str">
        <f t="shared" si="21"/>
        <v/>
      </c>
      <c r="N91" s="160"/>
      <c r="O91" s="160" t="str">
        <f t="shared" si="38"/>
        <v xml:space="preserve">  </v>
      </c>
      <c r="P91" s="160"/>
      <c r="Q91" s="160" t="str">
        <f t="shared" si="22"/>
        <v xml:space="preserve">  </v>
      </c>
      <c r="R91" s="133"/>
      <c r="S91" s="160"/>
      <c r="T91" s="133">
        <f t="shared" si="23"/>
        <v>0</v>
      </c>
      <c r="U91" s="133"/>
      <c r="V91" s="133">
        <f t="shared" si="24"/>
        <v>0</v>
      </c>
      <c r="W91" s="133"/>
      <c r="X91" s="133">
        <f t="shared" si="25"/>
        <v>0</v>
      </c>
      <c r="Y91" s="133"/>
      <c r="Z91" s="160"/>
      <c r="AA91" s="160">
        <f t="shared" si="26"/>
        <v>0</v>
      </c>
      <c r="AB91" s="131" t="str">
        <f t="shared" si="27"/>
        <v xml:space="preserve"> </v>
      </c>
      <c r="AC91" s="130"/>
      <c r="AD91" s="96"/>
      <c r="AE91" s="96"/>
      <c r="AF91" s="143"/>
      <c r="AG91" s="34">
        <v>53</v>
      </c>
      <c r="AH91" s="69" t="s">
        <v>195</v>
      </c>
      <c r="AI91" s="37">
        <v>8265</v>
      </c>
      <c r="AJ91" s="37">
        <v>17105</v>
      </c>
      <c r="AK91" s="37">
        <v>25200</v>
      </c>
      <c r="AL91" s="37">
        <v>32820</v>
      </c>
      <c r="AM91" s="37">
        <v>26341</v>
      </c>
      <c r="AN91" s="37">
        <v>26341</v>
      </c>
      <c r="AO91" s="37">
        <v>26341</v>
      </c>
      <c r="AP91" s="88">
        <v>45863</v>
      </c>
      <c r="AQ91" s="128">
        <v>1019</v>
      </c>
      <c r="AR91" s="97"/>
      <c r="AS91" s="133">
        <f t="shared" si="35"/>
        <v>1019</v>
      </c>
      <c r="AT91" s="160">
        <v>2230</v>
      </c>
      <c r="AU91" s="160">
        <f t="shared" si="36"/>
        <v>3249</v>
      </c>
      <c r="AV91" s="160"/>
      <c r="AW91" s="160">
        <f t="shared" si="37"/>
        <v>3249</v>
      </c>
      <c r="AX91" s="160"/>
      <c r="AY91" s="160"/>
      <c r="AZ91" s="160">
        <f t="shared" si="29"/>
        <v>0</v>
      </c>
      <c r="BA91" s="160"/>
      <c r="BB91" s="160">
        <f t="shared" si="30"/>
        <v>0</v>
      </c>
      <c r="BC91" s="160"/>
      <c r="BD91" s="160">
        <f t="shared" si="31"/>
        <v>0</v>
      </c>
      <c r="BE91" s="133"/>
      <c r="BF91" s="160"/>
      <c r="BG91" s="160">
        <f t="shared" si="32"/>
        <v>0</v>
      </c>
      <c r="BH91" s="131" t="str">
        <f t="shared" si="33"/>
        <v xml:space="preserve"> </v>
      </c>
      <c r="BI91" s="130"/>
      <c r="BJ91" s="96"/>
      <c r="BK91" s="96"/>
    </row>
    <row r="92" spans="1:63" ht="15" customHeight="1" x14ac:dyDescent="0.3">
      <c r="A92" s="34">
        <v>54</v>
      </c>
      <c r="B92" s="69" t="s">
        <v>196</v>
      </c>
      <c r="C92" s="37"/>
      <c r="D92" s="37"/>
      <c r="E92" s="37"/>
      <c r="F92" s="128"/>
      <c r="G92" s="37"/>
      <c r="H92" s="37"/>
      <c r="I92" s="37"/>
      <c r="J92" s="88"/>
      <c r="K92" s="128"/>
      <c r="L92" s="97"/>
      <c r="M92" s="133" t="str">
        <f t="shared" si="21"/>
        <v/>
      </c>
      <c r="N92" s="160"/>
      <c r="O92" s="160" t="str">
        <f t="shared" si="38"/>
        <v xml:space="preserve">  </v>
      </c>
      <c r="P92" s="160"/>
      <c r="Q92" s="160" t="str">
        <f t="shared" si="22"/>
        <v xml:space="preserve">  </v>
      </c>
      <c r="R92" s="133"/>
      <c r="S92" s="160"/>
      <c r="T92" s="133">
        <f t="shared" si="23"/>
        <v>0</v>
      </c>
      <c r="U92" s="133"/>
      <c r="V92" s="133">
        <f t="shared" si="24"/>
        <v>0</v>
      </c>
      <c r="W92" s="133"/>
      <c r="X92" s="133">
        <f t="shared" si="25"/>
        <v>0</v>
      </c>
      <c r="Y92" s="133"/>
      <c r="Z92" s="160"/>
      <c r="AA92" s="160">
        <f t="shared" si="26"/>
        <v>0</v>
      </c>
      <c r="AB92" s="131" t="str">
        <f t="shared" si="27"/>
        <v xml:space="preserve"> </v>
      </c>
      <c r="AC92" s="130"/>
      <c r="AD92" s="96"/>
      <c r="AE92" s="96"/>
      <c r="AF92" s="143"/>
      <c r="AG92" s="34">
        <v>54</v>
      </c>
      <c r="AH92" s="69" t="s">
        <v>196</v>
      </c>
      <c r="AI92" s="37">
        <v>0</v>
      </c>
      <c r="AJ92" s="37">
        <v>0</v>
      </c>
      <c r="AK92" s="37">
        <v>0</v>
      </c>
      <c r="AL92" s="37">
        <v>9897</v>
      </c>
      <c r="AM92" s="37"/>
      <c r="AN92" s="37">
        <v>37245</v>
      </c>
      <c r="AO92" s="37">
        <v>37245</v>
      </c>
      <c r="AP92" s="88">
        <v>37245</v>
      </c>
      <c r="AQ92" s="128"/>
      <c r="AR92" s="97"/>
      <c r="AS92" s="133" t="str">
        <f t="shared" si="35"/>
        <v/>
      </c>
      <c r="AT92" s="160"/>
      <c r="AU92" s="160" t="str">
        <f t="shared" si="36"/>
        <v xml:space="preserve">  </v>
      </c>
      <c r="AV92" s="160"/>
      <c r="AW92" s="160" t="str">
        <f t="shared" si="37"/>
        <v xml:space="preserve">  </v>
      </c>
      <c r="AX92" s="160"/>
      <c r="AY92" s="160"/>
      <c r="AZ92" s="160">
        <f t="shared" si="29"/>
        <v>0</v>
      </c>
      <c r="BA92" s="160"/>
      <c r="BB92" s="160">
        <f t="shared" si="30"/>
        <v>0</v>
      </c>
      <c r="BC92" s="160"/>
      <c r="BD92" s="160">
        <f t="shared" si="31"/>
        <v>0</v>
      </c>
      <c r="BE92" s="133"/>
      <c r="BF92" s="160"/>
      <c r="BG92" s="160">
        <f t="shared" si="32"/>
        <v>0</v>
      </c>
      <c r="BH92" s="131" t="str">
        <f t="shared" si="33"/>
        <v xml:space="preserve"> </v>
      </c>
      <c r="BI92" s="130"/>
      <c r="BJ92" s="96"/>
      <c r="BK92" s="96"/>
    </row>
    <row r="93" spans="1:63" ht="15" customHeight="1" x14ac:dyDescent="0.3">
      <c r="A93" s="34">
        <v>55</v>
      </c>
      <c r="B93" s="69" t="s">
        <v>197</v>
      </c>
      <c r="C93" s="37">
        <v>4597</v>
      </c>
      <c r="D93" s="37">
        <v>4597</v>
      </c>
      <c r="E93" s="37">
        <v>4597</v>
      </c>
      <c r="F93" s="128">
        <v>4597</v>
      </c>
      <c r="G93" s="37"/>
      <c r="H93" s="37"/>
      <c r="I93" s="37"/>
      <c r="J93" s="88">
        <v>22959798</v>
      </c>
      <c r="K93" s="128"/>
      <c r="L93" s="97"/>
      <c r="M93" s="133" t="str">
        <f t="shared" si="21"/>
        <v/>
      </c>
      <c r="N93" s="160"/>
      <c r="O93" s="160" t="str">
        <f t="shared" si="38"/>
        <v xml:space="preserve">  </v>
      </c>
      <c r="P93" s="160"/>
      <c r="Q93" s="160" t="str">
        <f t="shared" si="22"/>
        <v xml:space="preserve">  </v>
      </c>
      <c r="R93" s="133"/>
      <c r="S93" s="160"/>
      <c r="T93" s="133">
        <f t="shared" si="23"/>
        <v>0</v>
      </c>
      <c r="U93" s="133"/>
      <c r="V93" s="133">
        <f t="shared" si="24"/>
        <v>0</v>
      </c>
      <c r="W93" s="133"/>
      <c r="X93" s="133">
        <f t="shared" si="25"/>
        <v>0</v>
      </c>
      <c r="Y93" s="133"/>
      <c r="Z93" s="160"/>
      <c r="AA93" s="160">
        <f t="shared" si="26"/>
        <v>0</v>
      </c>
      <c r="AB93" s="131" t="str">
        <f t="shared" si="27"/>
        <v xml:space="preserve"> </v>
      </c>
      <c r="AC93" s="130"/>
      <c r="AD93" s="96"/>
      <c r="AE93" s="96"/>
      <c r="AF93" s="143"/>
      <c r="AG93" s="34">
        <v>55</v>
      </c>
      <c r="AH93" s="69" t="s">
        <v>197</v>
      </c>
      <c r="AI93" s="37">
        <v>193015</v>
      </c>
      <c r="AJ93" s="37">
        <v>266805</v>
      </c>
      <c r="AK93" s="37">
        <v>266805</v>
      </c>
      <c r="AL93" s="37">
        <v>266805</v>
      </c>
      <c r="AM93" s="37"/>
      <c r="AN93" s="37">
        <v>29100</v>
      </c>
      <c r="AO93" s="37">
        <v>107390</v>
      </c>
      <c r="AP93" s="88">
        <v>113509.99999999999</v>
      </c>
      <c r="AQ93" s="128"/>
      <c r="AR93" s="97">
        <v>11493</v>
      </c>
      <c r="AS93" s="133">
        <f t="shared" si="35"/>
        <v>11493</v>
      </c>
      <c r="AT93" s="160"/>
      <c r="AU93" s="160">
        <f t="shared" si="36"/>
        <v>11493</v>
      </c>
      <c r="AV93" s="160">
        <v>94498</v>
      </c>
      <c r="AW93" s="160">
        <f t="shared" si="37"/>
        <v>105991</v>
      </c>
      <c r="AX93" s="160">
        <v>1751783.0000000002</v>
      </c>
      <c r="AY93" s="160">
        <v>56150</v>
      </c>
      <c r="AZ93" s="160">
        <f t="shared" si="29"/>
        <v>1807933.0000000002</v>
      </c>
      <c r="BA93" s="160">
        <v>147912</v>
      </c>
      <c r="BB93" s="160">
        <f t="shared" si="30"/>
        <v>1955845.0000000002</v>
      </c>
      <c r="BC93" s="160"/>
      <c r="BD93" s="160">
        <f t="shared" si="31"/>
        <v>1955845.0000000002</v>
      </c>
      <c r="BE93" s="133">
        <v>114409</v>
      </c>
      <c r="BF93" s="160">
        <v>2889993</v>
      </c>
      <c r="BG93" s="160">
        <f t="shared" si="32"/>
        <v>3004402</v>
      </c>
      <c r="BH93" s="131">
        <f t="shared" si="33"/>
        <v>-93.468997016182939</v>
      </c>
      <c r="BI93" s="130">
        <f t="shared" si="34"/>
        <v>66.178835167011158</v>
      </c>
      <c r="BJ93" s="96"/>
      <c r="BK93" s="96"/>
    </row>
    <row r="94" spans="1:63" ht="15" customHeight="1" x14ac:dyDescent="0.3">
      <c r="A94" s="34">
        <v>56</v>
      </c>
      <c r="B94" s="69" t="s">
        <v>198</v>
      </c>
      <c r="C94" s="37"/>
      <c r="D94" s="37"/>
      <c r="E94" s="37"/>
      <c r="F94" s="129"/>
      <c r="G94" s="37" t="s">
        <v>340</v>
      </c>
      <c r="H94" s="37"/>
      <c r="I94" s="37"/>
      <c r="J94" s="88">
        <v>11136</v>
      </c>
      <c r="K94" s="128">
        <v>11136</v>
      </c>
      <c r="L94" s="97"/>
      <c r="M94" s="133">
        <f t="shared" si="21"/>
        <v>11136</v>
      </c>
      <c r="N94" s="160"/>
      <c r="O94" s="160">
        <f t="shared" si="38"/>
        <v>11136</v>
      </c>
      <c r="P94" s="160"/>
      <c r="Q94" s="160">
        <f t="shared" si="22"/>
        <v>11136</v>
      </c>
      <c r="R94" s="133"/>
      <c r="S94" s="160"/>
      <c r="T94" s="133">
        <f t="shared" si="23"/>
        <v>0</v>
      </c>
      <c r="U94" s="133"/>
      <c r="V94" s="133">
        <f t="shared" si="24"/>
        <v>0</v>
      </c>
      <c r="W94" s="133"/>
      <c r="X94" s="133">
        <f t="shared" si="25"/>
        <v>0</v>
      </c>
      <c r="Y94" s="133"/>
      <c r="Z94" s="160"/>
      <c r="AA94" s="160">
        <f t="shared" si="26"/>
        <v>0</v>
      </c>
      <c r="AB94" s="131" t="str">
        <f t="shared" si="27"/>
        <v xml:space="preserve"> </v>
      </c>
      <c r="AC94" s="130"/>
      <c r="AD94" s="96"/>
      <c r="AE94" s="96"/>
      <c r="AF94" s="143"/>
      <c r="AG94" s="34">
        <v>56</v>
      </c>
      <c r="AH94" s="69" t="s">
        <v>198</v>
      </c>
      <c r="AI94" s="37">
        <v>16392</v>
      </c>
      <c r="AJ94" s="37">
        <v>35273</v>
      </c>
      <c r="AK94" s="37">
        <v>40773</v>
      </c>
      <c r="AL94" s="33">
        <v>64502</v>
      </c>
      <c r="AM94" s="37">
        <v>286117</v>
      </c>
      <c r="AN94" s="37">
        <v>488983</v>
      </c>
      <c r="AO94" s="37">
        <v>1478106</v>
      </c>
      <c r="AP94" s="88">
        <v>1607835</v>
      </c>
      <c r="AQ94" s="128">
        <v>90681</v>
      </c>
      <c r="AR94" s="97">
        <v>124568</v>
      </c>
      <c r="AS94" s="133">
        <f t="shared" si="35"/>
        <v>215249</v>
      </c>
      <c r="AT94" s="160">
        <v>8832</v>
      </c>
      <c r="AU94" s="160">
        <f t="shared" si="36"/>
        <v>224081</v>
      </c>
      <c r="AV94" s="160">
        <v>4575</v>
      </c>
      <c r="AW94" s="160">
        <f t="shared" si="37"/>
        <v>228656</v>
      </c>
      <c r="AX94" s="160">
        <v>181500</v>
      </c>
      <c r="AY94" s="160">
        <v>99414</v>
      </c>
      <c r="AZ94" s="160">
        <f t="shared" si="29"/>
        <v>280914</v>
      </c>
      <c r="BA94" s="160"/>
      <c r="BB94" s="160">
        <f t="shared" si="30"/>
        <v>280914</v>
      </c>
      <c r="BC94" s="160">
        <v>40729</v>
      </c>
      <c r="BD94" s="160">
        <f t="shared" si="31"/>
        <v>321643</v>
      </c>
      <c r="BE94" s="133">
        <v>32402</v>
      </c>
      <c r="BF94" s="160"/>
      <c r="BG94" s="160">
        <f t="shared" si="32"/>
        <v>32402</v>
      </c>
      <c r="BH94" s="131">
        <f t="shared" si="33"/>
        <v>-82.147658402203859</v>
      </c>
      <c r="BI94" s="130">
        <f t="shared" si="34"/>
        <v>-88.465509016994531</v>
      </c>
      <c r="BJ94" s="96"/>
      <c r="BK94" s="96"/>
    </row>
    <row r="95" spans="1:63" ht="15" customHeight="1" x14ac:dyDescent="0.3">
      <c r="A95" s="34">
        <v>57</v>
      </c>
      <c r="B95" s="69" t="s">
        <v>199</v>
      </c>
      <c r="C95" s="37"/>
      <c r="D95" s="37"/>
      <c r="E95" s="37"/>
      <c r="F95" s="128"/>
      <c r="G95" s="37"/>
      <c r="H95" s="37"/>
      <c r="I95" s="37"/>
      <c r="J95" s="88"/>
      <c r="K95" s="128"/>
      <c r="L95" s="97"/>
      <c r="M95" s="133" t="str">
        <f t="shared" si="21"/>
        <v/>
      </c>
      <c r="N95" s="160"/>
      <c r="O95" s="160" t="str">
        <f t="shared" si="38"/>
        <v xml:space="preserve">  </v>
      </c>
      <c r="P95" s="160"/>
      <c r="Q95" s="160" t="str">
        <f t="shared" si="22"/>
        <v xml:space="preserve">  </v>
      </c>
      <c r="R95" s="133"/>
      <c r="S95" s="160"/>
      <c r="T95" s="133">
        <f t="shared" si="23"/>
        <v>0</v>
      </c>
      <c r="U95" s="133"/>
      <c r="V95" s="133">
        <f t="shared" si="24"/>
        <v>0</v>
      </c>
      <c r="W95" s="133"/>
      <c r="X95" s="133">
        <f t="shared" si="25"/>
        <v>0</v>
      </c>
      <c r="Y95" s="133"/>
      <c r="Z95" s="160"/>
      <c r="AA95" s="160">
        <f t="shared" si="26"/>
        <v>0</v>
      </c>
      <c r="AB95" s="131" t="str">
        <f t="shared" si="27"/>
        <v xml:space="preserve"> </v>
      </c>
      <c r="AC95" s="130"/>
      <c r="AD95" s="96"/>
      <c r="AE95" s="96"/>
      <c r="AF95" s="143"/>
      <c r="AG95" s="34">
        <v>57</v>
      </c>
      <c r="AH95" s="69" t="s">
        <v>199</v>
      </c>
      <c r="AI95" s="37">
        <v>0</v>
      </c>
      <c r="AJ95" s="37">
        <v>0</v>
      </c>
      <c r="AK95" s="37">
        <v>27778</v>
      </c>
      <c r="AL95" s="37">
        <v>27778</v>
      </c>
      <c r="AM95" s="37"/>
      <c r="AN95" s="37"/>
      <c r="AO95" s="37">
        <v>0</v>
      </c>
      <c r="AP95" s="88">
        <v>2040</v>
      </c>
      <c r="AQ95" s="128"/>
      <c r="AR95" s="97"/>
      <c r="AS95" s="133" t="str">
        <f t="shared" si="35"/>
        <v/>
      </c>
      <c r="AT95" s="160"/>
      <c r="AU95" s="160" t="str">
        <f t="shared" si="36"/>
        <v xml:space="preserve">  </v>
      </c>
      <c r="AV95" s="160"/>
      <c r="AW95" s="160" t="str">
        <f t="shared" si="37"/>
        <v xml:space="preserve">  </v>
      </c>
      <c r="AX95" s="160"/>
      <c r="AY95" s="160"/>
      <c r="AZ95" s="160">
        <f t="shared" si="29"/>
        <v>0</v>
      </c>
      <c r="BA95" s="160"/>
      <c r="BB95" s="160">
        <f t="shared" si="30"/>
        <v>0</v>
      </c>
      <c r="BC95" s="160"/>
      <c r="BD95" s="160">
        <f t="shared" si="31"/>
        <v>0</v>
      </c>
      <c r="BE95" s="133"/>
      <c r="BF95" s="160"/>
      <c r="BG95" s="160">
        <f t="shared" si="32"/>
        <v>0</v>
      </c>
      <c r="BH95" s="131" t="str">
        <f t="shared" si="33"/>
        <v xml:space="preserve"> </v>
      </c>
      <c r="BI95" s="130"/>
      <c r="BJ95" s="96"/>
      <c r="BK95" s="96"/>
    </row>
    <row r="96" spans="1:63" ht="15" customHeight="1" x14ac:dyDescent="0.3">
      <c r="A96" s="34">
        <v>58</v>
      </c>
      <c r="B96" s="69" t="s">
        <v>200</v>
      </c>
      <c r="C96" s="37"/>
      <c r="D96" s="37"/>
      <c r="E96" s="37"/>
      <c r="F96" s="129"/>
      <c r="G96" s="37"/>
      <c r="H96" s="37"/>
      <c r="I96" s="37"/>
      <c r="J96" s="88"/>
      <c r="K96" s="128"/>
      <c r="L96" s="97"/>
      <c r="M96" s="133" t="str">
        <f t="shared" si="21"/>
        <v/>
      </c>
      <c r="N96" s="160"/>
      <c r="O96" s="160" t="str">
        <f t="shared" si="38"/>
        <v xml:space="preserve">  </v>
      </c>
      <c r="P96" s="160"/>
      <c r="Q96" s="160" t="str">
        <f t="shared" si="22"/>
        <v xml:space="preserve">  </v>
      </c>
      <c r="R96" s="133"/>
      <c r="S96" s="160"/>
      <c r="T96" s="133">
        <f t="shared" si="23"/>
        <v>0</v>
      </c>
      <c r="U96" s="133"/>
      <c r="V96" s="133">
        <f t="shared" si="24"/>
        <v>0</v>
      </c>
      <c r="W96" s="133"/>
      <c r="X96" s="133">
        <f t="shared" si="25"/>
        <v>0</v>
      </c>
      <c r="Y96" s="133"/>
      <c r="Z96" s="160"/>
      <c r="AA96" s="160">
        <f t="shared" si="26"/>
        <v>0</v>
      </c>
      <c r="AB96" s="131" t="str">
        <f t="shared" si="27"/>
        <v xml:space="preserve"> </v>
      </c>
      <c r="AC96" s="130"/>
      <c r="AD96" s="96"/>
      <c r="AE96" s="96"/>
      <c r="AF96" s="143"/>
      <c r="AG96" s="34">
        <v>58</v>
      </c>
      <c r="AH96" s="69" t="s">
        <v>200</v>
      </c>
      <c r="AI96" s="37">
        <v>0</v>
      </c>
      <c r="AJ96" s="37">
        <v>68322</v>
      </c>
      <c r="AK96" s="37">
        <v>68322</v>
      </c>
      <c r="AL96" s="33">
        <v>68322</v>
      </c>
      <c r="AM96" s="37"/>
      <c r="AN96" s="37"/>
      <c r="AO96" s="37">
        <v>0</v>
      </c>
      <c r="AP96" s="88"/>
      <c r="AQ96" s="128"/>
      <c r="AR96" s="97"/>
      <c r="AS96" s="133" t="str">
        <f t="shared" si="35"/>
        <v/>
      </c>
      <c r="AT96" s="160"/>
      <c r="AU96" s="160" t="str">
        <f t="shared" si="36"/>
        <v xml:space="preserve">  </v>
      </c>
      <c r="AV96" s="160"/>
      <c r="AW96" s="160" t="str">
        <f t="shared" si="37"/>
        <v xml:space="preserve">  </v>
      </c>
      <c r="AX96" s="160"/>
      <c r="AY96" s="160"/>
      <c r="AZ96" s="160">
        <f t="shared" si="29"/>
        <v>0</v>
      </c>
      <c r="BA96" s="160"/>
      <c r="BB96" s="160">
        <f t="shared" si="30"/>
        <v>0</v>
      </c>
      <c r="BC96" s="160"/>
      <c r="BD96" s="160">
        <f t="shared" si="31"/>
        <v>0</v>
      </c>
      <c r="BE96" s="133"/>
      <c r="BF96" s="160"/>
      <c r="BG96" s="160">
        <f t="shared" si="32"/>
        <v>0</v>
      </c>
      <c r="BH96" s="131" t="str">
        <f t="shared" si="33"/>
        <v xml:space="preserve"> </v>
      </c>
      <c r="BI96" s="130"/>
      <c r="BJ96" s="96"/>
      <c r="BK96" s="96"/>
    </row>
    <row r="97" spans="1:63" ht="15" customHeight="1" x14ac:dyDescent="0.3">
      <c r="A97" s="34">
        <v>59</v>
      </c>
      <c r="B97" s="69" t="s">
        <v>201</v>
      </c>
      <c r="C97" s="37"/>
      <c r="D97" s="37"/>
      <c r="E97" s="37"/>
      <c r="F97" s="128"/>
      <c r="G97" s="37" t="s">
        <v>340</v>
      </c>
      <c r="H97" s="37"/>
      <c r="I97" s="37"/>
      <c r="J97" s="88"/>
      <c r="K97" s="128"/>
      <c r="L97" s="97"/>
      <c r="M97" s="133" t="str">
        <f t="shared" si="21"/>
        <v/>
      </c>
      <c r="N97" s="160"/>
      <c r="O97" s="160" t="str">
        <f t="shared" si="38"/>
        <v xml:space="preserve">  </v>
      </c>
      <c r="P97" s="160"/>
      <c r="Q97" s="160" t="str">
        <f t="shared" si="22"/>
        <v xml:space="preserve">  </v>
      </c>
      <c r="R97" s="133"/>
      <c r="S97" s="160"/>
      <c r="T97" s="133">
        <f t="shared" si="23"/>
        <v>0</v>
      </c>
      <c r="U97" s="133"/>
      <c r="V97" s="133">
        <f t="shared" si="24"/>
        <v>0</v>
      </c>
      <c r="W97" s="133"/>
      <c r="X97" s="133">
        <f t="shared" si="25"/>
        <v>0</v>
      </c>
      <c r="Y97" s="133"/>
      <c r="Z97" s="160"/>
      <c r="AA97" s="160">
        <f t="shared" si="26"/>
        <v>0</v>
      </c>
      <c r="AB97" s="131" t="str">
        <f t="shared" si="27"/>
        <v xml:space="preserve"> </v>
      </c>
      <c r="AC97" s="130"/>
      <c r="AD97" s="96"/>
      <c r="AE97" s="96"/>
      <c r="AF97" s="143"/>
      <c r="AG97" s="34">
        <v>59</v>
      </c>
      <c r="AH97" s="69" t="s">
        <v>201</v>
      </c>
      <c r="AI97" s="37">
        <v>12000</v>
      </c>
      <c r="AJ97" s="37">
        <v>17000</v>
      </c>
      <c r="AK97" s="37">
        <v>18300</v>
      </c>
      <c r="AL97" s="37">
        <v>18300</v>
      </c>
      <c r="AM97" s="37">
        <v>11200</v>
      </c>
      <c r="AN97" s="37">
        <v>18300</v>
      </c>
      <c r="AO97" s="37">
        <v>38900</v>
      </c>
      <c r="AP97" s="88">
        <v>48521.999999999985</v>
      </c>
      <c r="AQ97" s="128">
        <v>20800</v>
      </c>
      <c r="AR97" s="97"/>
      <c r="AS97" s="133">
        <f t="shared" si="35"/>
        <v>20800</v>
      </c>
      <c r="AT97" s="160">
        <v>1269</v>
      </c>
      <c r="AU97" s="160">
        <f t="shared" si="36"/>
        <v>22069</v>
      </c>
      <c r="AV97" s="160">
        <v>7500</v>
      </c>
      <c r="AW97" s="160">
        <f t="shared" si="37"/>
        <v>29569</v>
      </c>
      <c r="AX97" s="160">
        <v>8500</v>
      </c>
      <c r="AY97" s="160"/>
      <c r="AZ97" s="160">
        <f t="shared" si="29"/>
        <v>8500</v>
      </c>
      <c r="BA97" s="160">
        <v>1100</v>
      </c>
      <c r="BB97" s="160">
        <f t="shared" si="30"/>
        <v>9600</v>
      </c>
      <c r="BC97" s="160"/>
      <c r="BD97" s="160">
        <f t="shared" si="31"/>
        <v>9600</v>
      </c>
      <c r="BE97" s="133"/>
      <c r="BF97" s="160">
        <v>14420</v>
      </c>
      <c r="BG97" s="160">
        <f t="shared" si="32"/>
        <v>14420</v>
      </c>
      <c r="BH97" s="131">
        <f t="shared" si="33"/>
        <v>-100</v>
      </c>
      <c r="BI97" s="130">
        <f t="shared" si="34"/>
        <v>69.64705882352942</v>
      </c>
      <c r="BJ97" s="96"/>
      <c r="BK97" s="96"/>
    </row>
    <row r="98" spans="1:63" ht="15" customHeight="1" x14ac:dyDescent="0.3">
      <c r="A98" s="34">
        <v>60</v>
      </c>
      <c r="B98" s="69" t="s">
        <v>202</v>
      </c>
      <c r="C98" s="37">
        <v>6256</v>
      </c>
      <c r="D98" s="37">
        <v>6256</v>
      </c>
      <c r="E98" s="37">
        <v>6256</v>
      </c>
      <c r="F98" s="128">
        <v>6256</v>
      </c>
      <c r="G98" s="37" t="s">
        <v>340</v>
      </c>
      <c r="H98" s="37"/>
      <c r="I98" s="37"/>
      <c r="J98" s="88"/>
      <c r="K98" s="128"/>
      <c r="L98" s="97"/>
      <c r="M98" s="133" t="str">
        <f t="shared" si="21"/>
        <v/>
      </c>
      <c r="N98" s="160"/>
      <c r="O98" s="160" t="str">
        <f t="shared" si="38"/>
        <v xml:space="preserve">  </v>
      </c>
      <c r="P98" s="160"/>
      <c r="Q98" s="160" t="str">
        <f t="shared" si="22"/>
        <v xml:space="preserve">  </v>
      </c>
      <c r="R98" s="133"/>
      <c r="S98" s="160"/>
      <c r="T98" s="133">
        <f t="shared" si="23"/>
        <v>0</v>
      </c>
      <c r="U98" s="133"/>
      <c r="V98" s="133">
        <f t="shared" si="24"/>
        <v>0</v>
      </c>
      <c r="W98" s="133"/>
      <c r="X98" s="133">
        <f t="shared" si="25"/>
        <v>0</v>
      </c>
      <c r="Y98" s="133"/>
      <c r="Z98" s="160"/>
      <c r="AA98" s="160">
        <f t="shared" si="26"/>
        <v>0</v>
      </c>
      <c r="AB98" s="131" t="str">
        <f t="shared" si="27"/>
        <v xml:space="preserve"> </v>
      </c>
      <c r="AC98" s="130"/>
      <c r="AD98" s="96"/>
      <c r="AE98" s="96"/>
      <c r="AF98" s="143"/>
      <c r="AG98" s="34">
        <v>60</v>
      </c>
      <c r="AH98" s="69" t="s">
        <v>202</v>
      </c>
      <c r="AI98" s="37">
        <v>39494</v>
      </c>
      <c r="AJ98" s="37">
        <v>43666</v>
      </c>
      <c r="AK98" s="37">
        <v>45395</v>
      </c>
      <c r="AL98" s="37">
        <v>65055</v>
      </c>
      <c r="AM98" s="37">
        <v>725255</v>
      </c>
      <c r="AN98" s="37">
        <v>742304</v>
      </c>
      <c r="AO98" s="37">
        <v>772763</v>
      </c>
      <c r="AP98" s="88">
        <v>963198.00000000035</v>
      </c>
      <c r="AQ98" s="128">
        <v>830904</v>
      </c>
      <c r="AR98" s="97">
        <v>60084</v>
      </c>
      <c r="AS98" s="133">
        <f t="shared" si="35"/>
        <v>890988</v>
      </c>
      <c r="AT98" s="160">
        <v>24661</v>
      </c>
      <c r="AU98" s="160">
        <f t="shared" si="36"/>
        <v>915649</v>
      </c>
      <c r="AV98" s="160">
        <v>22354</v>
      </c>
      <c r="AW98" s="160">
        <f t="shared" si="37"/>
        <v>938003</v>
      </c>
      <c r="AX98" s="160">
        <v>364518</v>
      </c>
      <c r="AY98" s="160"/>
      <c r="AZ98" s="160">
        <f t="shared" si="29"/>
        <v>364518</v>
      </c>
      <c r="BA98" s="160">
        <v>3697</v>
      </c>
      <c r="BB98" s="160">
        <f t="shared" si="30"/>
        <v>368215</v>
      </c>
      <c r="BC98" s="160">
        <v>7235</v>
      </c>
      <c r="BD98" s="160">
        <f t="shared" si="31"/>
        <v>375450</v>
      </c>
      <c r="BE98" s="133">
        <v>2250</v>
      </c>
      <c r="BF98" s="160">
        <v>57659</v>
      </c>
      <c r="BG98" s="160">
        <f t="shared" si="32"/>
        <v>59909</v>
      </c>
      <c r="BH98" s="131">
        <f t="shared" si="33"/>
        <v>-99.382746531035508</v>
      </c>
      <c r="BI98" s="130">
        <f t="shared" si="34"/>
        <v>-83.564871967913788</v>
      </c>
      <c r="BJ98" s="96"/>
      <c r="BK98" s="96"/>
    </row>
    <row r="99" spans="1:63" ht="15" customHeight="1" x14ac:dyDescent="0.3">
      <c r="A99" s="34">
        <v>61</v>
      </c>
      <c r="B99" s="69" t="s">
        <v>203</v>
      </c>
      <c r="C99" s="37"/>
      <c r="D99" s="37"/>
      <c r="E99" s="37"/>
      <c r="F99" s="128"/>
      <c r="G99" s="37" t="s">
        <v>340</v>
      </c>
      <c r="H99" s="37"/>
      <c r="I99" s="37"/>
      <c r="J99" s="88"/>
      <c r="K99" s="128"/>
      <c r="L99" s="97"/>
      <c r="M99" s="133" t="str">
        <f t="shared" si="21"/>
        <v/>
      </c>
      <c r="N99" s="160"/>
      <c r="O99" s="160" t="str">
        <f t="shared" si="38"/>
        <v xml:space="preserve">  </v>
      </c>
      <c r="P99" s="160"/>
      <c r="Q99" s="160" t="str">
        <f t="shared" si="22"/>
        <v xml:space="preserve">  </v>
      </c>
      <c r="R99" s="133"/>
      <c r="S99" s="160"/>
      <c r="T99" s="133">
        <f t="shared" si="23"/>
        <v>0</v>
      </c>
      <c r="U99" s="133"/>
      <c r="V99" s="133">
        <f t="shared" si="24"/>
        <v>0</v>
      </c>
      <c r="W99" s="133"/>
      <c r="X99" s="133">
        <f t="shared" si="25"/>
        <v>0</v>
      </c>
      <c r="Y99" s="133"/>
      <c r="Z99" s="160"/>
      <c r="AA99" s="160">
        <f t="shared" si="26"/>
        <v>0</v>
      </c>
      <c r="AB99" s="131" t="str">
        <f t="shared" si="27"/>
        <v xml:space="preserve"> </v>
      </c>
      <c r="AC99" s="130"/>
      <c r="AD99" s="96"/>
      <c r="AE99" s="96"/>
      <c r="AF99" s="143"/>
      <c r="AG99" s="34">
        <v>61</v>
      </c>
      <c r="AH99" s="69" t="s">
        <v>203</v>
      </c>
      <c r="AI99" s="37">
        <v>34821</v>
      </c>
      <c r="AJ99" s="37">
        <v>244401</v>
      </c>
      <c r="AK99" s="37">
        <v>337214</v>
      </c>
      <c r="AL99" s="37">
        <v>587799</v>
      </c>
      <c r="AM99" s="37">
        <v>158264</v>
      </c>
      <c r="AN99" s="37">
        <v>183864</v>
      </c>
      <c r="AO99" s="37">
        <v>192284</v>
      </c>
      <c r="AP99" s="88">
        <v>193654</v>
      </c>
      <c r="AQ99" s="128"/>
      <c r="AR99" s="97"/>
      <c r="AS99" s="133" t="str">
        <f t="shared" si="35"/>
        <v/>
      </c>
      <c r="AT99" s="160">
        <v>27382</v>
      </c>
      <c r="AU99" s="160">
        <f t="shared" si="36"/>
        <v>27382</v>
      </c>
      <c r="AV99" s="160">
        <v>2389</v>
      </c>
      <c r="AW99" s="160">
        <f t="shared" si="37"/>
        <v>29771</v>
      </c>
      <c r="AX99" s="160">
        <v>20756</v>
      </c>
      <c r="AY99" s="160"/>
      <c r="AZ99" s="160">
        <f t="shared" si="29"/>
        <v>20756</v>
      </c>
      <c r="BA99" s="160"/>
      <c r="BB99" s="160">
        <f t="shared" si="30"/>
        <v>20756</v>
      </c>
      <c r="BC99" s="160">
        <v>1949</v>
      </c>
      <c r="BD99" s="160">
        <f t="shared" si="31"/>
        <v>22705</v>
      </c>
      <c r="BE99" s="133"/>
      <c r="BF99" s="160"/>
      <c r="BG99" s="160">
        <f t="shared" si="32"/>
        <v>0</v>
      </c>
      <c r="BH99" s="131">
        <f t="shared" si="33"/>
        <v>-100</v>
      </c>
      <c r="BI99" s="130">
        <f t="shared" si="34"/>
        <v>-100</v>
      </c>
      <c r="BJ99" s="96"/>
      <c r="BK99" s="96"/>
    </row>
    <row r="100" spans="1:63" ht="15" customHeight="1" x14ac:dyDescent="0.3">
      <c r="A100" s="34">
        <v>62</v>
      </c>
      <c r="B100" s="69" t="s">
        <v>204</v>
      </c>
      <c r="C100" s="37"/>
      <c r="D100" s="37"/>
      <c r="E100" s="37"/>
      <c r="F100" s="128"/>
      <c r="G100" s="37"/>
      <c r="H100" s="37"/>
      <c r="I100" s="37"/>
      <c r="J100" s="88"/>
      <c r="K100" s="128"/>
      <c r="L100" s="97"/>
      <c r="M100" s="133" t="str">
        <f t="shared" si="21"/>
        <v/>
      </c>
      <c r="N100" s="160"/>
      <c r="O100" s="160" t="str">
        <f t="shared" si="38"/>
        <v xml:space="preserve">  </v>
      </c>
      <c r="P100" s="160"/>
      <c r="Q100" s="160" t="str">
        <f t="shared" si="22"/>
        <v xml:space="preserve">  </v>
      </c>
      <c r="R100" s="133"/>
      <c r="S100" s="160"/>
      <c r="T100" s="133">
        <f t="shared" si="23"/>
        <v>0</v>
      </c>
      <c r="U100" s="133"/>
      <c r="V100" s="133">
        <f t="shared" si="24"/>
        <v>0</v>
      </c>
      <c r="W100" s="133"/>
      <c r="X100" s="133">
        <f t="shared" si="25"/>
        <v>0</v>
      </c>
      <c r="Y100" s="133"/>
      <c r="Z100" s="160"/>
      <c r="AA100" s="160">
        <f t="shared" si="26"/>
        <v>0</v>
      </c>
      <c r="AB100" s="131" t="str">
        <f t="shared" si="27"/>
        <v xml:space="preserve"> </v>
      </c>
      <c r="AC100" s="130"/>
      <c r="AD100" s="96"/>
      <c r="AE100" s="96"/>
      <c r="AF100" s="143"/>
      <c r="AG100" s="34">
        <v>62</v>
      </c>
      <c r="AH100" s="69" t="s">
        <v>204</v>
      </c>
      <c r="AI100" s="37">
        <v>22258</v>
      </c>
      <c r="AJ100" s="37">
        <v>22258</v>
      </c>
      <c r="AK100" s="37">
        <v>22258</v>
      </c>
      <c r="AL100" s="37">
        <v>22258</v>
      </c>
      <c r="AM100" s="37"/>
      <c r="AN100" s="37"/>
      <c r="AO100" s="37">
        <v>0</v>
      </c>
      <c r="AP100" s="88">
        <v>11059</v>
      </c>
      <c r="AQ100" s="128">
        <v>159296</v>
      </c>
      <c r="AR100" s="97"/>
      <c r="AS100" s="133">
        <f t="shared" si="35"/>
        <v>159296</v>
      </c>
      <c r="AT100" s="160">
        <v>14335</v>
      </c>
      <c r="AU100" s="160">
        <f t="shared" si="36"/>
        <v>173631</v>
      </c>
      <c r="AV100" s="160"/>
      <c r="AW100" s="160">
        <f t="shared" si="37"/>
        <v>173631</v>
      </c>
      <c r="AX100" s="160"/>
      <c r="AY100" s="160">
        <v>6520</v>
      </c>
      <c r="AZ100" s="160">
        <f t="shared" si="29"/>
        <v>6520</v>
      </c>
      <c r="BA100" s="160">
        <v>24387</v>
      </c>
      <c r="BB100" s="160">
        <f t="shared" si="30"/>
        <v>30907</v>
      </c>
      <c r="BC100" s="160"/>
      <c r="BD100" s="160">
        <f t="shared" si="31"/>
        <v>30907</v>
      </c>
      <c r="BE100" s="133">
        <v>3800</v>
      </c>
      <c r="BF100" s="160"/>
      <c r="BG100" s="160">
        <f t="shared" si="32"/>
        <v>3800</v>
      </c>
      <c r="BH100" s="131" t="str">
        <f t="shared" si="33"/>
        <v xml:space="preserve"> </v>
      </c>
      <c r="BI100" s="130">
        <f t="shared" si="34"/>
        <v>-41.717791411042946</v>
      </c>
      <c r="BJ100" s="96"/>
      <c r="BK100" s="96"/>
    </row>
    <row r="101" spans="1:63" ht="15" customHeight="1" x14ac:dyDescent="0.3">
      <c r="A101" s="34">
        <v>63</v>
      </c>
      <c r="B101" s="69" t="s">
        <v>205</v>
      </c>
      <c r="C101" s="37"/>
      <c r="D101" s="37"/>
      <c r="E101" s="37"/>
      <c r="F101" s="128"/>
      <c r="G101" s="37"/>
      <c r="H101" s="37"/>
      <c r="I101" s="37"/>
      <c r="J101" s="88"/>
      <c r="K101" s="128"/>
      <c r="L101" s="97"/>
      <c r="M101" s="133" t="str">
        <f t="shared" si="21"/>
        <v/>
      </c>
      <c r="N101" s="160"/>
      <c r="O101" s="160" t="str">
        <f t="shared" si="38"/>
        <v xml:space="preserve">  </v>
      </c>
      <c r="P101" s="160"/>
      <c r="Q101" s="160" t="str">
        <f t="shared" si="22"/>
        <v xml:space="preserve">  </v>
      </c>
      <c r="R101" s="133"/>
      <c r="S101" s="160"/>
      <c r="T101" s="133">
        <f t="shared" si="23"/>
        <v>0</v>
      </c>
      <c r="U101" s="133"/>
      <c r="V101" s="133">
        <f t="shared" si="24"/>
        <v>0</v>
      </c>
      <c r="W101" s="133"/>
      <c r="X101" s="133">
        <f t="shared" si="25"/>
        <v>0</v>
      </c>
      <c r="Y101" s="133"/>
      <c r="Z101" s="160"/>
      <c r="AA101" s="160">
        <f t="shared" si="26"/>
        <v>0</v>
      </c>
      <c r="AB101" s="131" t="str">
        <f t="shared" si="27"/>
        <v xml:space="preserve"> </v>
      </c>
      <c r="AC101" s="130"/>
      <c r="AD101" s="96"/>
      <c r="AE101" s="96"/>
      <c r="AF101" s="143"/>
      <c r="AG101" s="34">
        <v>63</v>
      </c>
      <c r="AH101" s="69" t="s">
        <v>205</v>
      </c>
      <c r="AI101" s="37">
        <v>0</v>
      </c>
      <c r="AJ101" s="37">
        <v>0</v>
      </c>
      <c r="AK101" s="37">
        <v>18010</v>
      </c>
      <c r="AL101" s="37">
        <v>18010</v>
      </c>
      <c r="AM101" s="37"/>
      <c r="AN101" s="37"/>
      <c r="AO101" s="37">
        <v>8856</v>
      </c>
      <c r="AP101" s="88">
        <v>8856</v>
      </c>
      <c r="AQ101" s="128"/>
      <c r="AR101" s="97"/>
      <c r="AS101" s="133" t="str">
        <f t="shared" si="35"/>
        <v/>
      </c>
      <c r="AT101" s="160"/>
      <c r="AU101" s="160" t="str">
        <f t="shared" si="36"/>
        <v xml:space="preserve">  </v>
      </c>
      <c r="AV101" s="160">
        <v>5271</v>
      </c>
      <c r="AW101" s="160">
        <f t="shared" si="37"/>
        <v>5271</v>
      </c>
      <c r="AX101" s="160"/>
      <c r="AY101" s="160"/>
      <c r="AZ101" s="160">
        <f t="shared" si="29"/>
        <v>0</v>
      </c>
      <c r="BA101" s="160"/>
      <c r="BB101" s="160">
        <f t="shared" si="30"/>
        <v>0</v>
      </c>
      <c r="BC101" s="160"/>
      <c r="BD101" s="160">
        <f t="shared" si="31"/>
        <v>0</v>
      </c>
      <c r="BE101" s="133"/>
      <c r="BF101" s="160"/>
      <c r="BG101" s="160">
        <f t="shared" si="32"/>
        <v>0</v>
      </c>
      <c r="BH101" s="131" t="str">
        <f t="shared" si="33"/>
        <v xml:space="preserve"> </v>
      </c>
      <c r="BI101" s="130"/>
      <c r="BJ101" s="96"/>
      <c r="BK101" s="96"/>
    </row>
    <row r="102" spans="1:63" ht="15" customHeight="1" x14ac:dyDescent="0.3">
      <c r="A102" s="34">
        <v>64</v>
      </c>
      <c r="B102" s="69" t="s">
        <v>206</v>
      </c>
      <c r="C102" s="37"/>
      <c r="D102" s="37"/>
      <c r="E102" s="37"/>
      <c r="F102" s="128"/>
      <c r="G102" s="37" t="s">
        <v>340</v>
      </c>
      <c r="H102" s="37"/>
      <c r="I102" s="37"/>
      <c r="J102" s="88"/>
      <c r="K102" s="128"/>
      <c r="L102" s="97"/>
      <c r="M102" s="133" t="str">
        <f t="shared" si="21"/>
        <v/>
      </c>
      <c r="N102" s="160"/>
      <c r="O102" s="160" t="str">
        <f t="shared" si="38"/>
        <v xml:space="preserve">  </v>
      </c>
      <c r="P102" s="160"/>
      <c r="Q102" s="160" t="str">
        <f t="shared" si="22"/>
        <v xml:space="preserve">  </v>
      </c>
      <c r="R102" s="133"/>
      <c r="S102" s="160"/>
      <c r="T102" s="133">
        <f t="shared" si="23"/>
        <v>0</v>
      </c>
      <c r="U102" s="133"/>
      <c r="V102" s="133">
        <f t="shared" si="24"/>
        <v>0</v>
      </c>
      <c r="W102" s="133"/>
      <c r="X102" s="133">
        <f t="shared" si="25"/>
        <v>0</v>
      </c>
      <c r="Y102" s="133"/>
      <c r="Z102" s="160"/>
      <c r="AA102" s="160">
        <f t="shared" si="26"/>
        <v>0</v>
      </c>
      <c r="AB102" s="131" t="str">
        <f t="shared" si="27"/>
        <v xml:space="preserve"> </v>
      </c>
      <c r="AC102" s="130"/>
      <c r="AD102" s="96"/>
      <c r="AE102" s="96"/>
      <c r="AF102" s="143"/>
      <c r="AG102" s="34">
        <v>64</v>
      </c>
      <c r="AH102" s="69" t="s">
        <v>206</v>
      </c>
      <c r="AI102" s="37">
        <v>8000</v>
      </c>
      <c r="AJ102" s="37">
        <v>15700</v>
      </c>
      <c r="AK102" s="37">
        <v>19113</v>
      </c>
      <c r="AL102" s="37">
        <v>21153</v>
      </c>
      <c r="AM102" s="37">
        <v>3518</v>
      </c>
      <c r="AN102" s="37">
        <v>9038</v>
      </c>
      <c r="AO102" s="37">
        <v>9038</v>
      </c>
      <c r="AP102" s="88">
        <v>9038</v>
      </c>
      <c r="AQ102" s="128">
        <v>12160</v>
      </c>
      <c r="AR102" s="97">
        <v>10465</v>
      </c>
      <c r="AS102" s="133">
        <f t="shared" si="35"/>
        <v>22625</v>
      </c>
      <c r="AT102" s="160"/>
      <c r="AU102" s="160">
        <f t="shared" si="36"/>
        <v>22625</v>
      </c>
      <c r="AV102" s="160">
        <v>3735</v>
      </c>
      <c r="AW102" s="160">
        <f t="shared" si="37"/>
        <v>26360</v>
      </c>
      <c r="AX102" s="160"/>
      <c r="AY102" s="160">
        <v>6300</v>
      </c>
      <c r="AZ102" s="160">
        <f t="shared" si="29"/>
        <v>6300</v>
      </c>
      <c r="BA102" s="160">
        <v>3410</v>
      </c>
      <c r="BB102" s="160">
        <f t="shared" si="30"/>
        <v>9710</v>
      </c>
      <c r="BC102" s="160">
        <v>146280</v>
      </c>
      <c r="BD102" s="160">
        <f t="shared" si="31"/>
        <v>155990</v>
      </c>
      <c r="BE102" s="133">
        <v>4965</v>
      </c>
      <c r="BF102" s="160">
        <v>6760</v>
      </c>
      <c r="BG102" s="160">
        <f t="shared" si="32"/>
        <v>11725</v>
      </c>
      <c r="BH102" s="131" t="str">
        <f t="shared" si="33"/>
        <v xml:space="preserve"> </v>
      </c>
      <c r="BI102" s="130">
        <f t="shared" si="34"/>
        <v>86.111111111111114</v>
      </c>
      <c r="BJ102" s="96"/>
      <c r="BK102" s="96"/>
    </row>
    <row r="103" spans="1:63" ht="15" customHeight="1" x14ac:dyDescent="0.3">
      <c r="A103" s="34">
        <v>65</v>
      </c>
      <c r="B103" s="69" t="s">
        <v>207</v>
      </c>
      <c r="F103" s="128"/>
      <c r="G103" s="37"/>
      <c r="H103" s="37"/>
      <c r="I103" s="37"/>
      <c r="J103" s="88"/>
      <c r="K103" s="128"/>
      <c r="L103" s="97"/>
      <c r="M103" s="133" t="str">
        <f t="shared" si="21"/>
        <v/>
      </c>
      <c r="N103" s="160"/>
      <c r="O103" s="160" t="str">
        <f t="shared" si="38"/>
        <v xml:space="preserve">  </v>
      </c>
      <c r="P103" s="160"/>
      <c r="Q103" s="160" t="str">
        <f t="shared" si="22"/>
        <v xml:space="preserve">  </v>
      </c>
      <c r="R103" s="133"/>
      <c r="S103" s="160"/>
      <c r="T103" s="133">
        <f t="shared" si="23"/>
        <v>0</v>
      </c>
      <c r="U103" s="133"/>
      <c r="V103" s="133">
        <f t="shared" si="24"/>
        <v>0</v>
      </c>
      <c r="W103" s="133"/>
      <c r="X103" s="133">
        <f t="shared" si="25"/>
        <v>0</v>
      </c>
      <c r="Y103" s="133"/>
      <c r="Z103" s="160"/>
      <c r="AA103" s="160">
        <f t="shared" si="26"/>
        <v>0</v>
      </c>
      <c r="AB103" s="131" t="str">
        <f t="shared" si="27"/>
        <v xml:space="preserve"> </v>
      </c>
      <c r="AC103" s="130"/>
      <c r="AD103" s="96"/>
      <c r="AE103" s="96"/>
      <c r="AF103" s="143"/>
      <c r="AG103" s="34">
        <v>65</v>
      </c>
      <c r="AH103" s="69" t="s">
        <v>207</v>
      </c>
      <c r="AL103" s="37"/>
      <c r="AM103" s="37"/>
      <c r="AN103" s="37">
        <v>108703</v>
      </c>
      <c r="AO103" s="37">
        <v>108703</v>
      </c>
      <c r="AP103" s="88">
        <v>108703</v>
      </c>
      <c r="AQ103" s="128"/>
      <c r="AR103" s="97">
        <v>7110</v>
      </c>
      <c r="AS103" s="133">
        <f t="shared" si="35"/>
        <v>7110</v>
      </c>
      <c r="AT103" s="160">
        <v>45905</v>
      </c>
      <c r="AU103" s="160">
        <f t="shared" si="36"/>
        <v>53015</v>
      </c>
      <c r="AV103" s="160"/>
      <c r="AW103" s="160">
        <f t="shared" si="37"/>
        <v>53015</v>
      </c>
      <c r="AX103" s="160"/>
      <c r="AY103" s="160"/>
      <c r="AZ103" s="160">
        <f t="shared" si="29"/>
        <v>0</v>
      </c>
      <c r="BA103" s="160"/>
      <c r="BB103" s="160">
        <f t="shared" si="30"/>
        <v>0</v>
      </c>
      <c r="BC103" s="160"/>
      <c r="BD103" s="160">
        <f t="shared" si="31"/>
        <v>0</v>
      </c>
      <c r="BE103" s="133"/>
      <c r="BF103" s="160"/>
      <c r="BG103" s="160">
        <f t="shared" si="32"/>
        <v>0</v>
      </c>
      <c r="BH103" s="131" t="str">
        <f t="shared" si="33"/>
        <v xml:space="preserve"> </v>
      </c>
      <c r="BI103" s="130"/>
      <c r="BJ103" s="96"/>
      <c r="BK103" s="96"/>
    </row>
    <row r="104" spans="1:63" ht="15" customHeight="1" x14ac:dyDescent="0.3">
      <c r="A104" s="34">
        <v>66</v>
      </c>
      <c r="B104" s="69" t="s">
        <v>208</v>
      </c>
      <c r="C104" s="37"/>
      <c r="D104" s="37">
        <v>18473</v>
      </c>
      <c r="E104" s="37">
        <v>135493</v>
      </c>
      <c r="F104" s="128">
        <v>264603</v>
      </c>
      <c r="G104" s="37">
        <v>95615</v>
      </c>
      <c r="H104" s="37">
        <v>95615</v>
      </c>
      <c r="I104" s="37">
        <v>280018</v>
      </c>
      <c r="J104" s="88">
        <v>280018</v>
      </c>
      <c r="K104" s="128"/>
      <c r="L104" s="97">
        <v>103275</v>
      </c>
      <c r="M104" s="133">
        <f t="shared" si="21"/>
        <v>103275</v>
      </c>
      <c r="N104" s="160"/>
      <c r="O104" s="160">
        <f t="shared" si="38"/>
        <v>103275</v>
      </c>
      <c r="P104" s="160">
        <v>541058</v>
      </c>
      <c r="Q104" s="160">
        <f t="shared" si="22"/>
        <v>644333</v>
      </c>
      <c r="R104" s="133">
        <v>998918</v>
      </c>
      <c r="S104" s="160"/>
      <c r="T104" s="133">
        <f t="shared" si="23"/>
        <v>998918</v>
      </c>
      <c r="U104" s="133">
        <v>106187</v>
      </c>
      <c r="V104" s="133">
        <f t="shared" ref="V104:V167" si="39">U104+T104</f>
        <v>1105105</v>
      </c>
      <c r="W104" s="133"/>
      <c r="X104" s="133">
        <f t="shared" ref="X104:X167" si="40">W104+V104</f>
        <v>1105105</v>
      </c>
      <c r="Y104" s="133"/>
      <c r="Z104" s="160"/>
      <c r="AA104" s="160">
        <f t="shared" ref="AA104:AA167" si="41">Y104+Z104</f>
        <v>0</v>
      </c>
      <c r="AB104" s="131">
        <f t="shared" ref="AB104:AB167" si="42">IFERROR(Y104/R104*100-100," ")</f>
        <v>-100</v>
      </c>
      <c r="AC104" s="130">
        <f t="shared" ref="AC104:AC164" si="43">AA104/T104*100-100</f>
        <v>-100</v>
      </c>
      <c r="AD104" s="96"/>
      <c r="AE104" s="96"/>
      <c r="AF104" s="143"/>
      <c r="AG104" s="34">
        <v>66</v>
      </c>
      <c r="AH104" s="69" t="s">
        <v>208</v>
      </c>
      <c r="AI104" s="37">
        <v>24748</v>
      </c>
      <c r="AJ104" s="37">
        <v>44696</v>
      </c>
      <c r="AK104" s="37">
        <v>70970</v>
      </c>
      <c r="AL104" s="37">
        <v>186871</v>
      </c>
      <c r="AM104" s="37">
        <v>29253</v>
      </c>
      <c r="AN104" s="37">
        <v>48348</v>
      </c>
      <c r="AO104" s="37">
        <v>91269</v>
      </c>
      <c r="AP104" s="88">
        <v>139549</v>
      </c>
      <c r="AQ104" s="128">
        <v>30721</v>
      </c>
      <c r="AR104" s="97">
        <v>50838</v>
      </c>
      <c r="AS104" s="133">
        <f t="shared" si="35"/>
        <v>81559</v>
      </c>
      <c r="AT104" s="160">
        <v>153289</v>
      </c>
      <c r="AU104" s="160">
        <f t="shared" si="36"/>
        <v>234848</v>
      </c>
      <c r="AV104" s="160">
        <v>20450</v>
      </c>
      <c r="AW104" s="160">
        <f t="shared" si="37"/>
        <v>255298</v>
      </c>
      <c r="AX104" s="160">
        <v>33355</v>
      </c>
      <c r="AY104" s="160">
        <v>15329</v>
      </c>
      <c r="AZ104" s="160">
        <f t="shared" ref="AZ104:AZ168" si="44">SUM(AX104:AY104)</f>
        <v>48684</v>
      </c>
      <c r="BA104" s="160">
        <v>22331</v>
      </c>
      <c r="BB104" s="160">
        <f t="shared" ref="BB104:BB167" si="45">BA104+AZ104</f>
        <v>71015</v>
      </c>
      <c r="BC104" s="160">
        <v>34947</v>
      </c>
      <c r="BD104" s="160">
        <f t="shared" ref="BD104:BD167" si="46">BC104+BB104</f>
        <v>105962</v>
      </c>
      <c r="BE104" s="133">
        <v>32330</v>
      </c>
      <c r="BF104" s="160">
        <v>12835</v>
      </c>
      <c r="BG104" s="160">
        <f t="shared" ref="BG104:BG167" si="47">BE104+BF104</f>
        <v>45165</v>
      </c>
      <c r="BH104" s="131">
        <f t="shared" ref="BH104:BH167" si="48">IFERROR(BE104/AX104*100-100," ")</f>
        <v>-3.0730025483435668</v>
      </c>
      <c r="BI104" s="130">
        <f t="shared" ref="BI104:BI167" si="49">BG104/AZ104*100-100</f>
        <v>-7.2282474735025914</v>
      </c>
      <c r="BJ104" s="96"/>
      <c r="BK104" s="96"/>
    </row>
    <row r="105" spans="1:63" ht="15" customHeight="1" x14ac:dyDescent="0.3">
      <c r="A105" s="34">
        <v>67</v>
      </c>
      <c r="B105" s="69" t="s">
        <v>209</v>
      </c>
      <c r="F105" s="128"/>
      <c r="G105" s="37"/>
      <c r="H105" s="37"/>
      <c r="I105" s="37"/>
      <c r="J105" s="88"/>
      <c r="K105" s="128"/>
      <c r="L105" s="97"/>
      <c r="M105" s="133" t="str">
        <f t="shared" ref="M105:M174" si="50">IF(SUM(L105,K105)=0,"",SUM(K105,L105))</f>
        <v/>
      </c>
      <c r="N105" s="160"/>
      <c r="O105" s="160" t="str">
        <f t="shared" si="38"/>
        <v xml:space="preserve">  </v>
      </c>
      <c r="P105" s="160"/>
      <c r="Q105" s="160" t="str">
        <f t="shared" ref="Q105:Q170" si="51">IF(SUM(O105:P105)=0,"  ",SUM(O105:P105))</f>
        <v xml:space="preserve">  </v>
      </c>
      <c r="R105" s="133"/>
      <c r="S105" s="160"/>
      <c r="T105" s="133">
        <f t="shared" ref="T105:T170" si="52">SUM(R105:S105)</f>
        <v>0</v>
      </c>
      <c r="U105" s="133"/>
      <c r="V105" s="133">
        <f t="shared" si="39"/>
        <v>0</v>
      </c>
      <c r="W105" s="133"/>
      <c r="X105" s="133">
        <f t="shared" si="40"/>
        <v>0</v>
      </c>
      <c r="Y105" s="133"/>
      <c r="Z105" s="160"/>
      <c r="AA105" s="160">
        <f t="shared" si="41"/>
        <v>0</v>
      </c>
      <c r="AB105" s="131" t="str">
        <f t="shared" si="42"/>
        <v xml:space="preserve"> </v>
      </c>
      <c r="AC105" s="130"/>
      <c r="AD105" s="96"/>
      <c r="AE105" s="96"/>
      <c r="AF105" s="143"/>
      <c r="AG105" s="34">
        <v>67</v>
      </c>
      <c r="AH105" s="69" t="s">
        <v>209</v>
      </c>
      <c r="AL105" s="37"/>
      <c r="AM105" s="37"/>
      <c r="AN105" s="37">
        <v>1468</v>
      </c>
      <c r="AO105" s="37">
        <v>1468</v>
      </c>
      <c r="AP105" s="88">
        <v>1468</v>
      </c>
      <c r="AQ105" s="128">
        <v>10971</v>
      </c>
      <c r="AR105" s="97"/>
      <c r="AS105" s="133">
        <f t="shared" ref="AS105:AS168" si="53">IF(SUM(AR105,AQ105)=0,"",SUM(AQ105,AR105))</f>
        <v>10971</v>
      </c>
      <c r="AT105" s="160"/>
      <c r="AU105" s="160">
        <f t="shared" ref="AU105:AU168" si="54">IF(SUM(AS105:AT105)=0,"  ",SUM(AS105:AT105))</f>
        <v>10971</v>
      </c>
      <c r="AV105" s="160"/>
      <c r="AW105" s="160">
        <f t="shared" ref="AW105:AW168" si="55">IF(SUM(AU105:AV105)=0,"  ",SUM(AU105:AV105))</f>
        <v>10971</v>
      </c>
      <c r="AX105" s="160"/>
      <c r="AY105" s="160"/>
      <c r="AZ105" s="160">
        <f t="shared" si="44"/>
        <v>0</v>
      </c>
      <c r="BA105" s="160"/>
      <c r="BB105" s="160">
        <f t="shared" si="45"/>
        <v>0</v>
      </c>
      <c r="BC105" s="160"/>
      <c r="BD105" s="160">
        <f t="shared" si="46"/>
        <v>0</v>
      </c>
      <c r="BE105" s="80"/>
      <c r="BF105" s="123"/>
      <c r="BG105" s="160">
        <f t="shared" si="47"/>
        <v>0</v>
      </c>
      <c r="BH105" s="131" t="str">
        <f t="shared" si="48"/>
        <v xml:space="preserve"> </v>
      </c>
      <c r="BI105" s="130"/>
      <c r="BJ105" s="96"/>
      <c r="BK105" s="96"/>
    </row>
    <row r="106" spans="1:63" ht="15" customHeight="1" x14ac:dyDescent="0.3">
      <c r="A106" s="34">
        <v>68</v>
      </c>
      <c r="B106" s="69" t="s">
        <v>210</v>
      </c>
      <c r="C106" s="37"/>
      <c r="D106" s="37"/>
      <c r="E106" s="37"/>
      <c r="F106" s="128"/>
      <c r="G106" s="37" t="s">
        <v>340</v>
      </c>
      <c r="H106" s="37"/>
      <c r="I106" s="37"/>
      <c r="J106" s="88"/>
      <c r="K106" s="128"/>
      <c r="L106" s="97"/>
      <c r="M106" s="133" t="str">
        <f t="shared" si="50"/>
        <v/>
      </c>
      <c r="N106" s="160"/>
      <c r="O106" s="160" t="str">
        <f t="shared" ref="O106:O171" si="56">IF(SUM(M106:N106)=0,"  ",SUM(M106:N106))</f>
        <v xml:space="preserve">  </v>
      </c>
      <c r="P106" s="160"/>
      <c r="Q106" s="160" t="str">
        <f t="shared" si="51"/>
        <v xml:space="preserve">  </v>
      </c>
      <c r="R106" s="133"/>
      <c r="S106" s="160"/>
      <c r="T106" s="133">
        <f t="shared" si="52"/>
        <v>0</v>
      </c>
      <c r="U106" s="133"/>
      <c r="V106" s="133">
        <f t="shared" si="39"/>
        <v>0</v>
      </c>
      <c r="W106" s="133"/>
      <c r="X106" s="133">
        <f t="shared" si="40"/>
        <v>0</v>
      </c>
      <c r="Y106" s="133"/>
      <c r="Z106" s="160"/>
      <c r="AA106" s="160">
        <f t="shared" si="41"/>
        <v>0</v>
      </c>
      <c r="AB106" s="131" t="str">
        <f t="shared" si="42"/>
        <v xml:space="preserve"> </v>
      </c>
      <c r="AC106" s="130"/>
      <c r="AD106" s="96"/>
      <c r="AE106" s="96"/>
      <c r="AF106" s="143"/>
      <c r="AG106" s="34">
        <v>68</v>
      </c>
      <c r="AH106" s="69" t="s">
        <v>210</v>
      </c>
      <c r="AI106" s="37">
        <v>36630</v>
      </c>
      <c r="AJ106" s="37">
        <v>42830</v>
      </c>
      <c r="AK106" s="37">
        <v>66290</v>
      </c>
      <c r="AL106" s="37">
        <v>79340</v>
      </c>
      <c r="AM106" s="37">
        <v>16900</v>
      </c>
      <c r="AN106" s="37">
        <v>16900</v>
      </c>
      <c r="AO106" s="37">
        <v>64190</v>
      </c>
      <c r="AP106" s="88">
        <v>76490</v>
      </c>
      <c r="AQ106" s="128">
        <v>21230</v>
      </c>
      <c r="AR106" s="97"/>
      <c r="AS106" s="133">
        <f t="shared" si="53"/>
        <v>21230</v>
      </c>
      <c r="AT106" s="160">
        <v>29300</v>
      </c>
      <c r="AU106" s="160">
        <f t="shared" si="54"/>
        <v>50530</v>
      </c>
      <c r="AV106" s="160"/>
      <c r="AW106" s="160">
        <f t="shared" si="55"/>
        <v>50530</v>
      </c>
      <c r="AX106" s="160">
        <v>8450</v>
      </c>
      <c r="AY106" s="160">
        <v>5600</v>
      </c>
      <c r="AZ106" s="160">
        <f t="shared" si="44"/>
        <v>14050</v>
      </c>
      <c r="BA106" s="160"/>
      <c r="BB106" s="160">
        <f t="shared" si="45"/>
        <v>14050</v>
      </c>
      <c r="BC106" s="160">
        <v>15050</v>
      </c>
      <c r="BD106" s="160">
        <f t="shared" si="46"/>
        <v>29100</v>
      </c>
      <c r="BE106" s="133">
        <v>74000</v>
      </c>
      <c r="BF106" s="160">
        <v>16680</v>
      </c>
      <c r="BG106" s="160">
        <f t="shared" si="47"/>
        <v>90680</v>
      </c>
      <c r="BH106" s="131">
        <f t="shared" si="48"/>
        <v>775.73964497041425</v>
      </c>
      <c r="BI106" s="130">
        <f t="shared" si="49"/>
        <v>545.40925266903912</v>
      </c>
      <c r="BJ106" s="96"/>
      <c r="BK106" s="96"/>
    </row>
    <row r="107" spans="1:63" ht="15" customHeight="1" x14ac:dyDescent="0.3">
      <c r="A107" s="34">
        <v>69</v>
      </c>
      <c r="B107" s="69" t="s">
        <v>211</v>
      </c>
      <c r="C107" s="37"/>
      <c r="D107" s="37"/>
      <c r="E107" s="37">
        <v>116350</v>
      </c>
      <c r="F107" s="128">
        <v>116350</v>
      </c>
      <c r="G107" s="37"/>
      <c r="H107" s="37"/>
      <c r="I107" s="37">
        <v>111740</v>
      </c>
      <c r="J107" s="88">
        <v>149363</v>
      </c>
      <c r="K107" s="128"/>
      <c r="L107" s="97"/>
      <c r="M107" s="133" t="str">
        <f t="shared" si="50"/>
        <v/>
      </c>
      <c r="N107" s="160">
        <v>97243</v>
      </c>
      <c r="O107" s="160">
        <f t="shared" si="56"/>
        <v>97243</v>
      </c>
      <c r="P107" s="160">
        <v>19860</v>
      </c>
      <c r="Q107" s="160">
        <f t="shared" si="51"/>
        <v>117103</v>
      </c>
      <c r="R107" s="133"/>
      <c r="S107" s="160"/>
      <c r="T107" s="133">
        <f t="shared" si="52"/>
        <v>0</v>
      </c>
      <c r="U107" s="133"/>
      <c r="V107" s="133">
        <f t="shared" si="39"/>
        <v>0</v>
      </c>
      <c r="W107" s="133"/>
      <c r="X107" s="133">
        <f t="shared" si="40"/>
        <v>0</v>
      </c>
      <c r="Y107" s="133"/>
      <c r="Z107" s="160"/>
      <c r="AA107" s="160">
        <f t="shared" si="41"/>
        <v>0</v>
      </c>
      <c r="AB107" s="131" t="str">
        <f t="shared" si="42"/>
        <v xml:space="preserve"> </v>
      </c>
      <c r="AC107" s="130"/>
      <c r="AD107" s="96"/>
      <c r="AE107" s="96"/>
      <c r="AF107" s="143"/>
      <c r="AG107" s="34">
        <v>69</v>
      </c>
      <c r="AH107" s="69" t="s">
        <v>211</v>
      </c>
      <c r="AI107" s="37">
        <v>12829</v>
      </c>
      <c r="AJ107" s="37">
        <v>18791</v>
      </c>
      <c r="AK107" s="37">
        <v>18791</v>
      </c>
      <c r="AL107" s="37">
        <v>18791</v>
      </c>
      <c r="AM107" s="37"/>
      <c r="AN107" s="37"/>
      <c r="AO107" s="37">
        <v>0</v>
      </c>
      <c r="AP107" s="88">
        <v>12454</v>
      </c>
      <c r="AQ107" s="128"/>
      <c r="AR107" s="97"/>
      <c r="AS107" s="133" t="str">
        <f t="shared" si="53"/>
        <v/>
      </c>
      <c r="AT107" s="160"/>
      <c r="AU107" s="160" t="str">
        <f t="shared" si="54"/>
        <v xml:space="preserve">  </v>
      </c>
      <c r="AV107" s="160"/>
      <c r="AW107" s="160" t="str">
        <f t="shared" si="55"/>
        <v xml:space="preserve">  </v>
      </c>
      <c r="AX107" s="160"/>
      <c r="AY107" s="160"/>
      <c r="AZ107" s="160">
        <f t="shared" si="44"/>
        <v>0</v>
      </c>
      <c r="BA107" s="160"/>
      <c r="BB107" s="160">
        <f t="shared" si="45"/>
        <v>0</v>
      </c>
      <c r="BC107" s="160"/>
      <c r="BD107" s="160">
        <f t="shared" si="46"/>
        <v>0</v>
      </c>
      <c r="BE107" s="133"/>
      <c r="BF107" s="160"/>
      <c r="BG107" s="160">
        <f t="shared" si="47"/>
        <v>0</v>
      </c>
      <c r="BH107" s="131" t="str">
        <f t="shared" si="48"/>
        <v xml:space="preserve"> </v>
      </c>
      <c r="BI107" s="130"/>
      <c r="BJ107" s="96"/>
      <c r="BK107" s="96"/>
    </row>
    <row r="108" spans="1:63" ht="15" customHeight="1" x14ac:dyDescent="0.3">
      <c r="A108" s="34">
        <v>70</v>
      </c>
      <c r="B108" s="69" t="s">
        <v>62</v>
      </c>
      <c r="C108" s="37">
        <v>426308</v>
      </c>
      <c r="D108" s="37">
        <v>1229244</v>
      </c>
      <c r="E108" s="37">
        <v>3153810</v>
      </c>
      <c r="F108" s="128">
        <v>3767235</v>
      </c>
      <c r="G108" s="37">
        <v>521309</v>
      </c>
      <c r="H108" s="37">
        <v>1172859</v>
      </c>
      <c r="I108" s="37">
        <v>2684751</v>
      </c>
      <c r="J108" s="88">
        <v>3468426</v>
      </c>
      <c r="K108" s="128">
        <v>364874</v>
      </c>
      <c r="L108" s="97">
        <v>821638</v>
      </c>
      <c r="M108" s="133">
        <f t="shared" si="50"/>
        <v>1186512</v>
      </c>
      <c r="N108" s="160">
        <v>1345794</v>
      </c>
      <c r="O108" s="160">
        <f t="shared" si="56"/>
        <v>2532306</v>
      </c>
      <c r="P108" s="160">
        <v>450059</v>
      </c>
      <c r="Q108" s="160">
        <f t="shared" si="51"/>
        <v>2982365</v>
      </c>
      <c r="R108" s="133">
        <v>381971</v>
      </c>
      <c r="S108" s="160">
        <v>743007</v>
      </c>
      <c r="T108" s="133">
        <f t="shared" si="52"/>
        <v>1124978</v>
      </c>
      <c r="U108" s="133">
        <v>2182125</v>
      </c>
      <c r="V108" s="133">
        <f t="shared" si="39"/>
        <v>3307103</v>
      </c>
      <c r="W108" s="133">
        <v>747892</v>
      </c>
      <c r="X108" s="133">
        <f t="shared" si="40"/>
        <v>4054995</v>
      </c>
      <c r="Y108" s="133">
        <v>362032</v>
      </c>
      <c r="Z108" s="160">
        <v>963360</v>
      </c>
      <c r="AA108" s="160">
        <f t="shared" si="41"/>
        <v>1325392</v>
      </c>
      <c r="AB108" s="131">
        <f t="shared" si="42"/>
        <v>-5.2200297928376784</v>
      </c>
      <c r="AC108" s="130">
        <f t="shared" si="43"/>
        <v>17.814926158556005</v>
      </c>
      <c r="AD108" s="96"/>
      <c r="AE108" s="96"/>
      <c r="AF108" s="143"/>
      <c r="AG108" s="34">
        <v>70</v>
      </c>
      <c r="AH108" s="69" t="s">
        <v>62</v>
      </c>
      <c r="AI108" s="37">
        <v>864782</v>
      </c>
      <c r="AJ108" s="37">
        <v>1402264</v>
      </c>
      <c r="AK108" s="37">
        <v>2178125</v>
      </c>
      <c r="AL108" s="37">
        <v>3041071.0000000009</v>
      </c>
      <c r="AM108" s="37">
        <v>869374</v>
      </c>
      <c r="AN108" s="37">
        <v>1717811.9999999995</v>
      </c>
      <c r="AO108" s="37">
        <v>2315362.9999999995</v>
      </c>
      <c r="AP108" s="88">
        <v>2899380.0000000009</v>
      </c>
      <c r="AQ108" s="128">
        <v>759976</v>
      </c>
      <c r="AR108" s="97">
        <v>485770</v>
      </c>
      <c r="AS108" s="133">
        <f t="shared" si="53"/>
        <v>1245746</v>
      </c>
      <c r="AT108" s="160">
        <v>917146</v>
      </c>
      <c r="AU108" s="160">
        <f t="shared" si="54"/>
        <v>2162892</v>
      </c>
      <c r="AV108" s="160">
        <v>427750</v>
      </c>
      <c r="AW108" s="160">
        <f t="shared" si="55"/>
        <v>2590642</v>
      </c>
      <c r="AX108" s="160">
        <v>336077.99999999994</v>
      </c>
      <c r="AY108" s="160">
        <v>214786</v>
      </c>
      <c r="AZ108" s="160">
        <f t="shared" si="44"/>
        <v>550864</v>
      </c>
      <c r="BA108" s="160">
        <v>284019</v>
      </c>
      <c r="BB108" s="160">
        <f t="shared" si="45"/>
        <v>834883</v>
      </c>
      <c r="BC108" s="160">
        <v>204366.99999999997</v>
      </c>
      <c r="BD108" s="160">
        <f t="shared" si="46"/>
        <v>1039250</v>
      </c>
      <c r="BE108" s="133">
        <v>1088308.0000000002</v>
      </c>
      <c r="BF108" s="160">
        <v>248153.00000000006</v>
      </c>
      <c r="BG108" s="160">
        <f t="shared" si="47"/>
        <v>1336461.0000000002</v>
      </c>
      <c r="BH108" s="131">
        <f t="shared" si="48"/>
        <v>223.82601657948464</v>
      </c>
      <c r="BI108" s="130">
        <f t="shared" si="49"/>
        <v>142.61178802753497</v>
      </c>
      <c r="BJ108" s="96"/>
      <c r="BK108" s="96"/>
    </row>
    <row r="109" spans="1:63" ht="15" customHeight="1" x14ac:dyDescent="0.3">
      <c r="A109" s="34">
        <v>72</v>
      </c>
      <c r="B109" s="69" t="s">
        <v>213</v>
      </c>
      <c r="C109" s="37"/>
      <c r="D109" s="37"/>
      <c r="E109" s="37">
        <v>9546</v>
      </c>
      <c r="F109" s="128">
        <v>9546</v>
      </c>
      <c r="G109" s="37" t="s">
        <v>340</v>
      </c>
      <c r="H109" s="37"/>
      <c r="I109" s="37"/>
      <c r="J109" s="88"/>
      <c r="K109" s="128"/>
      <c r="L109" s="97"/>
      <c r="M109" s="133" t="str">
        <f t="shared" si="50"/>
        <v/>
      </c>
      <c r="N109" s="160">
        <v>2901</v>
      </c>
      <c r="O109" s="160">
        <f t="shared" si="56"/>
        <v>2901</v>
      </c>
      <c r="P109" s="160"/>
      <c r="Q109" s="160">
        <f t="shared" si="51"/>
        <v>2901</v>
      </c>
      <c r="R109" s="133"/>
      <c r="S109" s="160"/>
      <c r="T109" s="133">
        <f t="shared" si="52"/>
        <v>0</v>
      </c>
      <c r="U109" s="133"/>
      <c r="V109" s="133">
        <f t="shared" si="39"/>
        <v>0</v>
      </c>
      <c r="W109" s="133">
        <v>172171</v>
      </c>
      <c r="X109" s="133">
        <f t="shared" si="40"/>
        <v>172171</v>
      </c>
      <c r="Y109" s="133">
        <v>79857</v>
      </c>
      <c r="Z109" s="160">
        <v>247675</v>
      </c>
      <c r="AA109" s="160">
        <f t="shared" si="41"/>
        <v>327532</v>
      </c>
      <c r="AB109" s="131" t="str">
        <f t="shared" si="42"/>
        <v xml:space="preserve"> </v>
      </c>
      <c r="AC109" s="130" t="e">
        <f t="shared" si="43"/>
        <v>#DIV/0!</v>
      </c>
      <c r="AD109" s="96"/>
      <c r="AE109" s="96"/>
      <c r="AF109" s="143"/>
      <c r="AG109" s="34">
        <v>71</v>
      </c>
      <c r="AH109" s="69" t="s">
        <v>213</v>
      </c>
      <c r="AI109" s="37">
        <v>0</v>
      </c>
      <c r="AJ109" s="37">
        <v>184825</v>
      </c>
      <c r="AK109" s="37">
        <v>815138</v>
      </c>
      <c r="AL109" s="37">
        <v>1320223</v>
      </c>
      <c r="AM109" s="37">
        <v>9575</v>
      </c>
      <c r="AN109" s="37">
        <v>17105</v>
      </c>
      <c r="AO109" s="37">
        <v>17105</v>
      </c>
      <c r="AP109" s="88">
        <v>30739</v>
      </c>
      <c r="AQ109" s="128"/>
      <c r="AR109" s="97">
        <v>11785</v>
      </c>
      <c r="AS109" s="133">
        <f t="shared" si="53"/>
        <v>11785</v>
      </c>
      <c r="AT109" s="160"/>
      <c r="AU109" s="160">
        <f t="shared" si="54"/>
        <v>11785</v>
      </c>
      <c r="AV109" s="160">
        <v>12524</v>
      </c>
      <c r="AW109" s="160">
        <f t="shared" si="55"/>
        <v>24309</v>
      </c>
      <c r="AX109" s="160"/>
      <c r="AY109" s="160">
        <v>17490</v>
      </c>
      <c r="AZ109" s="160">
        <f t="shared" si="44"/>
        <v>17490</v>
      </c>
      <c r="BA109" s="160"/>
      <c r="BB109" s="160">
        <f t="shared" si="45"/>
        <v>17490</v>
      </c>
      <c r="BC109" s="160">
        <v>11042</v>
      </c>
      <c r="BD109" s="160">
        <f t="shared" si="46"/>
        <v>28532</v>
      </c>
      <c r="BE109" s="133">
        <v>4090</v>
      </c>
      <c r="BF109" s="160">
        <v>1100</v>
      </c>
      <c r="BG109" s="160">
        <f t="shared" si="47"/>
        <v>5190</v>
      </c>
      <c r="BH109" s="131" t="str">
        <f t="shared" si="48"/>
        <v xml:space="preserve"> </v>
      </c>
      <c r="BI109" s="130">
        <f t="shared" si="49"/>
        <v>-70.325900514579757</v>
      </c>
      <c r="BJ109" s="96"/>
      <c r="BK109" s="96"/>
    </row>
    <row r="110" spans="1:63" ht="15" customHeight="1" x14ac:dyDescent="0.3">
      <c r="A110" s="34">
        <v>73</v>
      </c>
      <c r="B110" s="69" t="s">
        <v>52</v>
      </c>
      <c r="C110" s="37">
        <v>3835234.0000000005</v>
      </c>
      <c r="D110" s="37">
        <v>9097259</v>
      </c>
      <c r="E110" s="37">
        <v>29138122.999999996</v>
      </c>
      <c r="F110" s="144">
        <v>32826554.000000019</v>
      </c>
      <c r="G110" s="37">
        <v>5242118</v>
      </c>
      <c r="H110" s="37">
        <v>8867431</v>
      </c>
      <c r="I110" s="37">
        <v>11962784.999999998</v>
      </c>
      <c r="J110" s="88">
        <v>30350166.000000004</v>
      </c>
      <c r="K110" s="128">
        <v>4547721.0000000009</v>
      </c>
      <c r="L110" s="97">
        <v>3461300</v>
      </c>
      <c r="M110" s="133">
        <f t="shared" si="50"/>
        <v>8009021.0000000009</v>
      </c>
      <c r="N110" s="160">
        <v>1979122</v>
      </c>
      <c r="O110" s="160">
        <f t="shared" si="56"/>
        <v>9988143</v>
      </c>
      <c r="P110" s="160">
        <v>4562744</v>
      </c>
      <c r="Q110" s="160">
        <f t="shared" si="51"/>
        <v>14550887</v>
      </c>
      <c r="R110" s="133">
        <v>15598163.000000004</v>
      </c>
      <c r="S110" s="160">
        <v>3888465</v>
      </c>
      <c r="T110" s="133">
        <f t="shared" si="52"/>
        <v>19486628.000000004</v>
      </c>
      <c r="U110" s="133">
        <v>4385182.0000000009</v>
      </c>
      <c r="V110" s="133">
        <f t="shared" si="39"/>
        <v>23871810.000000004</v>
      </c>
      <c r="W110" s="133">
        <v>3284762.0000000009</v>
      </c>
      <c r="X110" s="133">
        <f t="shared" si="40"/>
        <v>27156572.000000004</v>
      </c>
      <c r="Y110" s="133">
        <v>3826865</v>
      </c>
      <c r="Z110" s="160">
        <v>64912642.999999985</v>
      </c>
      <c r="AA110" s="160">
        <f t="shared" si="41"/>
        <v>68739507.999999985</v>
      </c>
      <c r="AB110" s="131">
        <f t="shared" si="42"/>
        <v>-75.465925057969969</v>
      </c>
      <c r="AC110" s="130">
        <f t="shared" si="43"/>
        <v>252.75219499238131</v>
      </c>
      <c r="AD110" s="96"/>
      <c r="AE110" s="96"/>
      <c r="AF110" s="143"/>
      <c r="AG110" s="34">
        <v>72</v>
      </c>
      <c r="AH110" s="69" t="s">
        <v>52</v>
      </c>
      <c r="AI110" s="37">
        <v>25397080.999999985</v>
      </c>
      <c r="AJ110" s="37">
        <v>50641711.999999985</v>
      </c>
      <c r="AK110" s="37">
        <v>78917540</v>
      </c>
      <c r="AL110" s="37">
        <v>97241486.000000015</v>
      </c>
      <c r="AM110" s="37">
        <v>15188023</v>
      </c>
      <c r="AN110" s="37">
        <v>27677657.999999996</v>
      </c>
      <c r="AO110" s="37">
        <v>51038087.999999985</v>
      </c>
      <c r="AP110" s="88">
        <v>65884180.999999955</v>
      </c>
      <c r="AQ110" s="128">
        <v>11919285.999999998</v>
      </c>
      <c r="AR110" s="97">
        <v>21677511.999999985</v>
      </c>
      <c r="AS110" s="133">
        <f t="shared" si="53"/>
        <v>33596797.999999985</v>
      </c>
      <c r="AT110" s="160">
        <v>21353872</v>
      </c>
      <c r="AU110" s="160">
        <f t="shared" si="54"/>
        <v>54950669.999999985</v>
      </c>
      <c r="AV110" s="160">
        <v>120530352</v>
      </c>
      <c r="AW110" s="160">
        <f t="shared" si="55"/>
        <v>175481022</v>
      </c>
      <c r="AX110" s="160">
        <v>152189420.00000012</v>
      </c>
      <c r="AY110" s="160">
        <v>209828139</v>
      </c>
      <c r="AZ110" s="160">
        <f t="shared" si="44"/>
        <v>362017559.00000012</v>
      </c>
      <c r="BA110" s="160">
        <v>29824338.999999993</v>
      </c>
      <c r="BB110" s="160">
        <f t="shared" si="45"/>
        <v>391841898.00000012</v>
      </c>
      <c r="BC110" s="160">
        <v>198385886.99999991</v>
      </c>
      <c r="BD110" s="160">
        <f t="shared" si="46"/>
        <v>590227785</v>
      </c>
      <c r="BE110" s="133">
        <v>12921542.000000006</v>
      </c>
      <c r="BF110" s="160">
        <v>13298323</v>
      </c>
      <c r="BG110" s="160">
        <f t="shared" si="47"/>
        <v>26219865.000000007</v>
      </c>
      <c r="BH110" s="131">
        <f t="shared" si="48"/>
        <v>-91.509566170894146</v>
      </c>
      <c r="BI110" s="130">
        <f t="shared" si="49"/>
        <v>-92.757294681388643</v>
      </c>
      <c r="BJ110" s="96"/>
      <c r="BK110" s="96"/>
    </row>
    <row r="111" spans="1:63" ht="15" customHeight="1" x14ac:dyDescent="0.3">
      <c r="A111" s="34">
        <v>74</v>
      </c>
      <c r="B111" s="69" t="s">
        <v>75</v>
      </c>
      <c r="C111" s="37">
        <v>130114.99999999999</v>
      </c>
      <c r="D111" s="37">
        <v>226755</v>
      </c>
      <c r="E111" s="37">
        <v>297260</v>
      </c>
      <c r="F111" s="128">
        <v>373120</v>
      </c>
      <c r="G111" s="37">
        <v>91571</v>
      </c>
      <c r="H111" s="37">
        <v>232170</v>
      </c>
      <c r="I111" s="37">
        <v>292870</v>
      </c>
      <c r="J111" s="88">
        <v>297031.00000000006</v>
      </c>
      <c r="K111" s="128">
        <v>42492</v>
      </c>
      <c r="L111" s="97">
        <v>23305</v>
      </c>
      <c r="M111" s="133">
        <f t="shared" si="50"/>
        <v>65797</v>
      </c>
      <c r="N111" s="160">
        <v>46526</v>
      </c>
      <c r="O111" s="160">
        <f t="shared" si="56"/>
        <v>112323</v>
      </c>
      <c r="P111" s="160">
        <v>25549</v>
      </c>
      <c r="Q111" s="160">
        <f t="shared" si="51"/>
        <v>137872</v>
      </c>
      <c r="R111" s="133">
        <v>205296</v>
      </c>
      <c r="S111" s="160">
        <v>140283</v>
      </c>
      <c r="T111" s="133">
        <f t="shared" si="52"/>
        <v>345579</v>
      </c>
      <c r="U111" s="133">
        <v>70491</v>
      </c>
      <c r="V111" s="133">
        <f t="shared" si="39"/>
        <v>416070</v>
      </c>
      <c r="W111" s="133">
        <v>66436</v>
      </c>
      <c r="X111" s="133">
        <f t="shared" si="40"/>
        <v>482506</v>
      </c>
      <c r="Y111" s="133">
        <v>102156</v>
      </c>
      <c r="Z111" s="160">
        <v>22120</v>
      </c>
      <c r="AA111" s="160">
        <f t="shared" si="41"/>
        <v>124276</v>
      </c>
      <c r="AB111" s="131">
        <f t="shared" si="42"/>
        <v>-50.239653963058217</v>
      </c>
      <c r="AC111" s="130">
        <f t="shared" si="43"/>
        <v>-64.038324087979873</v>
      </c>
      <c r="AD111" s="96"/>
      <c r="AE111" s="96"/>
      <c r="AF111" s="143"/>
      <c r="AG111" s="34">
        <v>73</v>
      </c>
      <c r="AH111" s="69" t="s">
        <v>75</v>
      </c>
      <c r="AI111" s="37">
        <v>3493364</v>
      </c>
      <c r="AJ111" s="37">
        <v>4514360</v>
      </c>
      <c r="AK111" s="37">
        <v>7447836.0000000009</v>
      </c>
      <c r="AL111" s="37">
        <v>8485616.0000000056</v>
      </c>
      <c r="AM111" s="37">
        <v>1036282</v>
      </c>
      <c r="AN111" s="37">
        <v>1753080.9999999995</v>
      </c>
      <c r="AO111" s="37">
        <v>2475594</v>
      </c>
      <c r="AP111" s="88">
        <v>4040131.9999999995</v>
      </c>
      <c r="AQ111" s="128">
        <v>1106922</v>
      </c>
      <c r="AR111" s="97">
        <v>2165968</v>
      </c>
      <c r="AS111" s="133">
        <f t="shared" si="53"/>
        <v>3272890</v>
      </c>
      <c r="AT111" s="160">
        <v>1925749.9999999998</v>
      </c>
      <c r="AU111" s="160">
        <f t="shared" si="54"/>
        <v>5198640</v>
      </c>
      <c r="AV111" s="160">
        <v>4603834.0000000019</v>
      </c>
      <c r="AW111" s="160">
        <f t="shared" si="55"/>
        <v>9802474.0000000019</v>
      </c>
      <c r="AX111" s="160">
        <v>16059061.999999996</v>
      </c>
      <c r="AY111" s="160">
        <v>15944550</v>
      </c>
      <c r="AZ111" s="160">
        <f t="shared" si="44"/>
        <v>32003611.999999996</v>
      </c>
      <c r="BA111" s="160">
        <v>7424536.0000000009</v>
      </c>
      <c r="BB111" s="160">
        <f t="shared" si="45"/>
        <v>39428148</v>
      </c>
      <c r="BC111" s="160">
        <v>10310197.000000002</v>
      </c>
      <c r="BD111" s="160">
        <f t="shared" si="46"/>
        <v>49738345</v>
      </c>
      <c r="BE111" s="133">
        <v>4949012</v>
      </c>
      <c r="BF111" s="160">
        <v>1615894</v>
      </c>
      <c r="BG111" s="160">
        <f t="shared" si="47"/>
        <v>6564906</v>
      </c>
      <c r="BH111" s="131">
        <f t="shared" si="48"/>
        <v>-69.182434191984555</v>
      </c>
      <c r="BI111" s="130">
        <f t="shared" si="49"/>
        <v>-79.486984156663311</v>
      </c>
      <c r="BJ111" s="96"/>
      <c r="BK111" s="96"/>
    </row>
    <row r="112" spans="1:63" ht="15" customHeight="1" x14ac:dyDescent="0.3">
      <c r="A112" s="34">
        <v>75</v>
      </c>
      <c r="B112" s="69" t="s">
        <v>217</v>
      </c>
      <c r="C112" s="37"/>
      <c r="D112" s="37"/>
      <c r="E112" s="37"/>
      <c r="F112" s="128"/>
      <c r="G112" s="37"/>
      <c r="H112" s="37"/>
      <c r="I112" s="37"/>
      <c r="J112" s="88"/>
      <c r="K112" s="128"/>
      <c r="L112" s="97"/>
      <c r="M112" s="133"/>
      <c r="N112" s="160"/>
      <c r="O112" s="160"/>
      <c r="P112" s="160"/>
      <c r="Q112" s="160"/>
      <c r="R112" s="133"/>
      <c r="S112" s="160"/>
      <c r="T112" s="133"/>
      <c r="U112" s="133"/>
      <c r="V112" s="133">
        <f t="shared" si="39"/>
        <v>0</v>
      </c>
      <c r="W112" s="133"/>
      <c r="X112" s="133">
        <f t="shared" si="40"/>
        <v>0</v>
      </c>
      <c r="Y112" s="133"/>
      <c r="Z112" s="160"/>
      <c r="AA112" s="160">
        <f t="shared" si="41"/>
        <v>0</v>
      </c>
      <c r="AB112" s="131" t="str">
        <f t="shared" si="42"/>
        <v xml:space="preserve"> </v>
      </c>
      <c r="AC112" s="130"/>
      <c r="AD112" s="96"/>
      <c r="AE112" s="96"/>
      <c r="AF112" s="143"/>
      <c r="AG112" s="34">
        <v>74</v>
      </c>
      <c r="AH112" s="69" t="s">
        <v>217</v>
      </c>
      <c r="AI112" s="37"/>
      <c r="AJ112" s="37"/>
      <c r="AK112" s="37"/>
      <c r="AL112" s="37"/>
      <c r="AM112" s="37"/>
      <c r="AN112" s="37"/>
      <c r="AO112" s="37"/>
      <c r="AP112" s="88"/>
      <c r="AQ112" s="128"/>
      <c r="AR112" s="97"/>
      <c r="AS112" s="133" t="str">
        <f t="shared" si="53"/>
        <v/>
      </c>
      <c r="AT112" s="160"/>
      <c r="AU112" s="160" t="str">
        <f t="shared" si="54"/>
        <v xml:space="preserve">  </v>
      </c>
      <c r="AV112" s="160"/>
      <c r="AW112" s="160" t="str">
        <f t="shared" si="55"/>
        <v xml:space="preserve">  </v>
      </c>
      <c r="AX112" s="160"/>
      <c r="AY112" s="160">
        <v>6310</v>
      </c>
      <c r="AZ112" s="160">
        <f t="shared" si="44"/>
        <v>6310</v>
      </c>
      <c r="BA112" s="160"/>
      <c r="BB112" s="160">
        <f t="shared" si="45"/>
        <v>6310</v>
      </c>
      <c r="BC112" s="160"/>
      <c r="BD112" s="160">
        <f t="shared" si="46"/>
        <v>6310</v>
      </c>
      <c r="BE112" s="133"/>
      <c r="BF112" s="160"/>
      <c r="BG112" s="160">
        <f t="shared" si="47"/>
        <v>0</v>
      </c>
      <c r="BH112" s="131" t="str">
        <f t="shared" si="48"/>
        <v xml:space="preserve"> </v>
      </c>
      <c r="BI112" s="130">
        <f t="shared" si="49"/>
        <v>-100</v>
      </c>
      <c r="BJ112" s="96"/>
      <c r="BK112" s="96"/>
    </row>
    <row r="113" spans="1:63" ht="15" customHeight="1" x14ac:dyDescent="0.3">
      <c r="A113" s="34">
        <v>76</v>
      </c>
      <c r="B113" s="69" t="s">
        <v>81</v>
      </c>
      <c r="C113" s="37">
        <v>1942098.9999999998</v>
      </c>
      <c r="D113" s="37">
        <v>4343462</v>
      </c>
      <c r="E113" s="37">
        <v>6289375</v>
      </c>
      <c r="F113" s="128">
        <v>7701579</v>
      </c>
      <c r="G113" s="37">
        <v>1791282</v>
      </c>
      <c r="H113" s="37">
        <v>4462033.0000000009</v>
      </c>
      <c r="I113" s="37">
        <v>6983461.0000000009</v>
      </c>
      <c r="J113" s="88">
        <v>8275762.9999999991</v>
      </c>
      <c r="K113" s="128">
        <v>2410021</v>
      </c>
      <c r="L113" s="97">
        <v>4022816</v>
      </c>
      <c r="M113" s="133">
        <f t="shared" si="50"/>
        <v>6432837</v>
      </c>
      <c r="N113" s="160">
        <v>1306295</v>
      </c>
      <c r="O113" s="160">
        <f t="shared" si="56"/>
        <v>7739132</v>
      </c>
      <c r="P113" s="160">
        <v>1388464.0000000002</v>
      </c>
      <c r="Q113" s="160">
        <f t="shared" si="51"/>
        <v>9127596</v>
      </c>
      <c r="R113" s="133">
        <v>2614609</v>
      </c>
      <c r="S113" s="160">
        <v>2559048</v>
      </c>
      <c r="T113" s="133">
        <f t="shared" si="52"/>
        <v>5173657</v>
      </c>
      <c r="U113" s="133">
        <v>808878</v>
      </c>
      <c r="V113" s="133">
        <f t="shared" si="39"/>
        <v>5982535</v>
      </c>
      <c r="W113" s="133">
        <v>918912</v>
      </c>
      <c r="X113" s="133">
        <f t="shared" si="40"/>
        <v>6901447</v>
      </c>
      <c r="Y113" s="133">
        <v>1728363</v>
      </c>
      <c r="Z113" s="160">
        <v>2370712.0000000005</v>
      </c>
      <c r="AA113" s="160">
        <f t="shared" si="41"/>
        <v>4099075.0000000005</v>
      </c>
      <c r="AB113" s="131">
        <f t="shared" si="42"/>
        <v>-33.895928607298458</v>
      </c>
      <c r="AC113" s="130">
        <f t="shared" si="43"/>
        <v>-20.770259798823147</v>
      </c>
      <c r="AD113" s="96"/>
      <c r="AE113" s="96"/>
      <c r="AF113" s="143"/>
      <c r="AG113" s="34">
        <v>75</v>
      </c>
      <c r="AH113" s="69" t="s">
        <v>81</v>
      </c>
      <c r="AI113" s="37">
        <v>1591305</v>
      </c>
      <c r="AJ113" s="37">
        <v>3484196</v>
      </c>
      <c r="AK113" s="37">
        <v>5037332</v>
      </c>
      <c r="AL113" s="37">
        <v>8935693.9999999981</v>
      </c>
      <c r="AM113" s="37">
        <v>1682185</v>
      </c>
      <c r="AN113" s="37">
        <v>2962535.9999999995</v>
      </c>
      <c r="AO113" s="37">
        <v>5473737</v>
      </c>
      <c r="AP113" s="88">
        <v>7459691.0000000019</v>
      </c>
      <c r="AQ113" s="128">
        <v>1193676.9999999995</v>
      </c>
      <c r="AR113" s="97">
        <v>1285937</v>
      </c>
      <c r="AS113" s="133">
        <f t="shared" si="53"/>
        <v>2479613.9999999995</v>
      </c>
      <c r="AT113" s="160">
        <v>1366760</v>
      </c>
      <c r="AU113" s="160">
        <f t="shared" si="54"/>
        <v>3846373.9999999995</v>
      </c>
      <c r="AV113" s="160">
        <v>1894061</v>
      </c>
      <c r="AW113" s="160">
        <f t="shared" si="55"/>
        <v>5740435</v>
      </c>
      <c r="AX113" s="160">
        <v>2136191.0000000005</v>
      </c>
      <c r="AY113" s="160">
        <v>830540</v>
      </c>
      <c r="AZ113" s="160">
        <f t="shared" si="44"/>
        <v>2966731.0000000005</v>
      </c>
      <c r="BA113" s="160">
        <v>1239455</v>
      </c>
      <c r="BB113" s="160">
        <f t="shared" si="45"/>
        <v>4206186</v>
      </c>
      <c r="BC113" s="160">
        <v>1489380</v>
      </c>
      <c r="BD113" s="160">
        <f t="shared" si="46"/>
        <v>5695566</v>
      </c>
      <c r="BE113" s="133">
        <v>1601350</v>
      </c>
      <c r="BF113" s="160">
        <v>3369026</v>
      </c>
      <c r="BG113" s="160">
        <f t="shared" si="47"/>
        <v>4970376</v>
      </c>
      <c r="BH113" s="131">
        <f t="shared" si="48"/>
        <v>-25.037133851795105</v>
      </c>
      <c r="BI113" s="130">
        <f t="shared" si="49"/>
        <v>67.537130936374069</v>
      </c>
      <c r="BJ113" s="96"/>
      <c r="BK113" s="96"/>
    </row>
    <row r="114" spans="1:63" ht="15" customHeight="1" x14ac:dyDescent="0.3">
      <c r="A114" s="34">
        <v>77</v>
      </c>
      <c r="B114" s="69" t="s">
        <v>218</v>
      </c>
      <c r="C114" s="37"/>
      <c r="D114" s="37"/>
      <c r="E114" s="37"/>
      <c r="F114" s="128"/>
      <c r="G114" s="37"/>
      <c r="H114" s="37"/>
      <c r="I114" s="37"/>
      <c r="J114" s="88"/>
      <c r="K114" s="128"/>
      <c r="L114" s="97"/>
      <c r="M114" s="133"/>
      <c r="N114" s="160"/>
      <c r="O114" s="160" t="str">
        <f t="shared" si="56"/>
        <v xml:space="preserve">  </v>
      </c>
      <c r="P114" s="160"/>
      <c r="Q114" s="160" t="str">
        <f t="shared" si="51"/>
        <v xml:space="preserve">  </v>
      </c>
      <c r="R114" s="133"/>
      <c r="S114" s="160"/>
      <c r="T114" s="133">
        <f t="shared" si="52"/>
        <v>0</v>
      </c>
      <c r="U114" s="133"/>
      <c r="V114" s="133">
        <f t="shared" si="39"/>
        <v>0</v>
      </c>
      <c r="W114" s="133"/>
      <c r="X114" s="133">
        <f t="shared" si="40"/>
        <v>0</v>
      </c>
      <c r="Y114" s="111"/>
      <c r="Z114" s="300"/>
      <c r="AA114" s="160">
        <f t="shared" si="41"/>
        <v>0</v>
      </c>
      <c r="AB114" s="131" t="str">
        <f t="shared" si="42"/>
        <v xml:space="preserve"> </v>
      </c>
      <c r="AC114" s="130"/>
      <c r="AD114" s="96"/>
      <c r="AE114" s="96"/>
      <c r="AF114" s="143"/>
      <c r="AG114" s="34">
        <v>76</v>
      </c>
      <c r="AH114" s="69" t="s">
        <v>218</v>
      </c>
      <c r="AI114" s="37"/>
      <c r="AJ114" s="37"/>
      <c r="AK114" s="37"/>
      <c r="AL114" s="37"/>
      <c r="AM114" s="37"/>
      <c r="AN114" s="37"/>
      <c r="AO114" s="37"/>
      <c r="AP114" s="88"/>
      <c r="AQ114" s="128"/>
      <c r="AR114" s="97"/>
      <c r="AS114" s="133" t="str">
        <f t="shared" si="53"/>
        <v/>
      </c>
      <c r="AT114" s="160"/>
      <c r="AU114" s="160" t="str">
        <f t="shared" si="54"/>
        <v xml:space="preserve">  </v>
      </c>
      <c r="AV114" s="160">
        <v>7950</v>
      </c>
      <c r="AW114" s="160">
        <f t="shared" si="55"/>
        <v>7950</v>
      </c>
      <c r="AX114" s="160">
        <v>8276</v>
      </c>
      <c r="AY114" s="160"/>
      <c r="AZ114" s="160">
        <f t="shared" si="44"/>
        <v>8276</v>
      </c>
      <c r="BA114" s="160">
        <v>8234</v>
      </c>
      <c r="BB114" s="160">
        <f t="shared" si="45"/>
        <v>16510</v>
      </c>
      <c r="BC114" s="160"/>
      <c r="BD114" s="160">
        <f t="shared" si="46"/>
        <v>16510</v>
      </c>
      <c r="BE114" s="80"/>
      <c r="BF114" s="123"/>
      <c r="BG114" s="160">
        <f t="shared" si="47"/>
        <v>0</v>
      </c>
      <c r="BH114" s="131">
        <f t="shared" si="48"/>
        <v>-100</v>
      </c>
      <c r="BI114" s="130">
        <f t="shared" si="49"/>
        <v>-100</v>
      </c>
      <c r="BJ114" s="96"/>
      <c r="BK114" s="96"/>
    </row>
    <row r="115" spans="1:63" ht="15" customHeight="1" x14ac:dyDescent="0.3">
      <c r="A115" s="34">
        <v>78</v>
      </c>
      <c r="B115" s="69" t="s">
        <v>219</v>
      </c>
      <c r="C115" s="37"/>
      <c r="D115" s="37"/>
      <c r="E115" s="37"/>
      <c r="F115" s="128"/>
      <c r="G115" s="37" t="s">
        <v>340</v>
      </c>
      <c r="H115" s="37"/>
      <c r="I115" s="37"/>
      <c r="J115" s="88"/>
      <c r="K115" s="128"/>
      <c r="L115" s="97"/>
      <c r="M115" s="133" t="str">
        <f t="shared" si="50"/>
        <v/>
      </c>
      <c r="N115" s="160"/>
      <c r="O115" s="160" t="str">
        <f t="shared" si="56"/>
        <v xml:space="preserve">  </v>
      </c>
      <c r="P115" s="160"/>
      <c r="Q115" s="160" t="str">
        <f t="shared" si="51"/>
        <v xml:space="preserve">  </v>
      </c>
      <c r="R115" s="133"/>
      <c r="S115" s="160"/>
      <c r="T115" s="133">
        <f t="shared" si="52"/>
        <v>0</v>
      </c>
      <c r="U115" s="133"/>
      <c r="V115" s="133">
        <f t="shared" si="39"/>
        <v>0</v>
      </c>
      <c r="W115" s="133"/>
      <c r="X115" s="133">
        <f t="shared" si="40"/>
        <v>0</v>
      </c>
      <c r="Y115" s="133"/>
      <c r="Z115" s="160">
        <v>1420</v>
      </c>
      <c r="AA115" s="160">
        <f t="shared" si="41"/>
        <v>1420</v>
      </c>
      <c r="AB115" s="131" t="str">
        <f t="shared" si="42"/>
        <v xml:space="preserve"> </v>
      </c>
      <c r="AC115" s="130" t="e">
        <f t="shared" si="43"/>
        <v>#DIV/0!</v>
      </c>
      <c r="AD115" s="96"/>
      <c r="AE115" s="96"/>
      <c r="AF115" s="143"/>
      <c r="AG115" s="34">
        <v>77</v>
      </c>
      <c r="AH115" s="69" t="s">
        <v>219</v>
      </c>
      <c r="AI115" s="37">
        <v>163337</v>
      </c>
      <c r="AJ115" s="37">
        <v>405337</v>
      </c>
      <c r="AK115" s="37">
        <v>620699</v>
      </c>
      <c r="AL115" s="37">
        <v>783740</v>
      </c>
      <c r="AM115" s="37">
        <v>118931</v>
      </c>
      <c r="AN115" s="37">
        <v>221894.99999999997</v>
      </c>
      <c r="AO115" s="37">
        <v>414996</v>
      </c>
      <c r="AP115" s="88">
        <v>523183</v>
      </c>
      <c r="AQ115" s="128">
        <v>7705</v>
      </c>
      <c r="AR115" s="97">
        <v>155057</v>
      </c>
      <c r="AS115" s="133">
        <f t="shared" si="53"/>
        <v>162762</v>
      </c>
      <c r="AT115" s="160">
        <v>413478</v>
      </c>
      <c r="AU115" s="160">
        <f t="shared" si="54"/>
        <v>576240</v>
      </c>
      <c r="AV115" s="160">
        <v>265615</v>
      </c>
      <c r="AW115" s="160">
        <f t="shared" si="55"/>
        <v>841855</v>
      </c>
      <c r="AX115" s="160">
        <v>57810</v>
      </c>
      <c r="AY115" s="160">
        <v>58825</v>
      </c>
      <c r="AZ115" s="160">
        <f t="shared" si="44"/>
        <v>116635</v>
      </c>
      <c r="BA115" s="160">
        <v>55239</v>
      </c>
      <c r="BB115" s="160">
        <f t="shared" si="45"/>
        <v>171874</v>
      </c>
      <c r="BC115" s="160">
        <v>104943.99999999999</v>
      </c>
      <c r="BD115" s="160">
        <f t="shared" si="46"/>
        <v>276818</v>
      </c>
      <c r="BE115" s="133">
        <v>72120</v>
      </c>
      <c r="BF115" s="160">
        <v>1507261</v>
      </c>
      <c r="BG115" s="160">
        <f t="shared" si="47"/>
        <v>1579381</v>
      </c>
      <c r="BH115" s="131">
        <f t="shared" si="48"/>
        <v>24.753502854177484</v>
      </c>
      <c r="BI115" s="130">
        <f t="shared" si="49"/>
        <v>1254.1226904445493</v>
      </c>
      <c r="BJ115" s="96"/>
      <c r="BK115" s="96"/>
    </row>
    <row r="116" spans="1:63" ht="15" customHeight="1" x14ac:dyDescent="0.3">
      <c r="A116" s="34">
        <v>79</v>
      </c>
      <c r="B116" s="69" t="s">
        <v>220</v>
      </c>
      <c r="C116" s="37"/>
      <c r="D116" s="37"/>
      <c r="E116" s="37"/>
      <c r="F116" s="128"/>
      <c r="G116" s="37" t="s">
        <v>340</v>
      </c>
      <c r="H116" s="37"/>
      <c r="I116" s="37"/>
      <c r="J116" s="88"/>
      <c r="K116" s="128"/>
      <c r="L116" s="97"/>
      <c r="M116" s="133" t="str">
        <f t="shared" si="50"/>
        <v/>
      </c>
      <c r="N116" s="160"/>
      <c r="O116" s="160" t="str">
        <f t="shared" si="56"/>
        <v xml:space="preserve">  </v>
      </c>
      <c r="P116" s="160"/>
      <c r="Q116" s="160" t="str">
        <f t="shared" si="51"/>
        <v xml:space="preserve">  </v>
      </c>
      <c r="R116" s="133"/>
      <c r="S116" s="160"/>
      <c r="T116" s="133">
        <f t="shared" si="52"/>
        <v>0</v>
      </c>
      <c r="U116" s="133"/>
      <c r="V116" s="133">
        <f t="shared" si="39"/>
        <v>0</v>
      </c>
      <c r="W116" s="133"/>
      <c r="X116" s="133">
        <f t="shared" si="40"/>
        <v>0</v>
      </c>
      <c r="Y116" s="133"/>
      <c r="Z116" s="160"/>
      <c r="AA116" s="160">
        <f t="shared" si="41"/>
        <v>0</v>
      </c>
      <c r="AB116" s="131" t="str">
        <f t="shared" si="42"/>
        <v xml:space="preserve"> </v>
      </c>
      <c r="AC116" s="130"/>
      <c r="AD116" s="96"/>
      <c r="AE116" s="96"/>
      <c r="AF116" s="143"/>
      <c r="AG116" s="34">
        <v>78</v>
      </c>
      <c r="AH116" s="69" t="s">
        <v>220</v>
      </c>
      <c r="AI116" s="37">
        <v>0</v>
      </c>
      <c r="AJ116" s="37">
        <v>2002</v>
      </c>
      <c r="AK116" s="37">
        <v>11503</v>
      </c>
      <c r="AL116" s="37">
        <v>16226</v>
      </c>
      <c r="AM116" s="37">
        <v>9102</v>
      </c>
      <c r="AN116" s="37">
        <v>9102</v>
      </c>
      <c r="AO116" s="37">
        <v>9102</v>
      </c>
      <c r="AP116" s="88">
        <v>9102</v>
      </c>
      <c r="AQ116" s="128"/>
      <c r="AR116" s="97"/>
      <c r="AS116" s="133" t="str">
        <f t="shared" si="53"/>
        <v/>
      </c>
      <c r="AT116" s="160"/>
      <c r="AU116" s="160" t="str">
        <f t="shared" si="54"/>
        <v xml:space="preserve">  </v>
      </c>
      <c r="AV116" s="160"/>
      <c r="AW116" s="160" t="str">
        <f t="shared" si="55"/>
        <v xml:space="preserve">  </v>
      </c>
      <c r="AX116" s="160"/>
      <c r="AY116" s="160"/>
      <c r="AZ116" s="160">
        <f t="shared" si="44"/>
        <v>0</v>
      </c>
      <c r="BA116" s="160"/>
      <c r="BB116" s="160">
        <f t="shared" si="45"/>
        <v>0</v>
      </c>
      <c r="BC116" s="160"/>
      <c r="BD116" s="160">
        <f t="shared" si="46"/>
        <v>0</v>
      </c>
      <c r="BE116" s="133"/>
      <c r="BF116" s="160"/>
      <c r="BG116" s="160">
        <f t="shared" si="47"/>
        <v>0</v>
      </c>
      <c r="BH116" s="131" t="str">
        <f t="shared" si="48"/>
        <v xml:space="preserve"> </v>
      </c>
      <c r="BI116" s="130"/>
      <c r="BJ116" s="96"/>
      <c r="BK116" s="96"/>
    </row>
    <row r="117" spans="1:63" ht="15" customHeight="1" x14ac:dyDescent="0.3">
      <c r="A117" s="34">
        <v>80</v>
      </c>
      <c r="B117" s="69" t="s">
        <v>221</v>
      </c>
      <c r="C117" s="37"/>
      <c r="D117" s="37"/>
      <c r="E117" s="37"/>
      <c r="F117" s="128"/>
      <c r="G117" s="37" t="s">
        <v>340</v>
      </c>
      <c r="H117" s="37"/>
      <c r="I117" s="37"/>
      <c r="J117" s="88"/>
      <c r="K117" s="128"/>
      <c r="L117" s="97"/>
      <c r="M117" s="133" t="str">
        <f t="shared" si="50"/>
        <v/>
      </c>
      <c r="N117" s="160"/>
      <c r="O117" s="160" t="str">
        <f t="shared" si="56"/>
        <v xml:space="preserve">  </v>
      </c>
      <c r="P117" s="160"/>
      <c r="Q117" s="160" t="str">
        <f t="shared" si="51"/>
        <v xml:space="preserve">  </v>
      </c>
      <c r="R117" s="133"/>
      <c r="S117" s="160"/>
      <c r="T117" s="133">
        <f t="shared" si="52"/>
        <v>0</v>
      </c>
      <c r="U117" s="133"/>
      <c r="V117" s="133">
        <f t="shared" si="39"/>
        <v>0</v>
      </c>
      <c r="W117" s="133"/>
      <c r="X117" s="133">
        <f t="shared" si="40"/>
        <v>0</v>
      </c>
      <c r="Y117" s="133"/>
      <c r="Z117" s="160"/>
      <c r="AA117" s="160">
        <f t="shared" si="41"/>
        <v>0</v>
      </c>
      <c r="AB117" s="131" t="str">
        <f t="shared" si="42"/>
        <v xml:space="preserve"> </v>
      </c>
      <c r="AC117" s="130"/>
      <c r="AD117" s="96"/>
      <c r="AE117" s="96"/>
      <c r="AF117" s="143"/>
      <c r="AG117" s="34">
        <v>79</v>
      </c>
      <c r="AH117" s="69" t="s">
        <v>221</v>
      </c>
      <c r="AI117" s="37">
        <v>42649</v>
      </c>
      <c r="AJ117" s="37">
        <v>154866</v>
      </c>
      <c r="AK117" s="37">
        <v>205293</v>
      </c>
      <c r="AL117" s="37">
        <v>308199</v>
      </c>
      <c r="AM117" s="37">
        <v>12176</v>
      </c>
      <c r="AN117" s="37">
        <v>19936</v>
      </c>
      <c r="AO117" s="37">
        <v>105399</v>
      </c>
      <c r="AP117" s="88">
        <v>139526</v>
      </c>
      <c r="AQ117" s="128">
        <v>145093</v>
      </c>
      <c r="AR117" s="97">
        <v>231561</v>
      </c>
      <c r="AS117" s="133">
        <f t="shared" si="53"/>
        <v>376654</v>
      </c>
      <c r="AT117" s="160">
        <v>48846</v>
      </c>
      <c r="AU117" s="160">
        <f t="shared" si="54"/>
        <v>425500</v>
      </c>
      <c r="AV117" s="160"/>
      <c r="AW117" s="160">
        <f t="shared" si="55"/>
        <v>425500</v>
      </c>
      <c r="AX117" s="160">
        <v>90800</v>
      </c>
      <c r="AY117" s="160">
        <v>14780</v>
      </c>
      <c r="AZ117" s="160">
        <f t="shared" si="44"/>
        <v>105580</v>
      </c>
      <c r="BA117" s="160">
        <v>181254</v>
      </c>
      <c r="BB117" s="160">
        <f t="shared" si="45"/>
        <v>286834</v>
      </c>
      <c r="BC117" s="160">
        <v>54871</v>
      </c>
      <c r="BD117" s="160">
        <f t="shared" si="46"/>
        <v>341705</v>
      </c>
      <c r="BE117" s="133">
        <v>46148</v>
      </c>
      <c r="BF117" s="160">
        <v>74045</v>
      </c>
      <c r="BG117" s="160">
        <f t="shared" si="47"/>
        <v>120193</v>
      </c>
      <c r="BH117" s="131">
        <f t="shared" si="48"/>
        <v>-49.176211453744486</v>
      </c>
      <c r="BI117" s="130">
        <f t="shared" si="49"/>
        <v>13.840689524531172</v>
      </c>
      <c r="BJ117" s="96"/>
      <c r="BK117" s="96"/>
    </row>
    <row r="118" spans="1:63" ht="15" customHeight="1" x14ac:dyDescent="0.3">
      <c r="A118" s="34">
        <v>81</v>
      </c>
      <c r="B118" s="69" t="s">
        <v>222</v>
      </c>
      <c r="C118" s="37"/>
      <c r="D118" s="37"/>
      <c r="E118" s="37"/>
      <c r="F118" s="128"/>
      <c r="G118" s="37" t="s">
        <v>340</v>
      </c>
      <c r="H118" s="37"/>
      <c r="I118" s="37"/>
      <c r="J118" s="88"/>
      <c r="K118" s="128"/>
      <c r="L118" s="97">
        <v>2477</v>
      </c>
      <c r="M118" s="133">
        <f t="shared" si="50"/>
        <v>2477</v>
      </c>
      <c r="N118" s="160"/>
      <c r="O118" s="160">
        <f t="shared" si="56"/>
        <v>2477</v>
      </c>
      <c r="P118" s="160"/>
      <c r="Q118" s="160">
        <f t="shared" si="51"/>
        <v>2477</v>
      </c>
      <c r="R118" s="133"/>
      <c r="S118" s="160"/>
      <c r="T118" s="133">
        <f t="shared" si="52"/>
        <v>0</v>
      </c>
      <c r="U118" s="133"/>
      <c r="V118" s="133">
        <f t="shared" si="39"/>
        <v>0</v>
      </c>
      <c r="W118" s="133"/>
      <c r="X118" s="133">
        <f t="shared" si="40"/>
        <v>0</v>
      </c>
      <c r="Y118" s="133"/>
      <c r="Z118" s="160"/>
      <c r="AA118" s="160">
        <f t="shared" si="41"/>
        <v>0</v>
      </c>
      <c r="AB118" s="131" t="str">
        <f t="shared" si="42"/>
        <v xml:space="preserve"> </v>
      </c>
      <c r="AC118" s="130"/>
      <c r="AD118" s="96"/>
      <c r="AE118" s="96"/>
      <c r="AF118" s="143"/>
      <c r="AG118" s="34">
        <v>80</v>
      </c>
      <c r="AH118" s="69" t="s">
        <v>222</v>
      </c>
      <c r="AI118" s="37">
        <v>191739</v>
      </c>
      <c r="AJ118" s="37">
        <v>233284</v>
      </c>
      <c r="AK118" s="37">
        <v>275934</v>
      </c>
      <c r="AL118" s="37">
        <v>308583.00000000006</v>
      </c>
      <c r="AM118" s="37">
        <v>22827</v>
      </c>
      <c r="AN118" s="37">
        <v>38807</v>
      </c>
      <c r="AO118" s="37">
        <v>90159</v>
      </c>
      <c r="AP118" s="88">
        <v>90159</v>
      </c>
      <c r="AQ118" s="128">
        <v>59030</v>
      </c>
      <c r="AR118" s="97"/>
      <c r="AS118" s="133">
        <f t="shared" si="53"/>
        <v>59030</v>
      </c>
      <c r="AT118" s="160">
        <v>45592</v>
      </c>
      <c r="AU118" s="160">
        <f t="shared" si="54"/>
        <v>104622</v>
      </c>
      <c r="AV118" s="160">
        <v>15214</v>
      </c>
      <c r="AW118" s="160">
        <f t="shared" si="55"/>
        <v>119836</v>
      </c>
      <c r="AX118" s="160">
        <v>1343</v>
      </c>
      <c r="AY118" s="160">
        <v>50418</v>
      </c>
      <c r="AZ118" s="160">
        <f t="shared" si="44"/>
        <v>51761</v>
      </c>
      <c r="BA118" s="160">
        <v>1645</v>
      </c>
      <c r="BB118" s="160">
        <f t="shared" si="45"/>
        <v>53406</v>
      </c>
      <c r="BC118" s="160">
        <v>3800</v>
      </c>
      <c r="BD118" s="160">
        <f t="shared" si="46"/>
        <v>57206</v>
      </c>
      <c r="BE118" s="133">
        <v>18923</v>
      </c>
      <c r="BF118" s="160">
        <v>61275</v>
      </c>
      <c r="BG118" s="160">
        <f t="shared" si="47"/>
        <v>80198</v>
      </c>
      <c r="BH118" s="131">
        <f t="shared" si="48"/>
        <v>1309.0096798212955</v>
      </c>
      <c r="BI118" s="130">
        <f t="shared" si="49"/>
        <v>54.939046772666671</v>
      </c>
      <c r="BJ118" s="96"/>
      <c r="BK118" s="96"/>
    </row>
    <row r="119" spans="1:63" ht="15" customHeight="1" x14ac:dyDescent="0.3">
      <c r="A119" s="34">
        <v>82</v>
      </c>
      <c r="B119" s="69" t="s">
        <v>223</v>
      </c>
      <c r="C119" s="37"/>
      <c r="D119" s="37"/>
      <c r="E119" s="37"/>
      <c r="F119" s="128"/>
      <c r="G119" s="37"/>
      <c r="H119" s="37"/>
      <c r="I119" s="37"/>
      <c r="J119" s="88"/>
      <c r="K119" s="128"/>
      <c r="L119" s="97"/>
      <c r="M119" s="133" t="str">
        <f t="shared" si="50"/>
        <v/>
      </c>
      <c r="N119" s="160"/>
      <c r="O119" s="160" t="str">
        <f t="shared" si="56"/>
        <v xml:space="preserve">  </v>
      </c>
      <c r="P119" s="160"/>
      <c r="Q119" s="160" t="str">
        <f t="shared" si="51"/>
        <v xml:space="preserve">  </v>
      </c>
      <c r="R119" s="133"/>
      <c r="S119" s="160"/>
      <c r="T119" s="133">
        <f t="shared" si="52"/>
        <v>0</v>
      </c>
      <c r="U119" s="133"/>
      <c r="V119" s="133">
        <f t="shared" si="39"/>
        <v>0</v>
      </c>
      <c r="W119" s="133"/>
      <c r="X119" s="133">
        <f t="shared" si="40"/>
        <v>0</v>
      </c>
      <c r="Y119" s="133"/>
      <c r="Z119" s="160"/>
      <c r="AA119" s="160">
        <f t="shared" si="41"/>
        <v>0</v>
      </c>
      <c r="AB119" s="131" t="str">
        <f t="shared" si="42"/>
        <v xml:space="preserve"> </v>
      </c>
      <c r="AC119" s="130"/>
      <c r="AD119" s="96"/>
      <c r="AE119" s="96"/>
      <c r="AF119" s="143"/>
      <c r="AG119" s="34">
        <v>81</v>
      </c>
      <c r="AH119" s="69" t="s">
        <v>223</v>
      </c>
      <c r="AI119" s="37">
        <v>107478.99999999999</v>
      </c>
      <c r="AJ119" s="37">
        <v>107478.99999999999</v>
      </c>
      <c r="AK119" s="37">
        <v>120693.99999999999</v>
      </c>
      <c r="AL119" s="37">
        <v>120693.99999999999</v>
      </c>
      <c r="AM119" s="37"/>
      <c r="AN119" s="37"/>
      <c r="AO119" s="37">
        <v>0</v>
      </c>
      <c r="AP119" s="88"/>
      <c r="AQ119" s="128"/>
      <c r="AR119" s="97"/>
      <c r="AS119" s="133" t="str">
        <f t="shared" si="53"/>
        <v/>
      </c>
      <c r="AT119" s="160"/>
      <c r="AU119" s="160" t="str">
        <f t="shared" si="54"/>
        <v xml:space="preserve">  </v>
      </c>
      <c r="AV119" s="160"/>
      <c r="AW119" s="160" t="str">
        <f t="shared" si="55"/>
        <v xml:space="preserve">  </v>
      </c>
      <c r="AX119" s="160">
        <v>11330</v>
      </c>
      <c r="AY119" s="160">
        <v>37087</v>
      </c>
      <c r="AZ119" s="160">
        <f t="shared" si="44"/>
        <v>48417</v>
      </c>
      <c r="BA119" s="160">
        <v>170600</v>
      </c>
      <c r="BB119" s="160">
        <f t="shared" si="45"/>
        <v>219017</v>
      </c>
      <c r="BC119" s="160">
        <v>27976</v>
      </c>
      <c r="BD119" s="160">
        <f t="shared" si="46"/>
        <v>246993</v>
      </c>
      <c r="BE119" s="133"/>
      <c r="BF119" s="160">
        <v>29501</v>
      </c>
      <c r="BG119" s="160">
        <f t="shared" si="47"/>
        <v>29501</v>
      </c>
      <c r="BH119" s="131">
        <f t="shared" si="48"/>
        <v>-100</v>
      </c>
      <c r="BI119" s="130">
        <f t="shared" si="49"/>
        <v>-39.068922072825664</v>
      </c>
      <c r="BJ119" s="96"/>
      <c r="BK119" s="96"/>
    </row>
    <row r="120" spans="1:63" ht="15" customHeight="1" x14ac:dyDescent="0.3">
      <c r="A120" s="34">
        <v>83</v>
      </c>
      <c r="B120" s="69" t="s">
        <v>224</v>
      </c>
      <c r="C120" s="37">
        <v>1703</v>
      </c>
      <c r="D120" s="37">
        <v>1703</v>
      </c>
      <c r="E120" s="37">
        <v>1703</v>
      </c>
      <c r="F120" s="128">
        <v>1703</v>
      </c>
      <c r="G120" s="37" t="s">
        <v>340</v>
      </c>
      <c r="H120" s="37"/>
      <c r="I120" s="37"/>
      <c r="J120" s="88"/>
      <c r="K120" s="128"/>
      <c r="L120" s="97"/>
      <c r="M120" s="133" t="str">
        <f t="shared" si="50"/>
        <v/>
      </c>
      <c r="N120" s="160"/>
      <c r="O120" s="160" t="str">
        <f t="shared" si="56"/>
        <v xml:space="preserve">  </v>
      </c>
      <c r="P120" s="160"/>
      <c r="Q120" s="160" t="str">
        <f t="shared" si="51"/>
        <v xml:space="preserve">  </v>
      </c>
      <c r="R120" s="133"/>
      <c r="S120" s="160"/>
      <c r="T120" s="133">
        <f t="shared" si="52"/>
        <v>0</v>
      </c>
      <c r="U120" s="133"/>
      <c r="V120" s="133">
        <f t="shared" si="39"/>
        <v>0</v>
      </c>
      <c r="W120" s="133"/>
      <c r="X120" s="133">
        <f t="shared" si="40"/>
        <v>0</v>
      </c>
      <c r="Y120" s="133"/>
      <c r="Z120" s="160"/>
      <c r="AA120" s="160">
        <f t="shared" si="41"/>
        <v>0</v>
      </c>
      <c r="AB120" s="131" t="str">
        <f t="shared" si="42"/>
        <v xml:space="preserve"> </v>
      </c>
      <c r="AC120" s="130"/>
      <c r="AD120" s="96"/>
      <c r="AE120" s="96"/>
      <c r="AF120" s="143"/>
      <c r="AG120" s="34">
        <v>82</v>
      </c>
      <c r="AH120" s="69" t="s">
        <v>224</v>
      </c>
      <c r="AI120" s="37">
        <v>43935</v>
      </c>
      <c r="AJ120" s="37">
        <v>157778</v>
      </c>
      <c r="AK120" s="37">
        <v>251925</v>
      </c>
      <c r="AL120" s="37">
        <v>326986.00000000006</v>
      </c>
      <c r="AM120" s="37">
        <v>32922</v>
      </c>
      <c r="AN120" s="37">
        <v>199335</v>
      </c>
      <c r="AO120" s="37">
        <v>302620</v>
      </c>
      <c r="AP120" s="88">
        <v>363940</v>
      </c>
      <c r="AQ120" s="128">
        <v>46554</v>
      </c>
      <c r="AR120" s="97">
        <v>134217</v>
      </c>
      <c r="AS120" s="133">
        <f t="shared" si="53"/>
        <v>180771</v>
      </c>
      <c r="AT120" s="160">
        <v>21165</v>
      </c>
      <c r="AU120" s="160">
        <f t="shared" si="54"/>
        <v>201936</v>
      </c>
      <c r="AV120" s="160">
        <v>71180</v>
      </c>
      <c r="AW120" s="160">
        <f t="shared" si="55"/>
        <v>273116</v>
      </c>
      <c r="AX120" s="160">
        <v>26706</v>
      </c>
      <c r="AY120" s="160">
        <v>54292</v>
      </c>
      <c r="AZ120" s="160">
        <f t="shared" si="44"/>
        <v>80998</v>
      </c>
      <c r="BA120" s="160">
        <v>68341</v>
      </c>
      <c r="BB120" s="160">
        <f t="shared" si="45"/>
        <v>149339</v>
      </c>
      <c r="BC120" s="160">
        <v>97225.999999999985</v>
      </c>
      <c r="BD120" s="160">
        <f t="shared" si="46"/>
        <v>246565</v>
      </c>
      <c r="BE120" s="133">
        <v>130080.00000000001</v>
      </c>
      <c r="BF120" s="160">
        <v>89709</v>
      </c>
      <c r="BG120" s="160">
        <f t="shared" si="47"/>
        <v>219789</v>
      </c>
      <c r="BH120" s="131">
        <f t="shared" si="48"/>
        <v>387.08155470680748</v>
      </c>
      <c r="BI120" s="130">
        <f t="shared" si="49"/>
        <v>171.35114447270303</v>
      </c>
      <c r="BJ120" s="96"/>
      <c r="BK120" s="96"/>
    </row>
    <row r="121" spans="1:63" ht="15" customHeight="1" x14ac:dyDescent="0.3">
      <c r="A121" s="34">
        <v>84</v>
      </c>
      <c r="B121" s="69" t="s">
        <v>225</v>
      </c>
      <c r="C121" s="37"/>
      <c r="D121" s="37"/>
      <c r="E121" s="37"/>
      <c r="F121" s="128"/>
      <c r="G121" s="37" t="s">
        <v>340</v>
      </c>
      <c r="H121" s="37"/>
      <c r="I121" s="37"/>
      <c r="J121" s="88"/>
      <c r="K121" s="128"/>
      <c r="L121" s="97"/>
      <c r="M121" s="133" t="str">
        <f t="shared" si="50"/>
        <v/>
      </c>
      <c r="N121" s="160"/>
      <c r="O121" s="160" t="str">
        <f t="shared" si="56"/>
        <v xml:space="preserve">  </v>
      </c>
      <c r="P121" s="160"/>
      <c r="Q121" s="160" t="str">
        <f t="shared" si="51"/>
        <v xml:space="preserve">  </v>
      </c>
      <c r="R121" s="133"/>
      <c r="S121" s="160"/>
      <c r="T121" s="133">
        <f t="shared" si="52"/>
        <v>0</v>
      </c>
      <c r="U121" s="133"/>
      <c r="V121" s="133">
        <f t="shared" si="39"/>
        <v>0</v>
      </c>
      <c r="W121" s="133"/>
      <c r="X121" s="133">
        <f t="shared" si="40"/>
        <v>0</v>
      </c>
      <c r="Y121" s="133"/>
      <c r="Z121" s="160"/>
      <c r="AA121" s="160">
        <f t="shared" si="41"/>
        <v>0</v>
      </c>
      <c r="AB121" s="131" t="str">
        <f t="shared" si="42"/>
        <v xml:space="preserve"> </v>
      </c>
      <c r="AC121" s="130"/>
      <c r="AD121" s="96"/>
      <c r="AE121" s="96"/>
      <c r="AF121" s="143"/>
      <c r="AG121" s="34">
        <v>83</v>
      </c>
      <c r="AH121" s="69" t="s">
        <v>225</v>
      </c>
      <c r="AI121" s="37">
        <v>160303</v>
      </c>
      <c r="AJ121" s="37">
        <v>207795</v>
      </c>
      <c r="AK121" s="37">
        <v>273505</v>
      </c>
      <c r="AL121" s="37">
        <v>387701.99999999988</v>
      </c>
      <c r="AM121" s="37">
        <v>183114</v>
      </c>
      <c r="AN121" s="37">
        <v>245786.99999999997</v>
      </c>
      <c r="AO121" s="37">
        <v>322593</v>
      </c>
      <c r="AP121" s="88">
        <v>466775</v>
      </c>
      <c r="AQ121" s="128">
        <v>97993</v>
      </c>
      <c r="AR121" s="97">
        <v>73754</v>
      </c>
      <c r="AS121" s="133">
        <f t="shared" si="53"/>
        <v>171747</v>
      </c>
      <c r="AT121" s="160">
        <v>76865</v>
      </c>
      <c r="AU121" s="160">
        <f t="shared" si="54"/>
        <v>248612</v>
      </c>
      <c r="AV121" s="160">
        <v>67469</v>
      </c>
      <c r="AW121" s="160">
        <f t="shared" si="55"/>
        <v>316081</v>
      </c>
      <c r="AX121" s="160">
        <v>29415</v>
      </c>
      <c r="AY121" s="160">
        <v>206665</v>
      </c>
      <c r="AZ121" s="160">
        <f t="shared" si="44"/>
        <v>236080</v>
      </c>
      <c r="BA121" s="160">
        <v>60499</v>
      </c>
      <c r="BB121" s="160">
        <f t="shared" si="45"/>
        <v>296579</v>
      </c>
      <c r="BC121" s="160">
        <v>9996</v>
      </c>
      <c r="BD121" s="160">
        <f t="shared" si="46"/>
        <v>306575</v>
      </c>
      <c r="BE121" s="133">
        <v>160939</v>
      </c>
      <c r="BF121" s="160">
        <v>285614</v>
      </c>
      <c r="BG121" s="160">
        <f t="shared" si="47"/>
        <v>446553</v>
      </c>
      <c r="BH121" s="131">
        <f t="shared" si="48"/>
        <v>447.13241543430217</v>
      </c>
      <c r="BI121" s="130">
        <f t="shared" si="49"/>
        <v>89.153253134530672</v>
      </c>
      <c r="BJ121" s="96"/>
      <c r="BK121" s="96"/>
    </row>
    <row r="122" spans="1:63" ht="15" customHeight="1" x14ac:dyDescent="0.3">
      <c r="A122" s="34">
        <v>85</v>
      </c>
      <c r="B122" s="69" t="s">
        <v>227</v>
      </c>
      <c r="C122" s="37"/>
      <c r="D122" s="37"/>
      <c r="E122" s="37"/>
      <c r="F122" s="128"/>
      <c r="G122" s="37"/>
      <c r="H122" s="37"/>
      <c r="I122" s="37"/>
      <c r="J122" s="88"/>
      <c r="K122" s="128"/>
      <c r="L122" s="97"/>
      <c r="M122" s="133" t="str">
        <f t="shared" si="50"/>
        <v/>
      </c>
      <c r="N122" s="160"/>
      <c r="O122" s="160" t="str">
        <f t="shared" si="56"/>
        <v xml:space="preserve">  </v>
      </c>
      <c r="P122" s="160"/>
      <c r="Q122" s="160" t="str">
        <f t="shared" si="51"/>
        <v xml:space="preserve">  </v>
      </c>
      <c r="R122" s="133"/>
      <c r="S122" s="160"/>
      <c r="T122" s="133">
        <f t="shared" si="52"/>
        <v>0</v>
      </c>
      <c r="U122" s="133"/>
      <c r="V122" s="133">
        <f t="shared" si="39"/>
        <v>0</v>
      </c>
      <c r="W122" s="133"/>
      <c r="X122" s="133">
        <f t="shared" si="40"/>
        <v>0</v>
      </c>
      <c r="Y122" s="133"/>
      <c r="Z122" s="160"/>
      <c r="AA122" s="160">
        <f t="shared" si="41"/>
        <v>0</v>
      </c>
      <c r="AB122" s="131" t="str">
        <f t="shared" si="42"/>
        <v xml:space="preserve"> </v>
      </c>
      <c r="AC122" s="130"/>
      <c r="AD122" s="96"/>
      <c r="AE122" s="96"/>
      <c r="AF122" s="143"/>
      <c r="AG122" s="34">
        <v>84</v>
      </c>
      <c r="AH122" s="69" t="s">
        <v>227</v>
      </c>
      <c r="AI122" s="37">
        <v>106827</v>
      </c>
      <c r="AJ122" s="37">
        <v>106827</v>
      </c>
      <c r="AK122" s="37">
        <v>106827</v>
      </c>
      <c r="AL122" s="37">
        <v>135492</v>
      </c>
      <c r="AM122" s="37"/>
      <c r="AN122" s="37"/>
      <c r="AO122" s="37">
        <v>0</v>
      </c>
      <c r="AP122" s="88">
        <v>70431</v>
      </c>
      <c r="AQ122" s="128">
        <v>78937</v>
      </c>
      <c r="AR122" s="97">
        <v>164870</v>
      </c>
      <c r="AS122" s="133">
        <f t="shared" si="53"/>
        <v>243807</v>
      </c>
      <c r="AT122" s="160">
        <v>128052</v>
      </c>
      <c r="AU122" s="160">
        <f t="shared" si="54"/>
        <v>371859</v>
      </c>
      <c r="AV122" s="160">
        <v>196788</v>
      </c>
      <c r="AW122" s="160">
        <f t="shared" si="55"/>
        <v>568647</v>
      </c>
      <c r="AX122" s="160">
        <v>67987</v>
      </c>
      <c r="AY122" s="160"/>
      <c r="AZ122" s="160">
        <f t="shared" si="44"/>
        <v>67987</v>
      </c>
      <c r="BA122" s="160">
        <v>18100</v>
      </c>
      <c r="BB122" s="160">
        <f t="shared" si="45"/>
        <v>86087</v>
      </c>
      <c r="BC122" s="160"/>
      <c r="BD122" s="160">
        <f t="shared" si="46"/>
        <v>86087</v>
      </c>
      <c r="BE122" s="133">
        <v>124138</v>
      </c>
      <c r="BF122" s="160">
        <v>205724</v>
      </c>
      <c r="BG122" s="160">
        <f t="shared" si="47"/>
        <v>329862</v>
      </c>
      <c r="BH122" s="131">
        <f t="shared" si="48"/>
        <v>82.590789415623561</v>
      </c>
      <c r="BI122" s="130">
        <f t="shared" si="49"/>
        <v>385.18393222233664</v>
      </c>
      <c r="BJ122" s="96"/>
      <c r="BK122" s="96"/>
    </row>
    <row r="123" spans="1:63" ht="15" customHeight="1" x14ac:dyDescent="0.3">
      <c r="A123" s="34">
        <v>86</v>
      </c>
      <c r="B123" s="69" t="s">
        <v>229</v>
      </c>
      <c r="C123" s="37"/>
      <c r="D123" s="37"/>
      <c r="E123" s="37"/>
      <c r="F123" s="128"/>
      <c r="G123" s="37"/>
      <c r="H123" s="37"/>
      <c r="I123" s="37">
        <v>1190</v>
      </c>
      <c r="J123" s="88">
        <v>1190</v>
      </c>
      <c r="K123" s="128"/>
      <c r="L123" s="97"/>
      <c r="M123" s="133" t="str">
        <f t="shared" si="50"/>
        <v/>
      </c>
      <c r="N123" s="160"/>
      <c r="O123" s="160" t="str">
        <f t="shared" si="56"/>
        <v xml:space="preserve">  </v>
      </c>
      <c r="P123" s="160"/>
      <c r="Q123" s="160" t="str">
        <f t="shared" si="51"/>
        <v xml:space="preserve">  </v>
      </c>
      <c r="R123" s="133"/>
      <c r="S123" s="160"/>
      <c r="T123" s="133">
        <f t="shared" si="52"/>
        <v>0</v>
      </c>
      <c r="U123" s="133"/>
      <c r="V123" s="133">
        <f t="shared" si="39"/>
        <v>0</v>
      </c>
      <c r="W123" s="133"/>
      <c r="X123" s="133">
        <f t="shared" si="40"/>
        <v>0</v>
      </c>
      <c r="Y123" s="133"/>
      <c r="Z123" s="160"/>
      <c r="AA123" s="160">
        <f t="shared" si="41"/>
        <v>0</v>
      </c>
      <c r="AB123" s="131" t="str">
        <f t="shared" si="42"/>
        <v xml:space="preserve"> </v>
      </c>
      <c r="AC123" s="130"/>
      <c r="AD123" s="96"/>
      <c r="AE123" s="96"/>
      <c r="AF123" s="143"/>
      <c r="AG123" s="34">
        <v>85</v>
      </c>
      <c r="AH123" s="69" t="s">
        <v>229</v>
      </c>
      <c r="AI123" s="37">
        <v>0</v>
      </c>
      <c r="AJ123" s="37">
        <v>0</v>
      </c>
      <c r="AK123" s="37">
        <v>0</v>
      </c>
      <c r="AL123" s="37">
        <v>365418</v>
      </c>
      <c r="AM123" s="37"/>
      <c r="AN123" s="37">
        <v>22866</v>
      </c>
      <c r="AO123" s="37">
        <v>22866</v>
      </c>
      <c r="AP123" s="88">
        <v>40574</v>
      </c>
      <c r="AQ123" s="128"/>
      <c r="AR123" s="97"/>
      <c r="AS123" s="133" t="str">
        <f t="shared" si="53"/>
        <v/>
      </c>
      <c r="AT123" s="160"/>
      <c r="AU123" s="160" t="str">
        <f t="shared" si="54"/>
        <v xml:space="preserve">  </v>
      </c>
      <c r="AV123" s="160"/>
      <c r="AW123" s="160" t="str">
        <f t="shared" si="55"/>
        <v xml:space="preserve">  </v>
      </c>
      <c r="AX123" s="160"/>
      <c r="AY123" s="160"/>
      <c r="AZ123" s="160">
        <f t="shared" si="44"/>
        <v>0</v>
      </c>
      <c r="BA123" s="160"/>
      <c r="BB123" s="160">
        <f t="shared" si="45"/>
        <v>0</v>
      </c>
      <c r="BC123" s="160"/>
      <c r="BD123" s="160">
        <f t="shared" si="46"/>
        <v>0</v>
      </c>
      <c r="BE123" s="80"/>
      <c r="BF123" s="123"/>
      <c r="BG123" s="160">
        <f t="shared" si="47"/>
        <v>0</v>
      </c>
      <c r="BH123" s="131" t="str">
        <f t="shared" si="48"/>
        <v xml:space="preserve"> </v>
      </c>
      <c r="BI123" s="130"/>
      <c r="BJ123" s="96"/>
      <c r="BK123" s="96"/>
    </row>
    <row r="124" spans="1:63" ht="15" customHeight="1" x14ac:dyDescent="0.3">
      <c r="A124" s="34">
        <v>87</v>
      </c>
      <c r="B124" s="69" t="s">
        <v>230</v>
      </c>
      <c r="C124" s="37"/>
      <c r="D124" s="37"/>
      <c r="E124" s="37"/>
      <c r="F124" s="128"/>
      <c r="G124" s="37"/>
      <c r="H124" s="37"/>
      <c r="I124" s="37"/>
      <c r="J124" s="88"/>
      <c r="K124" s="128"/>
      <c r="L124" s="97"/>
      <c r="M124" s="133" t="str">
        <f t="shared" si="50"/>
        <v/>
      </c>
      <c r="N124" s="160"/>
      <c r="O124" s="160" t="str">
        <f t="shared" si="56"/>
        <v xml:space="preserve">  </v>
      </c>
      <c r="P124" s="160"/>
      <c r="Q124" s="160" t="str">
        <f t="shared" si="51"/>
        <v xml:space="preserve">  </v>
      </c>
      <c r="R124" s="133"/>
      <c r="S124" s="160"/>
      <c r="T124" s="133">
        <f t="shared" si="52"/>
        <v>0</v>
      </c>
      <c r="U124" s="133"/>
      <c r="V124" s="133">
        <f t="shared" si="39"/>
        <v>0</v>
      </c>
      <c r="W124" s="133"/>
      <c r="X124" s="133">
        <f t="shared" si="40"/>
        <v>0</v>
      </c>
      <c r="Y124" s="133"/>
      <c r="Z124" s="160"/>
      <c r="AA124" s="160">
        <f t="shared" si="41"/>
        <v>0</v>
      </c>
      <c r="AB124" s="131" t="str">
        <f t="shared" si="42"/>
        <v xml:space="preserve"> </v>
      </c>
      <c r="AC124" s="130"/>
      <c r="AD124" s="96"/>
      <c r="AE124" s="96"/>
      <c r="AF124" s="143"/>
      <c r="AG124" s="34">
        <v>86</v>
      </c>
      <c r="AH124" s="69" t="s">
        <v>230</v>
      </c>
      <c r="AI124" s="37">
        <v>0</v>
      </c>
      <c r="AJ124" s="37">
        <v>0</v>
      </c>
      <c r="AK124" s="37">
        <v>195130</v>
      </c>
      <c r="AL124" s="37">
        <v>195130</v>
      </c>
      <c r="AM124" s="37"/>
      <c r="AN124" s="37"/>
      <c r="AO124" s="37">
        <v>0</v>
      </c>
      <c r="AP124" s="88"/>
      <c r="AQ124" s="128"/>
      <c r="AR124" s="97"/>
      <c r="AS124" s="133" t="str">
        <f t="shared" si="53"/>
        <v/>
      </c>
      <c r="AT124" s="160"/>
      <c r="AU124" s="160" t="str">
        <f t="shared" si="54"/>
        <v xml:space="preserve">  </v>
      </c>
      <c r="AV124" s="160">
        <v>12249</v>
      </c>
      <c r="AW124" s="160">
        <f t="shared" si="55"/>
        <v>12249</v>
      </c>
      <c r="AX124" s="160">
        <v>6615</v>
      </c>
      <c r="AY124" s="160"/>
      <c r="AZ124" s="160">
        <f t="shared" si="44"/>
        <v>6615</v>
      </c>
      <c r="BA124" s="160">
        <v>11000</v>
      </c>
      <c r="BB124" s="160">
        <f t="shared" si="45"/>
        <v>17615</v>
      </c>
      <c r="BC124" s="160"/>
      <c r="BD124" s="160">
        <f t="shared" si="46"/>
        <v>17615</v>
      </c>
      <c r="BE124" s="133"/>
      <c r="BF124" s="160">
        <v>1830</v>
      </c>
      <c r="BG124" s="160">
        <f t="shared" si="47"/>
        <v>1830</v>
      </c>
      <c r="BH124" s="131">
        <f t="shared" si="48"/>
        <v>-100</v>
      </c>
      <c r="BI124" s="130">
        <f t="shared" si="49"/>
        <v>-72.335600907029487</v>
      </c>
      <c r="BJ124" s="96"/>
      <c r="BK124" s="96"/>
    </row>
    <row r="125" spans="1:63" ht="15" customHeight="1" x14ac:dyDescent="0.3">
      <c r="A125" s="34">
        <v>88</v>
      </c>
      <c r="B125" s="69" t="s">
        <v>232</v>
      </c>
      <c r="C125" s="37"/>
      <c r="D125" s="37"/>
      <c r="E125" s="37"/>
      <c r="F125" s="128"/>
      <c r="G125" s="37" t="s">
        <v>340</v>
      </c>
      <c r="H125" s="37"/>
      <c r="I125" s="37"/>
      <c r="J125" s="88"/>
      <c r="K125" s="128"/>
      <c r="L125" s="97">
        <v>35712</v>
      </c>
      <c r="M125" s="133">
        <f t="shared" si="50"/>
        <v>35712</v>
      </c>
      <c r="N125" s="160"/>
      <c r="O125" s="160">
        <f t="shared" si="56"/>
        <v>35712</v>
      </c>
      <c r="P125" s="160"/>
      <c r="Q125" s="160">
        <f t="shared" si="51"/>
        <v>35712</v>
      </c>
      <c r="R125" s="133"/>
      <c r="S125" s="160"/>
      <c r="T125" s="133">
        <f t="shared" si="52"/>
        <v>0</v>
      </c>
      <c r="U125" s="133"/>
      <c r="V125" s="133">
        <f t="shared" si="39"/>
        <v>0</v>
      </c>
      <c r="W125" s="133"/>
      <c r="X125" s="133">
        <f t="shared" si="40"/>
        <v>0</v>
      </c>
      <c r="Y125" s="133">
        <v>3709</v>
      </c>
      <c r="Z125" s="160">
        <v>28458</v>
      </c>
      <c r="AA125" s="160">
        <f t="shared" si="41"/>
        <v>32167</v>
      </c>
      <c r="AB125" s="131" t="str">
        <f t="shared" si="42"/>
        <v xml:space="preserve"> </v>
      </c>
      <c r="AC125" s="130" t="e">
        <f t="shared" si="43"/>
        <v>#DIV/0!</v>
      </c>
      <c r="AD125" s="96"/>
      <c r="AE125" s="96"/>
      <c r="AF125" s="143"/>
      <c r="AG125" s="34">
        <v>87</v>
      </c>
      <c r="AH125" s="69" t="s">
        <v>232</v>
      </c>
      <c r="AI125" s="37">
        <v>75070</v>
      </c>
      <c r="AJ125" s="37">
        <v>95472</v>
      </c>
      <c r="AK125" s="37">
        <v>151860</v>
      </c>
      <c r="AL125" s="37">
        <v>195180</v>
      </c>
      <c r="AM125" s="37">
        <v>66368</v>
      </c>
      <c r="AN125" s="37">
        <v>150956</v>
      </c>
      <c r="AO125" s="37">
        <v>350919</v>
      </c>
      <c r="AP125" s="88">
        <v>397592</v>
      </c>
      <c r="AQ125" s="128">
        <v>30548</v>
      </c>
      <c r="AR125" s="97">
        <v>98471</v>
      </c>
      <c r="AS125" s="133">
        <f t="shared" si="53"/>
        <v>129019</v>
      </c>
      <c r="AT125" s="160">
        <v>85735</v>
      </c>
      <c r="AU125" s="160">
        <f t="shared" si="54"/>
        <v>214754</v>
      </c>
      <c r="AV125" s="160">
        <v>224015</v>
      </c>
      <c r="AW125" s="160">
        <f t="shared" si="55"/>
        <v>438769</v>
      </c>
      <c r="AX125" s="160">
        <v>149934</v>
      </c>
      <c r="AY125" s="160">
        <v>94272</v>
      </c>
      <c r="AZ125" s="160">
        <f t="shared" si="44"/>
        <v>244206</v>
      </c>
      <c r="BA125" s="160">
        <v>94672</v>
      </c>
      <c r="BB125" s="160">
        <f t="shared" si="45"/>
        <v>338878</v>
      </c>
      <c r="BC125" s="160">
        <v>20195</v>
      </c>
      <c r="BD125" s="160">
        <f t="shared" si="46"/>
        <v>359073</v>
      </c>
      <c r="BE125" s="133">
        <v>119597</v>
      </c>
      <c r="BF125" s="160">
        <v>14349</v>
      </c>
      <c r="BG125" s="160">
        <f t="shared" si="47"/>
        <v>133946</v>
      </c>
      <c r="BH125" s="131">
        <f t="shared" si="48"/>
        <v>-20.233569437219046</v>
      </c>
      <c r="BI125" s="130">
        <f t="shared" si="49"/>
        <v>-45.150405804935176</v>
      </c>
      <c r="BJ125" s="96"/>
      <c r="BK125" s="96"/>
    </row>
    <row r="126" spans="1:63" ht="15" customHeight="1" x14ac:dyDescent="0.3">
      <c r="A126" s="34">
        <v>89</v>
      </c>
      <c r="B126" s="69" t="s">
        <v>233</v>
      </c>
      <c r="C126" s="37"/>
      <c r="D126" s="37"/>
      <c r="E126" s="37"/>
      <c r="F126" s="128"/>
      <c r="G126" s="37"/>
      <c r="H126" s="37"/>
      <c r="I126" s="37"/>
      <c r="J126" s="88"/>
      <c r="K126" s="128"/>
      <c r="L126" s="97"/>
      <c r="M126" s="133" t="str">
        <f t="shared" si="50"/>
        <v/>
      </c>
      <c r="N126" s="160"/>
      <c r="O126" s="160" t="str">
        <f t="shared" si="56"/>
        <v xml:space="preserve">  </v>
      </c>
      <c r="P126" s="160"/>
      <c r="Q126" s="160" t="str">
        <f t="shared" si="51"/>
        <v xml:space="preserve">  </v>
      </c>
      <c r="R126" s="133"/>
      <c r="S126" s="160"/>
      <c r="T126" s="133">
        <f t="shared" si="52"/>
        <v>0</v>
      </c>
      <c r="U126" s="133"/>
      <c r="V126" s="133">
        <f t="shared" si="39"/>
        <v>0</v>
      </c>
      <c r="W126" s="133"/>
      <c r="X126" s="133">
        <f t="shared" si="40"/>
        <v>0</v>
      </c>
      <c r="Y126" s="133"/>
      <c r="Z126" s="160"/>
      <c r="AA126" s="160">
        <f t="shared" si="41"/>
        <v>0</v>
      </c>
      <c r="AB126" s="131" t="str">
        <f t="shared" si="42"/>
        <v xml:space="preserve"> </v>
      </c>
      <c r="AC126" s="130"/>
      <c r="AD126" s="96"/>
      <c r="AE126" s="96"/>
      <c r="AF126" s="143"/>
      <c r="AG126" s="34">
        <v>88</v>
      </c>
      <c r="AH126" s="69" t="s">
        <v>233</v>
      </c>
      <c r="AI126" s="37">
        <v>0</v>
      </c>
      <c r="AJ126" s="37">
        <v>0</v>
      </c>
      <c r="AK126" s="37">
        <v>158741</v>
      </c>
      <c r="AL126" s="37">
        <v>158741</v>
      </c>
      <c r="AM126" s="37"/>
      <c r="AN126" s="37"/>
      <c r="AO126" s="37">
        <v>0</v>
      </c>
      <c r="AP126" s="88"/>
      <c r="AQ126" s="128"/>
      <c r="AR126" s="97"/>
      <c r="AS126" s="133" t="str">
        <f t="shared" si="53"/>
        <v/>
      </c>
      <c r="AT126" s="160"/>
      <c r="AU126" s="160" t="str">
        <f t="shared" si="54"/>
        <v xml:space="preserve">  </v>
      </c>
      <c r="AV126" s="160"/>
      <c r="AW126" s="160" t="str">
        <f t="shared" si="55"/>
        <v xml:space="preserve">  </v>
      </c>
      <c r="AX126" s="160"/>
      <c r="AY126" s="160"/>
      <c r="AZ126" s="160">
        <f t="shared" si="44"/>
        <v>0</v>
      </c>
      <c r="BA126" s="160"/>
      <c r="BB126" s="160">
        <f t="shared" si="45"/>
        <v>0</v>
      </c>
      <c r="BC126" s="160"/>
      <c r="BD126" s="160">
        <f t="shared" si="46"/>
        <v>0</v>
      </c>
      <c r="BE126" s="133"/>
      <c r="BF126" s="160"/>
      <c r="BG126" s="160">
        <f t="shared" si="47"/>
        <v>0</v>
      </c>
      <c r="BH126" s="131" t="str">
        <f t="shared" si="48"/>
        <v xml:space="preserve"> </v>
      </c>
      <c r="BI126" s="130"/>
      <c r="BJ126" s="96"/>
      <c r="BK126" s="96"/>
    </row>
    <row r="127" spans="1:63" ht="15" customHeight="1" x14ac:dyDescent="0.3">
      <c r="A127" s="34">
        <v>90</v>
      </c>
      <c r="B127" s="69" t="s">
        <v>235</v>
      </c>
      <c r="C127" s="37"/>
      <c r="D127" s="37"/>
      <c r="E127" s="37"/>
      <c r="F127" s="128"/>
      <c r="G127" s="37"/>
      <c r="H127" s="37"/>
      <c r="I127" s="37"/>
      <c r="J127" s="88"/>
      <c r="K127" s="128"/>
      <c r="L127" s="97"/>
      <c r="M127" s="133" t="str">
        <f t="shared" si="50"/>
        <v/>
      </c>
      <c r="N127" s="160"/>
      <c r="O127" s="160" t="str">
        <f t="shared" si="56"/>
        <v xml:space="preserve">  </v>
      </c>
      <c r="P127" s="160"/>
      <c r="Q127" s="160" t="str">
        <f t="shared" si="51"/>
        <v xml:space="preserve">  </v>
      </c>
      <c r="R127" s="133"/>
      <c r="S127" s="160"/>
      <c r="T127" s="133">
        <f t="shared" si="52"/>
        <v>0</v>
      </c>
      <c r="U127" s="133"/>
      <c r="V127" s="133">
        <f t="shared" si="39"/>
        <v>0</v>
      </c>
      <c r="W127" s="133"/>
      <c r="X127" s="133">
        <f t="shared" si="40"/>
        <v>0</v>
      </c>
      <c r="Y127" s="133"/>
      <c r="Z127" s="160"/>
      <c r="AA127" s="160">
        <f t="shared" si="41"/>
        <v>0</v>
      </c>
      <c r="AB127" s="131" t="str">
        <f t="shared" si="42"/>
        <v xml:space="preserve"> </v>
      </c>
      <c r="AC127" s="130"/>
      <c r="AD127" s="96"/>
      <c r="AE127" s="96"/>
      <c r="AF127" s="143"/>
      <c r="AG127" s="34">
        <v>89</v>
      </c>
      <c r="AH127" s="69" t="s">
        <v>235</v>
      </c>
      <c r="AI127" s="37">
        <v>6958</v>
      </c>
      <c r="AJ127" s="37">
        <v>6958</v>
      </c>
      <c r="AK127" s="37">
        <v>6958</v>
      </c>
      <c r="AL127" s="37">
        <v>13986</v>
      </c>
      <c r="AM127" s="37"/>
      <c r="AN127" s="37"/>
      <c r="AO127" s="37">
        <v>0</v>
      </c>
      <c r="AP127" s="88"/>
      <c r="AQ127" s="128"/>
      <c r="AR127" s="97"/>
      <c r="AS127" s="133" t="str">
        <f t="shared" si="53"/>
        <v/>
      </c>
      <c r="AT127" s="160"/>
      <c r="AU127" s="160" t="str">
        <f t="shared" si="54"/>
        <v xml:space="preserve">  </v>
      </c>
      <c r="AV127" s="160"/>
      <c r="AW127" s="160" t="str">
        <f t="shared" si="55"/>
        <v xml:space="preserve">  </v>
      </c>
      <c r="AX127" s="160"/>
      <c r="AY127" s="160">
        <v>18853</v>
      </c>
      <c r="AZ127" s="160">
        <f t="shared" si="44"/>
        <v>18853</v>
      </c>
      <c r="BA127" s="160"/>
      <c r="BB127" s="160">
        <f t="shared" si="45"/>
        <v>18853</v>
      </c>
      <c r="BC127" s="160"/>
      <c r="BD127" s="160">
        <f t="shared" si="46"/>
        <v>18853</v>
      </c>
      <c r="BE127" s="133"/>
      <c r="BF127" s="160"/>
      <c r="BG127" s="160">
        <f t="shared" si="47"/>
        <v>0</v>
      </c>
      <c r="BH127" s="131" t="str">
        <f t="shared" si="48"/>
        <v xml:space="preserve"> </v>
      </c>
      <c r="BI127" s="130">
        <f t="shared" si="49"/>
        <v>-100</v>
      </c>
      <c r="BJ127" s="96"/>
      <c r="BK127" s="96"/>
    </row>
    <row r="128" spans="1:63" ht="15" customHeight="1" x14ac:dyDescent="0.3">
      <c r="A128" s="34">
        <v>91</v>
      </c>
      <c r="B128" s="69" t="s">
        <v>236</v>
      </c>
      <c r="C128" s="37"/>
      <c r="D128" s="37"/>
      <c r="E128" s="37"/>
      <c r="F128" s="128"/>
      <c r="G128" s="37"/>
      <c r="H128" s="37"/>
      <c r="I128" s="37"/>
      <c r="J128" s="88"/>
      <c r="K128" s="128"/>
      <c r="L128" s="97"/>
      <c r="M128" s="133" t="str">
        <f t="shared" si="50"/>
        <v/>
      </c>
      <c r="N128" s="160"/>
      <c r="O128" s="160" t="str">
        <f t="shared" si="56"/>
        <v xml:space="preserve">  </v>
      </c>
      <c r="P128" s="160"/>
      <c r="Q128" s="160" t="str">
        <f t="shared" si="51"/>
        <v xml:space="preserve">  </v>
      </c>
      <c r="R128" s="133"/>
      <c r="S128" s="160"/>
      <c r="T128" s="133">
        <f t="shared" si="52"/>
        <v>0</v>
      </c>
      <c r="U128" s="133"/>
      <c r="V128" s="133">
        <f t="shared" si="39"/>
        <v>0</v>
      </c>
      <c r="W128" s="133"/>
      <c r="X128" s="133">
        <f t="shared" si="40"/>
        <v>0</v>
      </c>
      <c r="Y128" s="133"/>
      <c r="Z128" s="160"/>
      <c r="AA128" s="160">
        <f t="shared" si="41"/>
        <v>0</v>
      </c>
      <c r="AB128" s="131" t="str">
        <f t="shared" si="42"/>
        <v xml:space="preserve"> </v>
      </c>
      <c r="AC128" s="130"/>
      <c r="AD128" s="96"/>
      <c r="AE128" s="96"/>
      <c r="AF128" s="143"/>
      <c r="AG128" s="34">
        <v>90</v>
      </c>
      <c r="AH128" s="69" t="s">
        <v>236</v>
      </c>
      <c r="AI128" s="37">
        <v>0</v>
      </c>
      <c r="AJ128" s="37">
        <v>0</v>
      </c>
      <c r="AK128" s="37">
        <v>0</v>
      </c>
      <c r="AL128" s="37">
        <v>6675</v>
      </c>
      <c r="AM128" s="37"/>
      <c r="AN128" s="37"/>
      <c r="AO128" s="37">
        <v>0</v>
      </c>
      <c r="AP128" s="88">
        <v>8511</v>
      </c>
      <c r="AQ128" s="128">
        <v>8919</v>
      </c>
      <c r="AR128" s="97"/>
      <c r="AS128" s="133">
        <f t="shared" si="53"/>
        <v>8919</v>
      </c>
      <c r="AT128" s="160">
        <v>7026</v>
      </c>
      <c r="AU128" s="160">
        <f t="shared" si="54"/>
        <v>15945</v>
      </c>
      <c r="AV128" s="160">
        <v>5672</v>
      </c>
      <c r="AW128" s="160">
        <f t="shared" si="55"/>
        <v>21617</v>
      </c>
      <c r="AX128" s="160"/>
      <c r="AY128" s="160"/>
      <c r="AZ128" s="160">
        <f t="shared" si="44"/>
        <v>0</v>
      </c>
      <c r="BA128" s="160">
        <v>11864</v>
      </c>
      <c r="BB128" s="160">
        <f t="shared" si="45"/>
        <v>11864</v>
      </c>
      <c r="BC128" s="160"/>
      <c r="BD128" s="160">
        <f t="shared" si="46"/>
        <v>11864</v>
      </c>
      <c r="BE128" s="80"/>
      <c r="BF128" s="123"/>
      <c r="BG128" s="160">
        <f t="shared" si="47"/>
        <v>0</v>
      </c>
      <c r="BH128" s="131" t="str">
        <f t="shared" si="48"/>
        <v xml:space="preserve"> </v>
      </c>
      <c r="BI128" s="130"/>
      <c r="BJ128" s="96"/>
      <c r="BK128" s="96"/>
    </row>
    <row r="129" spans="1:63" ht="15" customHeight="1" x14ac:dyDescent="0.3">
      <c r="A129" s="34">
        <v>92</v>
      </c>
      <c r="B129" s="69" t="s">
        <v>237</v>
      </c>
      <c r="C129" s="37"/>
      <c r="D129" s="37"/>
      <c r="E129" s="37"/>
      <c r="F129" s="128"/>
      <c r="G129" s="37"/>
      <c r="H129" s="37"/>
      <c r="I129" s="37"/>
      <c r="J129" s="88"/>
      <c r="K129" s="128"/>
      <c r="L129" s="97"/>
      <c r="M129" s="133" t="str">
        <f t="shared" si="50"/>
        <v/>
      </c>
      <c r="N129" s="160"/>
      <c r="O129" s="160" t="str">
        <f t="shared" si="56"/>
        <v xml:space="preserve">  </v>
      </c>
      <c r="P129" s="160"/>
      <c r="Q129" s="160" t="str">
        <f t="shared" si="51"/>
        <v xml:space="preserve">  </v>
      </c>
      <c r="R129" s="133"/>
      <c r="S129" s="160"/>
      <c r="T129" s="133">
        <f t="shared" si="52"/>
        <v>0</v>
      </c>
      <c r="U129" s="133"/>
      <c r="V129" s="133">
        <f t="shared" si="39"/>
        <v>0</v>
      </c>
      <c r="W129" s="133"/>
      <c r="X129" s="133">
        <f t="shared" si="40"/>
        <v>0</v>
      </c>
      <c r="Y129" s="111"/>
      <c r="Z129" s="300"/>
      <c r="AA129" s="160">
        <f t="shared" si="41"/>
        <v>0</v>
      </c>
      <c r="AB129" s="131" t="str">
        <f t="shared" si="42"/>
        <v xml:space="preserve"> </v>
      </c>
      <c r="AC129" s="130"/>
      <c r="AD129" s="96"/>
      <c r="AE129" s="96"/>
      <c r="AF129" s="143"/>
      <c r="AG129" s="34">
        <v>91</v>
      </c>
      <c r="AH129" s="69" t="s">
        <v>237</v>
      </c>
      <c r="AI129" s="37">
        <v>0</v>
      </c>
      <c r="AJ129" s="37">
        <v>0</v>
      </c>
      <c r="AK129" s="37">
        <v>41837</v>
      </c>
      <c r="AL129" s="37">
        <v>50058</v>
      </c>
      <c r="AM129" s="37"/>
      <c r="AN129" s="37">
        <v>80838</v>
      </c>
      <c r="AO129" s="37">
        <v>92181</v>
      </c>
      <c r="AP129" s="88">
        <v>140895</v>
      </c>
      <c r="AQ129" s="128">
        <v>10971</v>
      </c>
      <c r="AR129" s="97">
        <v>2949</v>
      </c>
      <c r="AS129" s="133">
        <f t="shared" si="53"/>
        <v>13920</v>
      </c>
      <c r="AT129" s="160">
        <v>54890</v>
      </c>
      <c r="AU129" s="160">
        <f t="shared" si="54"/>
        <v>68810</v>
      </c>
      <c r="AV129" s="160">
        <v>30785</v>
      </c>
      <c r="AW129" s="160">
        <f t="shared" si="55"/>
        <v>99595</v>
      </c>
      <c r="AX129" s="160">
        <v>10971</v>
      </c>
      <c r="AY129" s="160">
        <v>29871</v>
      </c>
      <c r="AZ129" s="160">
        <f t="shared" si="44"/>
        <v>40842</v>
      </c>
      <c r="BA129" s="160">
        <v>37620</v>
      </c>
      <c r="BB129" s="160">
        <f t="shared" si="45"/>
        <v>78462</v>
      </c>
      <c r="BC129" s="160">
        <v>16671</v>
      </c>
      <c r="BD129" s="160">
        <f t="shared" si="46"/>
        <v>95133</v>
      </c>
      <c r="BE129" s="133">
        <v>19162</v>
      </c>
      <c r="BF129" s="160">
        <v>25586</v>
      </c>
      <c r="BG129" s="160">
        <f t="shared" si="47"/>
        <v>44748</v>
      </c>
      <c r="BH129" s="131">
        <f t="shared" si="48"/>
        <v>74.660468507884417</v>
      </c>
      <c r="BI129" s="130">
        <f t="shared" si="49"/>
        <v>9.5636844424856804</v>
      </c>
      <c r="BJ129" s="96"/>
      <c r="BK129" s="96"/>
    </row>
    <row r="130" spans="1:63" ht="15" customHeight="1" x14ac:dyDescent="0.3">
      <c r="A130" s="34">
        <v>93</v>
      </c>
      <c r="B130" s="69" t="s">
        <v>238</v>
      </c>
      <c r="C130" s="70"/>
      <c r="D130" s="79"/>
      <c r="E130" s="37"/>
      <c r="F130" s="128"/>
      <c r="G130" s="37"/>
      <c r="H130" s="37"/>
      <c r="I130" s="37"/>
      <c r="J130" s="88"/>
      <c r="K130" s="128"/>
      <c r="L130" s="97"/>
      <c r="M130" s="133" t="str">
        <f t="shared" si="50"/>
        <v/>
      </c>
      <c r="N130" s="160"/>
      <c r="O130" s="160" t="str">
        <f t="shared" si="56"/>
        <v xml:space="preserve">  </v>
      </c>
      <c r="P130" s="160"/>
      <c r="Q130" s="160" t="str">
        <f t="shared" si="51"/>
        <v xml:space="preserve">  </v>
      </c>
      <c r="R130" s="133"/>
      <c r="S130" s="160"/>
      <c r="T130" s="133">
        <f t="shared" si="52"/>
        <v>0</v>
      </c>
      <c r="U130" s="133"/>
      <c r="V130" s="133">
        <f t="shared" si="39"/>
        <v>0</v>
      </c>
      <c r="W130" s="133"/>
      <c r="X130" s="133">
        <f t="shared" si="40"/>
        <v>0</v>
      </c>
      <c r="Y130" s="133"/>
      <c r="Z130" s="160"/>
      <c r="AA130" s="160">
        <f t="shared" si="41"/>
        <v>0</v>
      </c>
      <c r="AB130" s="131" t="str">
        <f t="shared" si="42"/>
        <v xml:space="preserve"> </v>
      </c>
      <c r="AC130" s="130"/>
      <c r="AD130" s="96"/>
      <c r="AE130" s="96"/>
      <c r="AF130" s="143"/>
      <c r="AG130" s="34">
        <v>92</v>
      </c>
      <c r="AH130" s="69" t="s">
        <v>238</v>
      </c>
      <c r="AI130" s="70">
        <v>0</v>
      </c>
      <c r="AJ130" s="79">
        <v>0</v>
      </c>
      <c r="AK130" s="37">
        <v>0</v>
      </c>
      <c r="AL130" s="37">
        <v>1227</v>
      </c>
      <c r="AM130" s="37"/>
      <c r="AN130" s="37"/>
      <c r="AO130" s="37">
        <v>0</v>
      </c>
      <c r="AP130" s="88"/>
      <c r="AQ130" s="128"/>
      <c r="AR130" s="97"/>
      <c r="AS130" s="133" t="str">
        <f t="shared" si="53"/>
        <v/>
      </c>
      <c r="AT130" s="160"/>
      <c r="AU130" s="160" t="str">
        <f t="shared" si="54"/>
        <v xml:space="preserve">  </v>
      </c>
      <c r="AV130" s="160">
        <v>1118</v>
      </c>
      <c r="AW130" s="160">
        <f t="shared" si="55"/>
        <v>1118</v>
      </c>
      <c r="AX130" s="160"/>
      <c r="AY130" s="160"/>
      <c r="AZ130" s="160">
        <f t="shared" si="44"/>
        <v>0</v>
      </c>
      <c r="BA130" s="160"/>
      <c r="BB130" s="160">
        <f t="shared" si="45"/>
        <v>0</v>
      </c>
      <c r="BC130" s="160"/>
      <c r="BD130" s="160">
        <f t="shared" si="46"/>
        <v>0</v>
      </c>
      <c r="BE130" s="133"/>
      <c r="BF130" s="160"/>
      <c r="BG130" s="160">
        <f t="shared" si="47"/>
        <v>0</v>
      </c>
      <c r="BH130" s="131" t="str">
        <f t="shared" si="48"/>
        <v xml:space="preserve"> </v>
      </c>
      <c r="BI130" s="130"/>
      <c r="BJ130" s="96"/>
      <c r="BK130" s="96"/>
    </row>
    <row r="131" spans="1:63" ht="15" customHeight="1" x14ac:dyDescent="0.3">
      <c r="A131" s="34">
        <v>94</v>
      </c>
      <c r="B131" s="69" t="s">
        <v>239</v>
      </c>
      <c r="C131" s="70"/>
      <c r="D131" s="70"/>
      <c r="E131" s="70"/>
      <c r="F131" s="97"/>
      <c r="G131" s="70"/>
      <c r="H131" s="70"/>
      <c r="I131" s="70"/>
      <c r="J131" s="97"/>
      <c r="K131" s="128"/>
      <c r="L131" s="97"/>
      <c r="M131" s="133"/>
      <c r="N131" s="160"/>
      <c r="O131" s="160"/>
      <c r="P131" s="160"/>
      <c r="Q131" s="160"/>
      <c r="R131" s="133"/>
      <c r="S131" s="160"/>
      <c r="T131" s="133"/>
      <c r="U131" s="133"/>
      <c r="V131" s="133">
        <f t="shared" si="39"/>
        <v>0</v>
      </c>
      <c r="W131" s="133"/>
      <c r="X131" s="133">
        <f t="shared" si="40"/>
        <v>0</v>
      </c>
      <c r="Y131" s="133"/>
      <c r="Z131" s="160"/>
      <c r="AA131" s="160">
        <f t="shared" si="41"/>
        <v>0</v>
      </c>
      <c r="AB131" s="131" t="str">
        <f t="shared" si="42"/>
        <v xml:space="preserve"> </v>
      </c>
      <c r="AC131" s="130"/>
      <c r="AD131" s="96"/>
      <c r="AE131" s="96"/>
      <c r="AF131" s="143"/>
      <c r="AG131" s="34">
        <v>93</v>
      </c>
      <c r="AH131" s="69" t="s">
        <v>239</v>
      </c>
      <c r="AI131" s="70"/>
      <c r="AJ131" s="70"/>
      <c r="AK131" s="70"/>
      <c r="AL131" s="70"/>
      <c r="AM131" s="70"/>
      <c r="AN131" s="70"/>
      <c r="AO131" s="70"/>
      <c r="AP131" s="97"/>
      <c r="AQ131" s="128">
        <v>8027</v>
      </c>
      <c r="AR131" s="97"/>
      <c r="AS131" s="133">
        <f t="shared" si="53"/>
        <v>8027</v>
      </c>
      <c r="AT131" s="160"/>
      <c r="AU131" s="160">
        <f t="shared" si="54"/>
        <v>8027</v>
      </c>
      <c r="AV131" s="160">
        <v>2403</v>
      </c>
      <c r="AW131" s="160">
        <f t="shared" si="55"/>
        <v>10430</v>
      </c>
      <c r="AX131" s="160"/>
      <c r="AY131" s="160"/>
      <c r="AZ131" s="160"/>
      <c r="BA131" s="160"/>
      <c r="BB131" s="160">
        <f t="shared" si="45"/>
        <v>0</v>
      </c>
      <c r="BC131" s="160"/>
      <c r="BD131" s="160">
        <f t="shared" si="46"/>
        <v>0</v>
      </c>
      <c r="BE131" s="133"/>
      <c r="BF131" s="160"/>
      <c r="BG131" s="160">
        <f t="shared" si="47"/>
        <v>0</v>
      </c>
      <c r="BH131" s="131" t="str">
        <f t="shared" si="48"/>
        <v xml:space="preserve"> </v>
      </c>
      <c r="BI131" s="130"/>
      <c r="BJ131" s="96"/>
      <c r="BK131" s="96"/>
    </row>
    <row r="132" spans="1:63" ht="15" customHeight="1" x14ac:dyDescent="0.3">
      <c r="A132" s="34">
        <v>95</v>
      </c>
      <c r="B132" s="69" t="s">
        <v>240</v>
      </c>
      <c r="C132" s="70"/>
      <c r="D132" s="70"/>
      <c r="E132" s="70"/>
      <c r="F132" s="97"/>
      <c r="G132" s="70"/>
      <c r="H132" s="70"/>
      <c r="I132" s="70"/>
      <c r="J132" s="97"/>
      <c r="K132" s="128"/>
      <c r="L132" s="97"/>
      <c r="M132" s="133"/>
      <c r="N132" s="160"/>
      <c r="O132" s="160" t="str">
        <f t="shared" si="56"/>
        <v xml:space="preserve">  </v>
      </c>
      <c r="P132" s="160"/>
      <c r="Q132" s="160" t="str">
        <f t="shared" si="51"/>
        <v xml:space="preserve">  </v>
      </c>
      <c r="R132" s="133"/>
      <c r="S132" s="160"/>
      <c r="T132" s="133">
        <f t="shared" si="52"/>
        <v>0</v>
      </c>
      <c r="U132" s="133"/>
      <c r="V132" s="133">
        <f t="shared" si="39"/>
        <v>0</v>
      </c>
      <c r="W132" s="133"/>
      <c r="X132" s="133">
        <f t="shared" si="40"/>
        <v>0</v>
      </c>
      <c r="Y132" s="133"/>
      <c r="Z132" s="160"/>
      <c r="AA132" s="160">
        <f t="shared" si="41"/>
        <v>0</v>
      </c>
      <c r="AB132" s="131" t="str">
        <f t="shared" si="42"/>
        <v xml:space="preserve"> </v>
      </c>
      <c r="AC132" s="130"/>
      <c r="AD132" s="96"/>
      <c r="AE132" s="96"/>
      <c r="AF132" s="143"/>
      <c r="AG132" s="34">
        <v>94</v>
      </c>
      <c r="AH132" s="33" t="s">
        <v>240</v>
      </c>
      <c r="AI132" s="70"/>
      <c r="AJ132" s="70"/>
      <c r="AK132" s="70"/>
      <c r="AL132" s="70"/>
      <c r="AM132" s="70"/>
      <c r="AN132" s="70"/>
      <c r="AO132" s="70"/>
      <c r="AP132" s="97"/>
      <c r="AQ132" s="128"/>
      <c r="AR132" s="97"/>
      <c r="AS132" s="133" t="str">
        <f t="shared" si="53"/>
        <v/>
      </c>
      <c r="AT132" s="160"/>
      <c r="AU132" s="160" t="str">
        <f t="shared" si="54"/>
        <v xml:space="preserve">  </v>
      </c>
      <c r="AV132" s="160">
        <v>1150</v>
      </c>
      <c r="AW132" s="160">
        <f t="shared" si="55"/>
        <v>1150</v>
      </c>
      <c r="AX132" s="160">
        <v>7671</v>
      </c>
      <c r="AY132" s="160"/>
      <c r="AZ132" s="160">
        <f t="shared" si="44"/>
        <v>7671</v>
      </c>
      <c r="BA132" s="160"/>
      <c r="BB132" s="160">
        <f t="shared" si="45"/>
        <v>7671</v>
      </c>
      <c r="BC132" s="160"/>
      <c r="BD132" s="160">
        <f t="shared" si="46"/>
        <v>7671</v>
      </c>
      <c r="BE132" s="133"/>
      <c r="BF132" s="160"/>
      <c r="BG132" s="160">
        <f t="shared" si="47"/>
        <v>0</v>
      </c>
      <c r="BH132" s="131">
        <f t="shared" si="48"/>
        <v>-100</v>
      </c>
      <c r="BI132" s="130">
        <f t="shared" si="49"/>
        <v>-100</v>
      </c>
      <c r="BJ132" s="96"/>
      <c r="BK132" s="96"/>
    </row>
    <row r="133" spans="1:63" ht="15" customHeight="1" x14ac:dyDescent="0.3">
      <c r="A133" s="34">
        <v>96</v>
      </c>
      <c r="B133" s="122" t="s">
        <v>242</v>
      </c>
      <c r="C133" s="127"/>
      <c r="F133" s="129"/>
      <c r="I133" s="33"/>
      <c r="J133" s="129"/>
      <c r="K133" s="134"/>
      <c r="L133" s="132"/>
      <c r="M133" s="133" t="str">
        <f t="shared" si="50"/>
        <v/>
      </c>
      <c r="N133" s="160"/>
      <c r="O133" s="160" t="str">
        <f t="shared" si="56"/>
        <v xml:space="preserve">  </v>
      </c>
      <c r="P133" s="160"/>
      <c r="Q133" s="160" t="str">
        <f t="shared" si="51"/>
        <v xml:space="preserve">  </v>
      </c>
      <c r="R133" s="133"/>
      <c r="S133" s="160"/>
      <c r="T133" s="133">
        <f t="shared" si="52"/>
        <v>0</v>
      </c>
      <c r="U133" s="133"/>
      <c r="V133" s="133">
        <f t="shared" si="39"/>
        <v>0</v>
      </c>
      <c r="W133" s="133"/>
      <c r="X133" s="133">
        <f t="shared" si="40"/>
        <v>0</v>
      </c>
      <c r="Y133" s="133"/>
      <c r="Z133" s="160"/>
      <c r="AA133" s="160">
        <f t="shared" si="41"/>
        <v>0</v>
      </c>
      <c r="AB133" s="131" t="str">
        <f t="shared" si="42"/>
        <v xml:space="preserve"> </v>
      </c>
      <c r="AC133" s="130"/>
      <c r="AD133" s="96"/>
      <c r="AE133" s="96"/>
      <c r="AF133" s="143"/>
      <c r="AG133" s="34">
        <v>95</v>
      </c>
      <c r="AH133" s="122" t="s">
        <v>242</v>
      </c>
      <c r="AI133" s="127"/>
      <c r="AO133" s="33">
        <v>3100</v>
      </c>
      <c r="AP133" s="129">
        <v>5472</v>
      </c>
      <c r="AQ133" s="134"/>
      <c r="AR133" s="132"/>
      <c r="AS133" s="133" t="str">
        <f t="shared" si="53"/>
        <v/>
      </c>
      <c r="AT133" s="160"/>
      <c r="AU133" s="160" t="str">
        <f t="shared" si="54"/>
        <v xml:space="preserve">  </v>
      </c>
      <c r="AV133" s="160"/>
      <c r="AW133" s="160" t="str">
        <f t="shared" si="55"/>
        <v xml:space="preserve">  </v>
      </c>
      <c r="AX133" s="160"/>
      <c r="AY133" s="160"/>
      <c r="AZ133" s="160">
        <f t="shared" si="44"/>
        <v>0</v>
      </c>
      <c r="BA133" s="160"/>
      <c r="BB133" s="160">
        <f t="shared" si="45"/>
        <v>0</v>
      </c>
      <c r="BC133" s="160">
        <v>4560</v>
      </c>
      <c r="BD133" s="160">
        <f t="shared" si="46"/>
        <v>4560</v>
      </c>
      <c r="BE133" s="133"/>
      <c r="BF133" s="160"/>
      <c r="BG133" s="160">
        <f t="shared" si="47"/>
        <v>0</v>
      </c>
      <c r="BH133" s="131" t="str">
        <f t="shared" si="48"/>
        <v xml:space="preserve"> </v>
      </c>
      <c r="BI133" s="130"/>
      <c r="BJ133" s="96"/>
      <c r="BK133" s="96"/>
    </row>
    <row r="134" spans="1:63" ht="15" customHeight="1" x14ac:dyDescent="0.3">
      <c r="A134" s="34">
        <v>97</v>
      </c>
      <c r="B134" s="69" t="s">
        <v>243</v>
      </c>
      <c r="C134" s="70"/>
      <c r="D134" s="79"/>
      <c r="E134" s="37"/>
      <c r="F134" s="128"/>
      <c r="G134" s="37"/>
      <c r="H134" s="37"/>
      <c r="I134" s="37"/>
      <c r="J134" s="88"/>
      <c r="K134" s="128"/>
      <c r="L134" s="97"/>
      <c r="M134" s="133" t="str">
        <f t="shared" si="50"/>
        <v/>
      </c>
      <c r="N134" s="160"/>
      <c r="O134" s="160" t="str">
        <f t="shared" si="56"/>
        <v xml:space="preserve">  </v>
      </c>
      <c r="P134" s="160"/>
      <c r="Q134" s="160" t="str">
        <f t="shared" si="51"/>
        <v xml:space="preserve">  </v>
      </c>
      <c r="R134" s="133"/>
      <c r="S134" s="160"/>
      <c r="T134" s="133">
        <f t="shared" si="52"/>
        <v>0</v>
      </c>
      <c r="U134" s="133"/>
      <c r="V134" s="133">
        <f t="shared" si="39"/>
        <v>0</v>
      </c>
      <c r="W134" s="133"/>
      <c r="X134" s="133">
        <f t="shared" si="40"/>
        <v>0</v>
      </c>
      <c r="Y134" s="133"/>
      <c r="Z134" s="160"/>
      <c r="AA134" s="160">
        <f t="shared" si="41"/>
        <v>0</v>
      </c>
      <c r="AB134" s="131" t="str">
        <f t="shared" si="42"/>
        <v xml:space="preserve"> </v>
      </c>
      <c r="AC134" s="130"/>
      <c r="AD134" s="96"/>
      <c r="AE134" s="96"/>
      <c r="AF134" s="143"/>
      <c r="AG134" s="34">
        <v>96</v>
      </c>
      <c r="AH134" s="69" t="s">
        <v>243</v>
      </c>
      <c r="AI134" s="70">
        <v>0</v>
      </c>
      <c r="AJ134" s="79">
        <v>0</v>
      </c>
      <c r="AK134" s="37">
        <v>1238</v>
      </c>
      <c r="AL134" s="37">
        <v>1238</v>
      </c>
      <c r="AM134" s="37"/>
      <c r="AN134" s="37"/>
      <c r="AO134" s="37">
        <v>0</v>
      </c>
      <c r="AP134" s="88"/>
      <c r="AQ134" s="128"/>
      <c r="AR134" s="97"/>
      <c r="AS134" s="133" t="str">
        <f t="shared" si="53"/>
        <v/>
      </c>
      <c r="AT134" s="160"/>
      <c r="AU134" s="160" t="str">
        <f t="shared" si="54"/>
        <v xml:space="preserve">  </v>
      </c>
      <c r="AV134" s="160"/>
      <c r="AW134" s="160" t="str">
        <f t="shared" si="55"/>
        <v xml:space="preserve">  </v>
      </c>
      <c r="AX134" s="160"/>
      <c r="AY134" s="160"/>
      <c r="AZ134" s="160">
        <f t="shared" si="44"/>
        <v>0</v>
      </c>
      <c r="BA134" s="160"/>
      <c r="BB134" s="160">
        <f t="shared" si="45"/>
        <v>0</v>
      </c>
      <c r="BC134" s="160"/>
      <c r="BD134" s="160">
        <f t="shared" si="46"/>
        <v>0</v>
      </c>
      <c r="BE134" s="80"/>
      <c r="BF134" s="123"/>
      <c r="BG134" s="160">
        <f t="shared" si="47"/>
        <v>0</v>
      </c>
      <c r="BH134" s="131" t="str">
        <f t="shared" si="48"/>
        <v xml:space="preserve"> </v>
      </c>
      <c r="BI134" s="130"/>
      <c r="BJ134" s="96"/>
      <c r="BK134" s="96"/>
    </row>
    <row r="135" spans="1:63" ht="15" customHeight="1" x14ac:dyDescent="0.3">
      <c r="A135" s="34">
        <v>98</v>
      </c>
      <c r="B135" s="69" t="s">
        <v>244</v>
      </c>
      <c r="C135" s="70"/>
      <c r="D135" s="79">
        <v>15038668</v>
      </c>
      <c r="E135" s="37">
        <v>15038668</v>
      </c>
      <c r="F135" s="128">
        <v>15038668</v>
      </c>
      <c r="G135" s="37"/>
      <c r="H135" s="37"/>
      <c r="I135" s="37"/>
      <c r="J135" s="88"/>
      <c r="K135" s="128">
        <v>68699650</v>
      </c>
      <c r="L135" s="97">
        <v>65037630</v>
      </c>
      <c r="M135" s="133">
        <f t="shared" si="50"/>
        <v>133737280</v>
      </c>
      <c r="N135" s="160">
        <v>13481840</v>
      </c>
      <c r="O135" s="160">
        <f t="shared" si="56"/>
        <v>147219120</v>
      </c>
      <c r="P135" s="160">
        <v>20634955</v>
      </c>
      <c r="Q135" s="160">
        <f t="shared" si="51"/>
        <v>167854075</v>
      </c>
      <c r="R135" s="133"/>
      <c r="S135" s="160">
        <v>3421517</v>
      </c>
      <c r="T135" s="133">
        <f t="shared" si="52"/>
        <v>3421517</v>
      </c>
      <c r="U135" s="133"/>
      <c r="V135" s="133">
        <f t="shared" si="39"/>
        <v>3421517</v>
      </c>
      <c r="W135" s="133"/>
      <c r="X135" s="133">
        <f t="shared" si="40"/>
        <v>3421517</v>
      </c>
      <c r="Y135" s="133"/>
      <c r="Z135" s="160"/>
      <c r="AA135" s="160">
        <f t="shared" si="41"/>
        <v>0</v>
      </c>
      <c r="AB135" s="131" t="str">
        <f t="shared" si="42"/>
        <v xml:space="preserve"> </v>
      </c>
      <c r="AC135" s="130">
        <f t="shared" si="43"/>
        <v>-100</v>
      </c>
      <c r="AD135" s="96"/>
      <c r="AE135" s="96"/>
      <c r="AF135" s="143"/>
      <c r="AG135" s="34">
        <v>97</v>
      </c>
      <c r="AH135" s="69" t="s">
        <v>244</v>
      </c>
      <c r="AI135" s="70">
        <v>0</v>
      </c>
      <c r="AJ135" s="79">
        <v>0</v>
      </c>
      <c r="AK135" s="37">
        <v>0</v>
      </c>
      <c r="AL135" s="37">
        <v>1950</v>
      </c>
      <c r="AM135" s="37"/>
      <c r="AN135" s="37">
        <v>1672</v>
      </c>
      <c r="AO135" s="37">
        <v>101663</v>
      </c>
      <c r="AP135" s="88">
        <v>110863</v>
      </c>
      <c r="AQ135" s="128">
        <v>38800</v>
      </c>
      <c r="AR135" s="97"/>
      <c r="AS135" s="133">
        <f t="shared" si="53"/>
        <v>38800</v>
      </c>
      <c r="AT135" s="160"/>
      <c r="AU135" s="160">
        <f t="shared" si="54"/>
        <v>38800</v>
      </c>
      <c r="AV135" s="160">
        <v>50268</v>
      </c>
      <c r="AW135" s="160">
        <f t="shared" si="55"/>
        <v>89068</v>
      </c>
      <c r="AX135" s="160">
        <v>32619</v>
      </c>
      <c r="AY135" s="160">
        <v>51418</v>
      </c>
      <c r="AZ135" s="160">
        <f t="shared" si="44"/>
        <v>84037</v>
      </c>
      <c r="BA135" s="160">
        <v>154442</v>
      </c>
      <c r="BB135" s="160">
        <f t="shared" si="45"/>
        <v>238479</v>
      </c>
      <c r="BC135" s="160"/>
      <c r="BD135" s="160">
        <f t="shared" si="46"/>
        <v>238479</v>
      </c>
      <c r="BE135" s="133">
        <v>1609</v>
      </c>
      <c r="BF135" s="160">
        <v>7500</v>
      </c>
      <c r="BG135" s="160">
        <f t="shared" si="47"/>
        <v>9109</v>
      </c>
      <c r="BH135" s="131">
        <f t="shared" si="48"/>
        <v>-95.067292069039524</v>
      </c>
      <c r="BI135" s="130">
        <f t="shared" si="49"/>
        <v>-89.160726822709051</v>
      </c>
      <c r="BJ135" s="96"/>
      <c r="BK135" s="96"/>
    </row>
    <row r="136" spans="1:63" ht="15" customHeight="1" x14ac:dyDescent="0.3">
      <c r="A136" s="34">
        <v>99</v>
      </c>
      <c r="B136" s="69" t="s">
        <v>245</v>
      </c>
      <c r="C136" s="70"/>
      <c r="D136" s="79"/>
      <c r="E136" s="37"/>
      <c r="F136" s="128"/>
      <c r="G136" s="37" t="s">
        <v>340</v>
      </c>
      <c r="H136" s="37"/>
      <c r="I136" s="37"/>
      <c r="J136" s="88"/>
      <c r="K136" s="128"/>
      <c r="L136" s="97"/>
      <c r="M136" s="133" t="str">
        <f t="shared" si="50"/>
        <v/>
      </c>
      <c r="N136" s="160"/>
      <c r="O136" s="160" t="str">
        <f t="shared" si="56"/>
        <v xml:space="preserve">  </v>
      </c>
      <c r="P136" s="160"/>
      <c r="Q136" s="160" t="str">
        <f t="shared" si="51"/>
        <v xml:space="preserve">  </v>
      </c>
      <c r="R136" s="133"/>
      <c r="S136" s="160"/>
      <c r="T136" s="133">
        <f t="shared" si="52"/>
        <v>0</v>
      </c>
      <c r="U136" s="133"/>
      <c r="V136" s="133">
        <f t="shared" si="39"/>
        <v>0</v>
      </c>
      <c r="W136" s="133"/>
      <c r="X136" s="133">
        <f t="shared" si="40"/>
        <v>0</v>
      </c>
      <c r="Y136" s="133"/>
      <c r="Z136" s="160"/>
      <c r="AA136" s="160">
        <f t="shared" si="41"/>
        <v>0</v>
      </c>
      <c r="AB136" s="131" t="str">
        <f t="shared" si="42"/>
        <v xml:space="preserve"> </v>
      </c>
      <c r="AC136" s="130"/>
      <c r="AD136" s="96"/>
      <c r="AE136" s="96"/>
      <c r="AF136" s="143"/>
      <c r="AG136" s="34">
        <v>98</v>
      </c>
      <c r="AH136" s="69" t="s">
        <v>245</v>
      </c>
      <c r="AI136" s="70"/>
      <c r="AJ136" s="79"/>
      <c r="AK136" s="37"/>
      <c r="AL136" s="37"/>
      <c r="AM136" s="37"/>
      <c r="AN136" s="37"/>
      <c r="AO136" s="37">
        <v>0</v>
      </c>
      <c r="AP136" s="88"/>
      <c r="AQ136" s="128"/>
      <c r="AR136" s="97"/>
      <c r="AS136" s="133" t="str">
        <f t="shared" si="53"/>
        <v/>
      </c>
      <c r="AT136" s="160"/>
      <c r="AU136" s="160" t="str">
        <f t="shared" si="54"/>
        <v xml:space="preserve">  </v>
      </c>
      <c r="AV136" s="160"/>
      <c r="AW136" s="160" t="str">
        <f t="shared" si="55"/>
        <v xml:space="preserve">  </v>
      </c>
      <c r="AX136" s="160"/>
      <c r="AY136" s="160"/>
      <c r="AZ136" s="160">
        <f t="shared" si="44"/>
        <v>0</v>
      </c>
      <c r="BA136" s="160"/>
      <c r="BB136" s="160">
        <f t="shared" si="45"/>
        <v>0</v>
      </c>
      <c r="BC136" s="160"/>
      <c r="BD136" s="160">
        <f t="shared" si="46"/>
        <v>0</v>
      </c>
      <c r="BE136" s="133"/>
      <c r="BF136" s="160"/>
      <c r="BG136" s="160">
        <f t="shared" si="47"/>
        <v>0</v>
      </c>
      <c r="BH136" s="131" t="str">
        <f t="shared" si="48"/>
        <v xml:space="preserve"> </v>
      </c>
      <c r="BI136" s="130"/>
      <c r="BJ136" s="96"/>
      <c r="BK136" s="96"/>
    </row>
    <row r="137" spans="1:63" ht="15" customHeight="1" x14ac:dyDescent="0.3">
      <c r="A137" s="34">
        <v>100</v>
      </c>
      <c r="B137" s="69" t="s">
        <v>246</v>
      </c>
      <c r="C137" s="70"/>
      <c r="D137" s="79"/>
      <c r="E137" s="37"/>
      <c r="F137" s="128"/>
      <c r="G137" s="37" t="s">
        <v>340</v>
      </c>
      <c r="H137" s="37"/>
      <c r="I137" s="37"/>
      <c r="J137" s="88"/>
      <c r="K137" s="128"/>
      <c r="L137" s="97"/>
      <c r="M137" s="133" t="str">
        <f t="shared" si="50"/>
        <v/>
      </c>
      <c r="N137" s="160"/>
      <c r="O137" s="160" t="str">
        <f t="shared" si="56"/>
        <v xml:space="preserve">  </v>
      </c>
      <c r="P137" s="160"/>
      <c r="Q137" s="160" t="str">
        <f t="shared" si="51"/>
        <v xml:space="preserve">  </v>
      </c>
      <c r="R137" s="133"/>
      <c r="S137" s="160"/>
      <c r="T137" s="133">
        <f t="shared" si="52"/>
        <v>0</v>
      </c>
      <c r="U137" s="133"/>
      <c r="V137" s="133">
        <f t="shared" si="39"/>
        <v>0</v>
      </c>
      <c r="W137" s="133"/>
      <c r="X137" s="133">
        <f t="shared" si="40"/>
        <v>0</v>
      </c>
      <c r="Y137" s="133"/>
      <c r="Z137" s="160"/>
      <c r="AA137" s="160">
        <f t="shared" si="41"/>
        <v>0</v>
      </c>
      <c r="AB137" s="131" t="str">
        <f t="shared" si="42"/>
        <v xml:space="preserve"> </v>
      </c>
      <c r="AC137" s="130"/>
      <c r="AD137" s="96"/>
      <c r="AE137" s="96"/>
      <c r="AF137" s="143"/>
      <c r="AG137" s="34">
        <v>99</v>
      </c>
      <c r="AH137" s="69" t="s">
        <v>246</v>
      </c>
      <c r="AI137" s="70"/>
      <c r="AJ137" s="79"/>
      <c r="AK137" s="37"/>
      <c r="AL137" s="37"/>
      <c r="AM137" s="37"/>
      <c r="AN137" s="37"/>
      <c r="AO137" s="37">
        <v>0</v>
      </c>
      <c r="AP137" s="88"/>
      <c r="AQ137" s="128"/>
      <c r="AR137" s="97"/>
      <c r="AS137" s="133" t="str">
        <f t="shared" si="53"/>
        <v/>
      </c>
      <c r="AT137" s="160"/>
      <c r="AU137" s="160" t="str">
        <f t="shared" si="54"/>
        <v xml:space="preserve">  </v>
      </c>
      <c r="AV137" s="160">
        <v>5635</v>
      </c>
      <c r="AW137" s="160">
        <f t="shared" si="55"/>
        <v>5635</v>
      </c>
      <c r="AX137" s="160"/>
      <c r="AY137" s="160">
        <v>4939</v>
      </c>
      <c r="AZ137" s="160">
        <f t="shared" si="44"/>
        <v>4939</v>
      </c>
      <c r="BA137" s="160"/>
      <c r="BB137" s="160">
        <f t="shared" si="45"/>
        <v>4939</v>
      </c>
      <c r="BC137" s="160"/>
      <c r="BD137" s="160">
        <f t="shared" si="46"/>
        <v>4939</v>
      </c>
      <c r="BE137" s="133"/>
      <c r="BF137" s="160"/>
      <c r="BG137" s="160">
        <f t="shared" si="47"/>
        <v>0</v>
      </c>
      <c r="BH137" s="131" t="str">
        <f t="shared" si="48"/>
        <v xml:space="preserve"> </v>
      </c>
      <c r="BI137" s="130">
        <f t="shared" si="49"/>
        <v>-100</v>
      </c>
      <c r="BJ137" s="96"/>
      <c r="BK137" s="96"/>
    </row>
    <row r="138" spans="1:63" ht="15" customHeight="1" x14ac:dyDescent="0.3">
      <c r="A138" s="34">
        <v>101</v>
      </c>
      <c r="B138" s="69" t="s">
        <v>247</v>
      </c>
      <c r="C138" s="37"/>
      <c r="D138" s="37"/>
      <c r="E138" s="37"/>
      <c r="F138" s="128"/>
      <c r="G138" s="37"/>
      <c r="H138" s="37"/>
      <c r="I138" s="37"/>
      <c r="J138" s="88"/>
      <c r="K138" s="128"/>
      <c r="L138" s="97"/>
      <c r="M138" s="133" t="str">
        <f t="shared" si="50"/>
        <v/>
      </c>
      <c r="N138" s="160"/>
      <c r="O138" s="160" t="str">
        <f t="shared" si="56"/>
        <v xml:space="preserve">  </v>
      </c>
      <c r="P138" s="160"/>
      <c r="Q138" s="160" t="str">
        <f t="shared" si="51"/>
        <v xml:space="preserve">  </v>
      </c>
      <c r="R138" s="133"/>
      <c r="S138" s="160"/>
      <c r="T138" s="133">
        <f t="shared" si="52"/>
        <v>0</v>
      </c>
      <c r="U138" s="133"/>
      <c r="V138" s="133">
        <f t="shared" si="39"/>
        <v>0</v>
      </c>
      <c r="W138" s="133"/>
      <c r="X138" s="133">
        <f t="shared" si="40"/>
        <v>0</v>
      </c>
      <c r="Y138" s="133"/>
      <c r="Z138" s="160"/>
      <c r="AA138" s="160">
        <f t="shared" si="41"/>
        <v>0</v>
      </c>
      <c r="AB138" s="131" t="str">
        <f t="shared" si="42"/>
        <v xml:space="preserve"> </v>
      </c>
      <c r="AC138" s="130"/>
      <c r="AD138" s="96"/>
      <c r="AE138" s="96"/>
      <c r="AF138" s="143"/>
      <c r="AG138" s="34">
        <v>100</v>
      </c>
      <c r="AH138" s="69" t="s">
        <v>247</v>
      </c>
      <c r="AI138" s="37"/>
      <c r="AJ138" s="37"/>
      <c r="AK138" s="37"/>
      <c r="AL138" s="37"/>
      <c r="AM138" s="37"/>
      <c r="AN138" s="37"/>
      <c r="AO138" s="37">
        <v>0</v>
      </c>
      <c r="AP138" s="88"/>
      <c r="AQ138" s="128">
        <v>30856</v>
      </c>
      <c r="AR138" s="97"/>
      <c r="AS138" s="133">
        <f t="shared" si="53"/>
        <v>30856</v>
      </c>
      <c r="AT138" s="160">
        <v>47412</v>
      </c>
      <c r="AU138" s="160">
        <f t="shared" si="54"/>
        <v>78268</v>
      </c>
      <c r="AV138" s="160">
        <v>15466</v>
      </c>
      <c r="AW138" s="160">
        <f t="shared" si="55"/>
        <v>93734</v>
      </c>
      <c r="AX138" s="160"/>
      <c r="AY138" s="160"/>
      <c r="AZ138" s="160">
        <f t="shared" si="44"/>
        <v>0</v>
      </c>
      <c r="BA138" s="160"/>
      <c r="BB138" s="160">
        <f t="shared" si="45"/>
        <v>0</v>
      </c>
      <c r="BC138" s="160"/>
      <c r="BD138" s="160">
        <f t="shared" si="46"/>
        <v>0</v>
      </c>
      <c r="BE138" s="80"/>
      <c r="BF138" s="123"/>
      <c r="BG138" s="160">
        <f t="shared" si="47"/>
        <v>0</v>
      </c>
      <c r="BH138" s="131" t="str">
        <f t="shared" si="48"/>
        <v xml:space="preserve"> </v>
      </c>
      <c r="BI138" s="130"/>
      <c r="BJ138" s="96"/>
      <c r="BK138" s="96"/>
    </row>
    <row r="139" spans="1:63" ht="15" customHeight="1" x14ac:dyDescent="0.3">
      <c r="A139" s="34">
        <v>102</v>
      </c>
      <c r="B139" s="69" t="s">
        <v>248</v>
      </c>
      <c r="C139" s="37"/>
      <c r="D139" s="37"/>
      <c r="E139" s="37"/>
      <c r="F139" s="128"/>
      <c r="G139" s="37"/>
      <c r="H139" s="37"/>
      <c r="I139" s="37"/>
      <c r="J139" s="88"/>
      <c r="K139" s="128"/>
      <c r="L139" s="97"/>
      <c r="M139" s="133" t="str">
        <f t="shared" si="50"/>
        <v/>
      </c>
      <c r="N139" s="160"/>
      <c r="O139" s="160" t="str">
        <f t="shared" si="56"/>
        <v xml:space="preserve">  </v>
      </c>
      <c r="P139" s="160"/>
      <c r="Q139" s="160" t="str">
        <f t="shared" si="51"/>
        <v xml:space="preserve">  </v>
      </c>
      <c r="R139" s="133"/>
      <c r="S139" s="160"/>
      <c r="T139" s="133">
        <f t="shared" si="52"/>
        <v>0</v>
      </c>
      <c r="U139" s="133"/>
      <c r="V139" s="133">
        <f t="shared" si="39"/>
        <v>0</v>
      </c>
      <c r="W139" s="133"/>
      <c r="X139" s="133">
        <f t="shared" si="40"/>
        <v>0</v>
      </c>
      <c r="Y139" s="133"/>
      <c r="Z139" s="160"/>
      <c r="AA139" s="160">
        <f t="shared" si="41"/>
        <v>0</v>
      </c>
      <c r="AB139" s="131" t="str">
        <f t="shared" si="42"/>
        <v xml:space="preserve"> </v>
      </c>
      <c r="AC139" s="130"/>
      <c r="AD139" s="96"/>
      <c r="AE139" s="96"/>
      <c r="AF139" s="143"/>
      <c r="AG139" s="34">
        <v>101</v>
      </c>
      <c r="AH139" s="69" t="s">
        <v>248</v>
      </c>
      <c r="AI139" s="37"/>
      <c r="AJ139" s="37"/>
      <c r="AK139" s="37"/>
      <c r="AL139" s="37">
        <v>26663</v>
      </c>
      <c r="AM139" s="37"/>
      <c r="AN139" s="37"/>
      <c r="AO139" s="37">
        <v>0</v>
      </c>
      <c r="AP139" s="88"/>
      <c r="AQ139" s="128">
        <v>10718</v>
      </c>
      <c r="AR139" s="97"/>
      <c r="AS139" s="133">
        <f t="shared" si="53"/>
        <v>10718</v>
      </c>
      <c r="AT139" s="160"/>
      <c r="AU139" s="160">
        <f t="shared" si="54"/>
        <v>10718</v>
      </c>
      <c r="AV139" s="160"/>
      <c r="AW139" s="160">
        <f t="shared" si="55"/>
        <v>10718</v>
      </c>
      <c r="AX139" s="160"/>
      <c r="AY139" s="160"/>
      <c r="AZ139" s="160">
        <f t="shared" si="44"/>
        <v>0</v>
      </c>
      <c r="BA139" s="160"/>
      <c r="BB139" s="160">
        <f t="shared" si="45"/>
        <v>0</v>
      </c>
      <c r="BC139" s="160"/>
      <c r="BD139" s="160">
        <f t="shared" si="46"/>
        <v>0</v>
      </c>
      <c r="BE139" s="80"/>
      <c r="BF139" s="123"/>
      <c r="BG139" s="160">
        <f t="shared" si="47"/>
        <v>0</v>
      </c>
      <c r="BH139" s="131" t="str">
        <f t="shared" si="48"/>
        <v xml:space="preserve"> </v>
      </c>
      <c r="BI139" s="130"/>
      <c r="BJ139" s="96"/>
      <c r="BK139" s="96"/>
    </row>
    <row r="140" spans="1:63" ht="15" customHeight="1" x14ac:dyDescent="0.3">
      <c r="A140" s="34">
        <v>103</v>
      </c>
      <c r="B140" s="69" t="s">
        <v>249</v>
      </c>
      <c r="C140" s="37"/>
      <c r="D140" s="37"/>
      <c r="E140" s="37"/>
      <c r="F140" s="128"/>
      <c r="G140" s="37"/>
      <c r="H140" s="37"/>
      <c r="I140" s="37"/>
      <c r="J140" s="88"/>
      <c r="K140" s="128"/>
      <c r="L140" s="97"/>
      <c r="M140" s="133" t="str">
        <f t="shared" si="50"/>
        <v/>
      </c>
      <c r="N140" s="160"/>
      <c r="O140" s="160" t="str">
        <f t="shared" si="56"/>
        <v xml:space="preserve">  </v>
      </c>
      <c r="P140" s="160"/>
      <c r="Q140" s="160" t="str">
        <f t="shared" si="51"/>
        <v xml:space="preserve">  </v>
      </c>
      <c r="R140" s="133"/>
      <c r="S140" s="160"/>
      <c r="T140" s="133">
        <f t="shared" si="52"/>
        <v>0</v>
      </c>
      <c r="U140" s="133"/>
      <c r="V140" s="133">
        <f t="shared" si="39"/>
        <v>0</v>
      </c>
      <c r="W140" s="133"/>
      <c r="X140" s="133">
        <f t="shared" si="40"/>
        <v>0</v>
      </c>
      <c r="Y140" s="133"/>
      <c r="Z140" s="160"/>
      <c r="AA140" s="160">
        <f t="shared" si="41"/>
        <v>0</v>
      </c>
      <c r="AB140" s="131" t="str">
        <f t="shared" si="42"/>
        <v xml:space="preserve"> </v>
      </c>
      <c r="AC140" s="130"/>
      <c r="AD140" s="96"/>
      <c r="AE140" s="96"/>
      <c r="AF140" s="143"/>
      <c r="AG140" s="34">
        <v>102</v>
      </c>
      <c r="AH140" s="69" t="s">
        <v>249</v>
      </c>
      <c r="AI140" s="37"/>
      <c r="AJ140" s="37"/>
      <c r="AK140" s="37"/>
      <c r="AL140" s="37">
        <v>326775</v>
      </c>
      <c r="AM140" s="37"/>
      <c r="AN140" s="37"/>
      <c r="AO140" s="37">
        <v>0</v>
      </c>
      <c r="AP140" s="88"/>
      <c r="AQ140" s="128"/>
      <c r="AR140" s="97">
        <v>5449</v>
      </c>
      <c r="AS140" s="133">
        <f t="shared" si="53"/>
        <v>5449</v>
      </c>
      <c r="AT140" s="160">
        <v>17699</v>
      </c>
      <c r="AU140" s="160">
        <f t="shared" si="54"/>
        <v>23148</v>
      </c>
      <c r="AV140" s="160"/>
      <c r="AW140" s="160">
        <f t="shared" si="55"/>
        <v>23148</v>
      </c>
      <c r="AX140" s="160"/>
      <c r="AY140" s="160"/>
      <c r="AZ140" s="160">
        <f t="shared" si="44"/>
        <v>0</v>
      </c>
      <c r="BA140" s="160"/>
      <c r="BB140" s="160">
        <f t="shared" si="45"/>
        <v>0</v>
      </c>
      <c r="BC140" s="160"/>
      <c r="BD140" s="160">
        <f t="shared" si="46"/>
        <v>0</v>
      </c>
      <c r="BE140" s="80"/>
      <c r="BF140" s="123"/>
      <c r="BG140" s="160">
        <f t="shared" si="47"/>
        <v>0</v>
      </c>
      <c r="BH140" s="131" t="str">
        <f t="shared" si="48"/>
        <v xml:space="preserve"> </v>
      </c>
      <c r="BI140" s="130"/>
      <c r="BJ140" s="96"/>
      <c r="BK140" s="96"/>
    </row>
    <row r="141" spans="1:63" ht="15" customHeight="1" x14ac:dyDescent="0.3">
      <c r="A141" s="34">
        <v>104</v>
      </c>
      <c r="B141" s="69" t="s">
        <v>250</v>
      </c>
      <c r="C141" s="37"/>
      <c r="D141" s="37"/>
      <c r="E141" s="37"/>
      <c r="F141" s="128"/>
      <c r="G141" s="37"/>
      <c r="H141" s="37"/>
      <c r="I141" s="37"/>
      <c r="J141" s="88"/>
      <c r="K141" s="128"/>
      <c r="L141" s="97"/>
      <c r="M141" s="133" t="str">
        <f t="shared" si="50"/>
        <v/>
      </c>
      <c r="N141" s="160"/>
      <c r="O141" s="160" t="str">
        <f t="shared" si="56"/>
        <v xml:space="preserve">  </v>
      </c>
      <c r="P141" s="160"/>
      <c r="Q141" s="160" t="str">
        <f t="shared" si="51"/>
        <v xml:space="preserve">  </v>
      </c>
      <c r="R141" s="133"/>
      <c r="S141" s="160"/>
      <c r="T141" s="133">
        <f t="shared" si="52"/>
        <v>0</v>
      </c>
      <c r="U141" s="133"/>
      <c r="V141" s="133">
        <f t="shared" si="39"/>
        <v>0</v>
      </c>
      <c r="W141" s="133"/>
      <c r="X141" s="133">
        <f t="shared" si="40"/>
        <v>0</v>
      </c>
      <c r="Y141" s="133"/>
      <c r="Z141" s="160"/>
      <c r="AA141" s="160">
        <f t="shared" si="41"/>
        <v>0</v>
      </c>
      <c r="AB141" s="131" t="str">
        <f t="shared" si="42"/>
        <v xml:space="preserve"> </v>
      </c>
      <c r="AC141" s="130"/>
      <c r="AD141" s="96"/>
      <c r="AE141" s="96"/>
      <c r="AF141" s="143"/>
      <c r="AG141" s="34">
        <v>103</v>
      </c>
      <c r="AH141" s="69" t="s">
        <v>250</v>
      </c>
      <c r="AI141" s="37">
        <v>607897.99999999988</v>
      </c>
      <c r="AJ141" s="37">
        <v>1077019.9999999998</v>
      </c>
      <c r="AK141" s="37">
        <v>1258261.9999999998</v>
      </c>
      <c r="AL141" s="37">
        <v>1712026</v>
      </c>
      <c r="AM141" s="37">
        <v>382952</v>
      </c>
      <c r="AN141" s="37">
        <v>1103811</v>
      </c>
      <c r="AO141" s="37">
        <v>1620242</v>
      </c>
      <c r="AP141" s="88">
        <v>2092780.0000000005</v>
      </c>
      <c r="AQ141" s="128">
        <v>919117</v>
      </c>
      <c r="AR141" s="97">
        <v>610509.00000000012</v>
      </c>
      <c r="AS141" s="133">
        <f t="shared" si="53"/>
        <v>1529626</v>
      </c>
      <c r="AT141" s="160">
        <v>386799</v>
      </c>
      <c r="AU141" s="160">
        <f t="shared" si="54"/>
        <v>1916425</v>
      </c>
      <c r="AV141" s="160">
        <v>721906</v>
      </c>
      <c r="AW141" s="160">
        <f t="shared" si="55"/>
        <v>2638331</v>
      </c>
      <c r="AX141" s="160">
        <v>595289.99999999988</v>
      </c>
      <c r="AY141" s="160">
        <v>1759641</v>
      </c>
      <c r="AZ141" s="160">
        <f t="shared" si="44"/>
        <v>2354931</v>
      </c>
      <c r="BA141" s="160">
        <v>119484.99999999999</v>
      </c>
      <c r="BB141" s="160">
        <f t="shared" si="45"/>
        <v>2474416</v>
      </c>
      <c r="BC141" s="160">
        <v>734145</v>
      </c>
      <c r="BD141" s="160">
        <f t="shared" si="46"/>
        <v>3208561</v>
      </c>
      <c r="BE141" s="133">
        <v>369612.00000000006</v>
      </c>
      <c r="BF141" s="160">
        <v>319740.00000000006</v>
      </c>
      <c r="BG141" s="160">
        <f t="shared" si="47"/>
        <v>689352.00000000012</v>
      </c>
      <c r="BH141" s="131">
        <f t="shared" si="48"/>
        <v>-37.910598195837295</v>
      </c>
      <c r="BI141" s="130">
        <f t="shared" si="49"/>
        <v>-70.72729519463627</v>
      </c>
      <c r="BJ141" s="96"/>
      <c r="BK141" s="96"/>
    </row>
    <row r="142" spans="1:63" ht="15" customHeight="1" x14ac:dyDescent="0.3">
      <c r="A142" s="34">
        <v>105</v>
      </c>
      <c r="B142" s="69" t="s">
        <v>251</v>
      </c>
      <c r="C142" s="37"/>
      <c r="D142" s="37"/>
      <c r="E142" s="37"/>
      <c r="F142" s="128"/>
      <c r="G142" s="37"/>
      <c r="H142" s="37"/>
      <c r="I142" s="37"/>
      <c r="J142" s="88"/>
      <c r="K142" s="128"/>
      <c r="L142" s="97"/>
      <c r="M142" s="133" t="str">
        <f t="shared" si="50"/>
        <v/>
      </c>
      <c r="N142" s="160"/>
      <c r="O142" s="160" t="str">
        <f t="shared" si="56"/>
        <v xml:space="preserve">  </v>
      </c>
      <c r="P142" s="160"/>
      <c r="Q142" s="160" t="str">
        <f t="shared" si="51"/>
        <v xml:space="preserve">  </v>
      </c>
      <c r="R142" s="133"/>
      <c r="S142" s="160"/>
      <c r="T142" s="133">
        <f t="shared" si="52"/>
        <v>0</v>
      </c>
      <c r="U142" s="133"/>
      <c r="V142" s="133">
        <f t="shared" si="39"/>
        <v>0</v>
      </c>
      <c r="W142" s="133"/>
      <c r="X142" s="133">
        <f t="shared" si="40"/>
        <v>0</v>
      </c>
      <c r="Y142" s="133"/>
      <c r="Z142" s="160"/>
      <c r="AA142" s="160">
        <f t="shared" si="41"/>
        <v>0</v>
      </c>
      <c r="AB142" s="131" t="str">
        <f t="shared" si="42"/>
        <v xml:space="preserve"> </v>
      </c>
      <c r="AC142" s="130"/>
      <c r="AD142" s="96"/>
      <c r="AE142" s="96"/>
      <c r="AF142" s="143"/>
      <c r="AG142" s="34">
        <v>104</v>
      </c>
      <c r="AH142" s="69" t="s">
        <v>251</v>
      </c>
      <c r="AI142" s="37">
        <v>7325</v>
      </c>
      <c r="AJ142" s="37">
        <v>30708</v>
      </c>
      <c r="AK142" s="37">
        <v>70377</v>
      </c>
      <c r="AL142" s="37">
        <v>109964</v>
      </c>
      <c r="AM142" s="37">
        <v>6840</v>
      </c>
      <c r="AN142" s="37">
        <v>6840</v>
      </c>
      <c r="AO142" s="37">
        <v>6840</v>
      </c>
      <c r="AP142" s="88">
        <v>6840</v>
      </c>
      <c r="AQ142" s="128">
        <v>2560</v>
      </c>
      <c r="AR142" s="97">
        <v>70210</v>
      </c>
      <c r="AS142" s="133">
        <f t="shared" si="53"/>
        <v>72770</v>
      </c>
      <c r="AT142" s="160">
        <v>47134</v>
      </c>
      <c r="AU142" s="160">
        <f t="shared" si="54"/>
        <v>119904</v>
      </c>
      <c r="AV142" s="160">
        <v>55807</v>
      </c>
      <c r="AW142" s="160">
        <f t="shared" si="55"/>
        <v>175711</v>
      </c>
      <c r="AX142" s="160">
        <v>52947.999999999993</v>
      </c>
      <c r="AY142" s="160">
        <v>13600</v>
      </c>
      <c r="AZ142" s="160">
        <f t="shared" si="44"/>
        <v>66548</v>
      </c>
      <c r="BA142" s="160">
        <v>6800</v>
      </c>
      <c r="BB142" s="160">
        <f t="shared" si="45"/>
        <v>73348</v>
      </c>
      <c r="BC142" s="160">
        <v>80406</v>
      </c>
      <c r="BD142" s="160">
        <f t="shared" si="46"/>
        <v>153754</v>
      </c>
      <c r="BE142" s="133">
        <v>9200</v>
      </c>
      <c r="BF142" s="160">
        <v>26488</v>
      </c>
      <c r="BG142" s="160">
        <f t="shared" si="47"/>
        <v>35688</v>
      </c>
      <c r="BH142" s="131">
        <f t="shared" si="48"/>
        <v>-82.624461736042917</v>
      </c>
      <c r="BI142" s="130">
        <f t="shared" si="49"/>
        <v>-46.372543126765642</v>
      </c>
      <c r="BJ142" s="96"/>
      <c r="BK142" s="96"/>
    </row>
    <row r="143" spans="1:63" ht="15" customHeight="1" x14ac:dyDescent="0.3">
      <c r="A143" s="34">
        <v>106</v>
      </c>
      <c r="B143" s="69" t="s">
        <v>252</v>
      </c>
      <c r="C143" s="37"/>
      <c r="D143" s="37"/>
      <c r="E143" s="37"/>
      <c r="F143" s="128"/>
      <c r="G143" s="37"/>
      <c r="H143" s="37"/>
      <c r="I143" s="37"/>
      <c r="J143" s="88"/>
      <c r="K143" s="128"/>
      <c r="L143" s="97"/>
      <c r="M143" s="133"/>
      <c r="N143" s="160"/>
      <c r="O143" s="160" t="str">
        <f t="shared" si="56"/>
        <v xml:space="preserve">  </v>
      </c>
      <c r="P143" s="160"/>
      <c r="Q143" s="160" t="str">
        <f t="shared" si="51"/>
        <v xml:space="preserve">  </v>
      </c>
      <c r="R143" s="133"/>
      <c r="S143" s="160"/>
      <c r="T143" s="133">
        <f t="shared" si="52"/>
        <v>0</v>
      </c>
      <c r="U143" s="133"/>
      <c r="V143" s="133">
        <f t="shared" si="39"/>
        <v>0</v>
      </c>
      <c r="W143" s="133"/>
      <c r="X143" s="133">
        <f t="shared" si="40"/>
        <v>0</v>
      </c>
      <c r="Y143" s="133"/>
      <c r="Z143" s="160"/>
      <c r="AA143" s="160">
        <f t="shared" si="41"/>
        <v>0</v>
      </c>
      <c r="AB143" s="131" t="str">
        <f t="shared" si="42"/>
        <v xml:space="preserve"> </v>
      </c>
      <c r="AC143" s="130"/>
      <c r="AD143" s="96"/>
      <c r="AE143" s="96"/>
      <c r="AF143" s="143"/>
      <c r="AG143" s="34">
        <v>105</v>
      </c>
      <c r="AH143" s="69" t="s">
        <v>252</v>
      </c>
      <c r="AI143" s="37"/>
      <c r="AJ143" s="37"/>
      <c r="AK143" s="37"/>
      <c r="AL143" s="37"/>
      <c r="AM143" s="37"/>
      <c r="AN143" s="37"/>
      <c r="AO143" s="37"/>
      <c r="AP143" s="88"/>
      <c r="AQ143" s="128"/>
      <c r="AR143" s="97"/>
      <c r="AS143" s="133" t="str">
        <f t="shared" si="53"/>
        <v/>
      </c>
      <c r="AT143" s="160"/>
      <c r="AU143" s="160" t="str">
        <f t="shared" si="54"/>
        <v xml:space="preserve">  </v>
      </c>
      <c r="AV143" s="160">
        <v>10762</v>
      </c>
      <c r="AW143" s="160">
        <f t="shared" si="55"/>
        <v>10762</v>
      </c>
      <c r="AX143" s="160">
        <v>2901</v>
      </c>
      <c r="AY143" s="160">
        <v>7742</v>
      </c>
      <c r="AZ143" s="160">
        <f t="shared" si="44"/>
        <v>10643</v>
      </c>
      <c r="BA143" s="160"/>
      <c r="BB143" s="160">
        <f t="shared" si="45"/>
        <v>10643</v>
      </c>
      <c r="BC143" s="160"/>
      <c r="BD143" s="160">
        <f t="shared" si="46"/>
        <v>10643</v>
      </c>
      <c r="BE143" s="133"/>
      <c r="BF143" s="160"/>
      <c r="BG143" s="160">
        <f t="shared" si="47"/>
        <v>0</v>
      </c>
      <c r="BH143" s="131">
        <f t="shared" si="48"/>
        <v>-100</v>
      </c>
      <c r="BI143" s="130">
        <f t="shared" si="49"/>
        <v>-100</v>
      </c>
      <c r="BJ143" s="96"/>
      <c r="BK143" s="96"/>
    </row>
    <row r="144" spans="1:63" ht="15" customHeight="1" x14ac:dyDescent="0.3">
      <c r="A144" s="34">
        <v>107</v>
      </c>
      <c r="B144" s="69" t="s">
        <v>253</v>
      </c>
      <c r="C144" s="37"/>
      <c r="D144" s="37"/>
      <c r="E144" s="37"/>
      <c r="F144" s="128"/>
      <c r="G144" s="37"/>
      <c r="H144" s="37"/>
      <c r="I144" s="37"/>
      <c r="J144" s="88"/>
      <c r="K144" s="128"/>
      <c r="L144" s="97"/>
      <c r="M144" s="133"/>
      <c r="N144" s="160"/>
      <c r="O144" s="160" t="str">
        <f t="shared" si="56"/>
        <v xml:space="preserve">  </v>
      </c>
      <c r="P144" s="160"/>
      <c r="Q144" s="160" t="str">
        <f t="shared" si="51"/>
        <v xml:space="preserve">  </v>
      </c>
      <c r="R144" s="133"/>
      <c r="S144" s="160"/>
      <c r="T144" s="133">
        <f t="shared" si="52"/>
        <v>0</v>
      </c>
      <c r="U144" s="133"/>
      <c r="V144" s="133">
        <f t="shared" si="39"/>
        <v>0</v>
      </c>
      <c r="W144" s="133"/>
      <c r="X144" s="133">
        <f t="shared" si="40"/>
        <v>0</v>
      </c>
      <c r="Y144" s="133"/>
      <c r="Z144" s="160"/>
      <c r="AA144" s="160">
        <f t="shared" si="41"/>
        <v>0</v>
      </c>
      <c r="AB144" s="131" t="str">
        <f t="shared" si="42"/>
        <v xml:space="preserve"> </v>
      </c>
      <c r="AC144" s="130"/>
      <c r="AD144" s="96"/>
      <c r="AE144" s="96"/>
      <c r="AF144" s="143"/>
      <c r="AG144" s="34">
        <v>106</v>
      </c>
      <c r="AH144" s="69" t="s">
        <v>253</v>
      </c>
      <c r="AI144" s="37"/>
      <c r="AJ144" s="37"/>
      <c r="AK144" s="37"/>
      <c r="AL144" s="37"/>
      <c r="AM144" s="37"/>
      <c r="AN144" s="37"/>
      <c r="AO144" s="37"/>
      <c r="AP144" s="88"/>
      <c r="AQ144" s="128"/>
      <c r="AR144" s="97"/>
      <c r="AS144" s="133" t="str">
        <f t="shared" si="53"/>
        <v/>
      </c>
      <c r="AT144" s="160"/>
      <c r="AU144" s="160" t="str">
        <f t="shared" si="54"/>
        <v xml:space="preserve">  </v>
      </c>
      <c r="AV144" s="160">
        <v>4929</v>
      </c>
      <c r="AW144" s="160">
        <f t="shared" si="55"/>
        <v>4929</v>
      </c>
      <c r="AX144" s="160"/>
      <c r="AY144" s="160">
        <v>5060</v>
      </c>
      <c r="AZ144" s="160">
        <f t="shared" si="44"/>
        <v>5060</v>
      </c>
      <c r="BA144" s="160"/>
      <c r="BB144" s="160">
        <f t="shared" si="45"/>
        <v>5060</v>
      </c>
      <c r="BC144" s="160"/>
      <c r="BD144" s="160">
        <f t="shared" si="46"/>
        <v>5060</v>
      </c>
      <c r="BE144" s="133"/>
      <c r="BF144" s="160"/>
      <c r="BG144" s="160">
        <f t="shared" si="47"/>
        <v>0</v>
      </c>
      <c r="BH144" s="131" t="str">
        <f t="shared" si="48"/>
        <v xml:space="preserve"> </v>
      </c>
      <c r="BI144" s="130">
        <f t="shared" si="49"/>
        <v>-100</v>
      </c>
      <c r="BJ144" s="96"/>
      <c r="BK144" s="96"/>
    </row>
    <row r="145" spans="1:63" ht="15" customHeight="1" x14ac:dyDescent="0.3">
      <c r="A145" s="34">
        <v>108</v>
      </c>
      <c r="B145" s="69" t="s">
        <v>254</v>
      </c>
      <c r="C145" s="37">
        <v>489007</v>
      </c>
      <c r="D145" s="37">
        <v>673920</v>
      </c>
      <c r="E145" s="37">
        <v>1219339</v>
      </c>
      <c r="F145" s="128">
        <v>1670777</v>
      </c>
      <c r="G145" s="37">
        <v>300933</v>
      </c>
      <c r="H145" s="37">
        <v>483969</v>
      </c>
      <c r="I145" s="37">
        <v>1121135</v>
      </c>
      <c r="J145" s="88">
        <v>1675249</v>
      </c>
      <c r="K145" s="128">
        <v>184788</v>
      </c>
      <c r="L145" s="97">
        <v>250674</v>
      </c>
      <c r="M145" s="133">
        <f t="shared" si="50"/>
        <v>435462</v>
      </c>
      <c r="N145" s="160">
        <v>618961</v>
      </c>
      <c r="O145" s="160">
        <f t="shared" si="56"/>
        <v>1054423</v>
      </c>
      <c r="P145" s="160">
        <v>522619</v>
      </c>
      <c r="Q145" s="160">
        <f t="shared" si="51"/>
        <v>1577042</v>
      </c>
      <c r="R145" s="133">
        <v>306436</v>
      </c>
      <c r="S145" s="160">
        <v>203052</v>
      </c>
      <c r="T145" s="133">
        <f t="shared" si="52"/>
        <v>509488</v>
      </c>
      <c r="U145" s="133">
        <v>518640</v>
      </c>
      <c r="V145" s="133">
        <f t="shared" si="39"/>
        <v>1028128</v>
      </c>
      <c r="W145" s="133">
        <v>449138</v>
      </c>
      <c r="X145" s="133">
        <f t="shared" si="40"/>
        <v>1477266</v>
      </c>
      <c r="Y145" s="133">
        <v>401369</v>
      </c>
      <c r="Z145" s="160">
        <v>275195</v>
      </c>
      <c r="AA145" s="160">
        <f t="shared" si="41"/>
        <v>676564</v>
      </c>
      <c r="AB145" s="131">
        <f t="shared" si="42"/>
        <v>30.979715177067959</v>
      </c>
      <c r="AC145" s="130">
        <f t="shared" si="43"/>
        <v>32.792921521213458</v>
      </c>
      <c r="AD145" s="96"/>
      <c r="AE145" s="96"/>
      <c r="AF145" s="143"/>
      <c r="AG145" s="34">
        <v>107</v>
      </c>
      <c r="AH145" s="69" t="s">
        <v>254</v>
      </c>
      <c r="AI145" s="37">
        <v>67830</v>
      </c>
      <c r="AJ145" s="37">
        <v>163927</v>
      </c>
      <c r="AK145" s="37">
        <v>415353</v>
      </c>
      <c r="AL145" s="37">
        <v>720915.99999999988</v>
      </c>
      <c r="AM145" s="37">
        <v>168710</v>
      </c>
      <c r="AN145" s="37">
        <v>545749</v>
      </c>
      <c r="AO145" s="37">
        <v>695431</v>
      </c>
      <c r="AP145" s="88">
        <v>1185694.9999999998</v>
      </c>
      <c r="AQ145" s="128">
        <v>153876.99999999997</v>
      </c>
      <c r="AR145" s="97">
        <v>459622</v>
      </c>
      <c r="AS145" s="133">
        <f t="shared" si="53"/>
        <v>613499</v>
      </c>
      <c r="AT145" s="160">
        <v>163807</v>
      </c>
      <c r="AU145" s="160">
        <f t="shared" si="54"/>
        <v>777306</v>
      </c>
      <c r="AV145" s="160">
        <v>241564</v>
      </c>
      <c r="AW145" s="160">
        <f t="shared" si="55"/>
        <v>1018870</v>
      </c>
      <c r="AX145" s="160">
        <v>16277</v>
      </c>
      <c r="AY145" s="160">
        <v>141412</v>
      </c>
      <c r="AZ145" s="160">
        <f t="shared" si="44"/>
        <v>157689</v>
      </c>
      <c r="BA145" s="160">
        <v>56918</v>
      </c>
      <c r="BB145" s="160">
        <f t="shared" si="45"/>
        <v>214607</v>
      </c>
      <c r="BC145" s="160">
        <v>94723</v>
      </c>
      <c r="BD145" s="160">
        <f t="shared" si="46"/>
        <v>309330</v>
      </c>
      <c r="BE145" s="133">
        <v>202499</v>
      </c>
      <c r="BF145" s="160">
        <v>45832</v>
      </c>
      <c r="BG145" s="160">
        <f t="shared" si="47"/>
        <v>248331</v>
      </c>
      <c r="BH145" s="131">
        <f t="shared" si="48"/>
        <v>1144.080604534005</v>
      </c>
      <c r="BI145" s="130">
        <f t="shared" si="49"/>
        <v>57.481498392405314</v>
      </c>
      <c r="BJ145" s="96"/>
      <c r="BK145" s="96"/>
    </row>
    <row r="146" spans="1:63" ht="15" customHeight="1" x14ac:dyDescent="0.3">
      <c r="A146" s="34">
        <v>109</v>
      </c>
      <c r="B146" s="69" t="s">
        <v>255</v>
      </c>
      <c r="C146" s="37">
        <v>447139</v>
      </c>
      <c r="D146" s="37">
        <v>1091785</v>
      </c>
      <c r="E146" s="37">
        <v>2008499</v>
      </c>
      <c r="F146" s="128">
        <v>2687107</v>
      </c>
      <c r="G146" s="37">
        <v>377314</v>
      </c>
      <c r="H146" s="37">
        <v>1289538</v>
      </c>
      <c r="I146" s="37">
        <v>2751014</v>
      </c>
      <c r="J146" s="88">
        <v>2870772</v>
      </c>
      <c r="K146" s="128">
        <v>402656</v>
      </c>
      <c r="L146" s="97">
        <v>736355</v>
      </c>
      <c r="M146" s="133">
        <f t="shared" si="50"/>
        <v>1139011</v>
      </c>
      <c r="N146" s="160">
        <v>904498</v>
      </c>
      <c r="O146" s="160">
        <f t="shared" si="56"/>
        <v>2043509</v>
      </c>
      <c r="P146" s="160">
        <v>783927</v>
      </c>
      <c r="Q146" s="160">
        <f t="shared" si="51"/>
        <v>2827436</v>
      </c>
      <c r="R146" s="133">
        <v>343500</v>
      </c>
      <c r="S146" s="160">
        <v>417632</v>
      </c>
      <c r="T146" s="133">
        <f t="shared" si="52"/>
        <v>761132</v>
      </c>
      <c r="U146" s="133">
        <v>382931</v>
      </c>
      <c r="V146" s="133">
        <f t="shared" si="39"/>
        <v>1144063</v>
      </c>
      <c r="W146" s="133">
        <v>624331</v>
      </c>
      <c r="X146" s="133">
        <f t="shared" si="40"/>
        <v>1768394</v>
      </c>
      <c r="Y146" s="133">
        <v>953938</v>
      </c>
      <c r="Z146" s="160">
        <v>606340</v>
      </c>
      <c r="AA146" s="160">
        <f t="shared" si="41"/>
        <v>1560278</v>
      </c>
      <c r="AB146" s="131">
        <f t="shared" si="42"/>
        <v>177.71120815138283</v>
      </c>
      <c r="AC146" s="130">
        <f t="shared" si="43"/>
        <v>104.9944030733171</v>
      </c>
      <c r="AD146" s="96"/>
      <c r="AE146" s="96"/>
      <c r="AF146" s="143"/>
      <c r="AG146" s="34">
        <v>108</v>
      </c>
      <c r="AH146" s="69" t="s">
        <v>255</v>
      </c>
      <c r="AI146" s="37">
        <v>455508</v>
      </c>
      <c r="AJ146" s="37">
        <v>1340419.0000000002</v>
      </c>
      <c r="AK146" s="37">
        <v>2009885.0000000002</v>
      </c>
      <c r="AL146" s="37">
        <v>2653209.0000000009</v>
      </c>
      <c r="AM146" s="37">
        <v>572263</v>
      </c>
      <c r="AN146" s="37">
        <v>1057204</v>
      </c>
      <c r="AO146" s="37">
        <v>1852267</v>
      </c>
      <c r="AP146" s="88">
        <v>2830159.0000000009</v>
      </c>
      <c r="AQ146" s="128">
        <v>530715</v>
      </c>
      <c r="AR146" s="97">
        <v>1536331.0000000005</v>
      </c>
      <c r="AS146" s="133">
        <f t="shared" si="53"/>
        <v>2067046.0000000005</v>
      </c>
      <c r="AT146" s="160">
        <v>485116</v>
      </c>
      <c r="AU146" s="160">
        <f t="shared" si="54"/>
        <v>2552162.0000000005</v>
      </c>
      <c r="AV146" s="160">
        <v>527517</v>
      </c>
      <c r="AW146" s="160">
        <f t="shared" si="55"/>
        <v>3079679.0000000005</v>
      </c>
      <c r="AX146" s="160">
        <v>559956.00000000012</v>
      </c>
      <c r="AY146" s="160">
        <v>192568</v>
      </c>
      <c r="AZ146" s="160">
        <f t="shared" si="44"/>
        <v>752524.00000000012</v>
      </c>
      <c r="BA146" s="160">
        <v>603274</v>
      </c>
      <c r="BB146" s="160">
        <f t="shared" si="45"/>
        <v>1355798</v>
      </c>
      <c r="BC146" s="160">
        <v>581631</v>
      </c>
      <c r="BD146" s="160">
        <f t="shared" si="46"/>
        <v>1937429</v>
      </c>
      <c r="BE146" s="133">
        <v>289709</v>
      </c>
      <c r="BF146" s="160">
        <v>342757</v>
      </c>
      <c r="BG146" s="160">
        <f t="shared" si="47"/>
        <v>632466</v>
      </c>
      <c r="BH146" s="131">
        <f t="shared" si="48"/>
        <v>-48.262184885955342</v>
      </c>
      <c r="BI146" s="130">
        <f t="shared" si="49"/>
        <v>-15.954042661762287</v>
      </c>
      <c r="BJ146" s="96"/>
      <c r="BK146" s="96"/>
    </row>
    <row r="147" spans="1:63" ht="15" customHeight="1" x14ac:dyDescent="0.3">
      <c r="A147" s="34">
        <v>110</v>
      </c>
      <c r="B147" s="69" t="s">
        <v>72</v>
      </c>
      <c r="C147" s="37">
        <v>359983</v>
      </c>
      <c r="D147" s="37">
        <v>808533</v>
      </c>
      <c r="E147" s="37">
        <v>1014204</v>
      </c>
      <c r="F147" s="128">
        <v>1307752</v>
      </c>
      <c r="G147" s="37">
        <v>662169</v>
      </c>
      <c r="H147" s="37">
        <v>1388126</v>
      </c>
      <c r="I147" s="37">
        <v>2365722</v>
      </c>
      <c r="J147" s="88">
        <v>2781648</v>
      </c>
      <c r="K147" s="128">
        <v>1007221.0000000001</v>
      </c>
      <c r="L147" s="97">
        <v>533397</v>
      </c>
      <c r="M147" s="133">
        <f t="shared" si="50"/>
        <v>1540618</v>
      </c>
      <c r="N147" s="160">
        <v>446615.00000000006</v>
      </c>
      <c r="O147" s="160">
        <f t="shared" si="56"/>
        <v>1987233</v>
      </c>
      <c r="P147" s="160">
        <v>281820</v>
      </c>
      <c r="Q147" s="160">
        <f t="shared" si="51"/>
        <v>2269053</v>
      </c>
      <c r="R147" s="133">
        <v>722440</v>
      </c>
      <c r="S147" s="160">
        <v>249036</v>
      </c>
      <c r="T147" s="133">
        <f t="shared" si="52"/>
        <v>971476</v>
      </c>
      <c r="U147" s="133">
        <v>463084</v>
      </c>
      <c r="V147" s="133">
        <f t="shared" si="39"/>
        <v>1434560</v>
      </c>
      <c r="W147" s="133">
        <v>467778</v>
      </c>
      <c r="X147" s="133">
        <f t="shared" si="40"/>
        <v>1902338</v>
      </c>
      <c r="Y147" s="133">
        <v>624354</v>
      </c>
      <c r="Z147" s="160">
        <v>835165.00000000012</v>
      </c>
      <c r="AA147" s="160">
        <f t="shared" si="41"/>
        <v>1459519</v>
      </c>
      <c r="AB147" s="131">
        <f t="shared" si="42"/>
        <v>-13.577044460439623</v>
      </c>
      <c r="AC147" s="130">
        <f t="shared" si="43"/>
        <v>50.237267827511943</v>
      </c>
      <c r="AD147" s="96"/>
      <c r="AE147" s="96"/>
      <c r="AF147" s="143"/>
      <c r="AG147" s="34">
        <v>109</v>
      </c>
      <c r="AH147" s="69" t="s">
        <v>72</v>
      </c>
      <c r="AI147" s="37">
        <v>936608.00000000012</v>
      </c>
      <c r="AJ147" s="37">
        <v>2397606.0000000005</v>
      </c>
      <c r="AK147" s="37">
        <v>6467023</v>
      </c>
      <c r="AL147" s="37">
        <v>8783799.0000000019</v>
      </c>
      <c r="AM147" s="37">
        <v>1483895</v>
      </c>
      <c r="AN147" s="37">
        <v>5143168.9999999991</v>
      </c>
      <c r="AO147" s="37">
        <v>22763919</v>
      </c>
      <c r="AP147" s="88">
        <v>24508208</v>
      </c>
      <c r="AQ147" s="128">
        <v>1234873</v>
      </c>
      <c r="AR147" s="97">
        <v>3059633.0000000005</v>
      </c>
      <c r="AS147" s="133">
        <f t="shared" si="53"/>
        <v>4294506</v>
      </c>
      <c r="AT147" s="160">
        <v>10908605.999999998</v>
      </c>
      <c r="AU147" s="160">
        <f t="shared" si="54"/>
        <v>15203111.999999998</v>
      </c>
      <c r="AV147" s="160">
        <v>53051325.000000015</v>
      </c>
      <c r="AW147" s="160">
        <f t="shared" si="55"/>
        <v>68254437.000000015</v>
      </c>
      <c r="AX147" s="160">
        <v>33801465</v>
      </c>
      <c r="AY147" s="160">
        <v>41454213</v>
      </c>
      <c r="AZ147" s="160">
        <f t="shared" si="44"/>
        <v>75255678</v>
      </c>
      <c r="BA147" s="160">
        <v>32366787</v>
      </c>
      <c r="BB147" s="160">
        <f t="shared" si="45"/>
        <v>107622465</v>
      </c>
      <c r="BC147" s="160">
        <v>18062457.000000004</v>
      </c>
      <c r="BD147" s="160">
        <f t="shared" si="46"/>
        <v>125684922</v>
      </c>
      <c r="BE147" s="133">
        <v>1459433</v>
      </c>
      <c r="BF147" s="160">
        <v>2697302.9999999991</v>
      </c>
      <c r="BG147" s="160">
        <f t="shared" si="47"/>
        <v>4156735.9999999991</v>
      </c>
      <c r="BH147" s="131">
        <f t="shared" si="48"/>
        <v>-95.682338028839879</v>
      </c>
      <c r="BI147" s="130">
        <f t="shared" si="49"/>
        <v>-94.476515114248258</v>
      </c>
      <c r="BJ147" s="96"/>
      <c r="BK147" s="96"/>
    </row>
    <row r="148" spans="1:63" ht="15" customHeight="1" x14ac:dyDescent="0.3">
      <c r="A148" s="34">
        <v>111</v>
      </c>
      <c r="B148" s="69" t="s">
        <v>256</v>
      </c>
      <c r="C148" s="37">
        <v>525787</v>
      </c>
      <c r="D148" s="37">
        <v>2403323</v>
      </c>
      <c r="E148" s="37">
        <v>4828406</v>
      </c>
      <c r="F148" s="128">
        <v>5646960</v>
      </c>
      <c r="G148" s="37">
        <v>688650</v>
      </c>
      <c r="H148" s="37">
        <v>2650236</v>
      </c>
      <c r="I148" s="37">
        <v>4563499.0000000009</v>
      </c>
      <c r="J148" s="88">
        <v>6062918.9999999991</v>
      </c>
      <c r="K148" s="128">
        <v>1036986</v>
      </c>
      <c r="L148" s="97">
        <v>1816123</v>
      </c>
      <c r="M148" s="133">
        <f t="shared" si="50"/>
        <v>2853109</v>
      </c>
      <c r="N148" s="160">
        <v>2170856</v>
      </c>
      <c r="O148" s="160">
        <f t="shared" si="56"/>
        <v>5023965</v>
      </c>
      <c r="P148" s="160">
        <v>997990</v>
      </c>
      <c r="Q148" s="160">
        <f t="shared" si="51"/>
        <v>6021955</v>
      </c>
      <c r="R148" s="133">
        <v>579820</v>
      </c>
      <c r="S148" s="160">
        <v>1196177</v>
      </c>
      <c r="T148" s="133">
        <f t="shared" si="52"/>
        <v>1775997</v>
      </c>
      <c r="U148" s="133">
        <v>2353174</v>
      </c>
      <c r="V148" s="133">
        <f t="shared" si="39"/>
        <v>4129171</v>
      </c>
      <c r="W148" s="133">
        <v>1197169</v>
      </c>
      <c r="X148" s="133">
        <f t="shared" si="40"/>
        <v>5326340</v>
      </c>
      <c r="Y148" s="133">
        <v>294215</v>
      </c>
      <c r="Z148" s="160">
        <v>936154</v>
      </c>
      <c r="AA148" s="160">
        <f t="shared" si="41"/>
        <v>1230369</v>
      </c>
      <c r="AB148" s="131">
        <f t="shared" si="42"/>
        <v>-49.257528198406398</v>
      </c>
      <c r="AC148" s="130">
        <f t="shared" si="43"/>
        <v>-30.722349193157413</v>
      </c>
      <c r="AD148" s="96"/>
      <c r="AE148" s="96"/>
      <c r="AF148" s="143"/>
      <c r="AG148" s="34">
        <v>110</v>
      </c>
      <c r="AH148" s="69" t="s">
        <v>256</v>
      </c>
      <c r="AI148" s="37">
        <v>796970</v>
      </c>
      <c r="AJ148" s="37">
        <v>1301617</v>
      </c>
      <c r="AK148" s="37">
        <v>3486740.9999999995</v>
      </c>
      <c r="AL148" s="37">
        <v>4127992.0000000009</v>
      </c>
      <c r="AM148" s="37">
        <v>704417</v>
      </c>
      <c r="AN148" s="37">
        <v>2055398.9999999995</v>
      </c>
      <c r="AO148" s="37">
        <v>4603198</v>
      </c>
      <c r="AP148" s="88">
        <v>6151119.0000000009</v>
      </c>
      <c r="AQ148" s="128">
        <v>194801.00000000003</v>
      </c>
      <c r="AR148" s="97">
        <v>276819.00000000006</v>
      </c>
      <c r="AS148" s="133">
        <f t="shared" si="53"/>
        <v>471620.00000000012</v>
      </c>
      <c r="AT148" s="160">
        <v>848114</v>
      </c>
      <c r="AU148" s="160">
        <f t="shared" si="54"/>
        <v>1319734</v>
      </c>
      <c r="AV148" s="160">
        <v>1556295.0000000005</v>
      </c>
      <c r="AW148" s="160">
        <f t="shared" si="55"/>
        <v>2876029.0000000005</v>
      </c>
      <c r="AX148" s="160">
        <v>921101</v>
      </c>
      <c r="AY148" s="160">
        <v>432937</v>
      </c>
      <c r="AZ148" s="160">
        <f t="shared" si="44"/>
        <v>1354038</v>
      </c>
      <c r="BA148" s="160">
        <v>1947448.9999999995</v>
      </c>
      <c r="BB148" s="160">
        <f t="shared" si="45"/>
        <v>3301486.9999999995</v>
      </c>
      <c r="BC148" s="160">
        <v>311514.00000000006</v>
      </c>
      <c r="BD148" s="160">
        <f t="shared" si="46"/>
        <v>3613000.9999999995</v>
      </c>
      <c r="BE148" s="133">
        <v>408924</v>
      </c>
      <c r="BF148" s="160">
        <v>334532</v>
      </c>
      <c r="BG148" s="160">
        <f t="shared" si="47"/>
        <v>743456</v>
      </c>
      <c r="BH148" s="131">
        <f t="shared" si="48"/>
        <v>-55.604868521475929</v>
      </c>
      <c r="BI148" s="130">
        <f t="shared" si="49"/>
        <v>-45.093416876040408</v>
      </c>
      <c r="BJ148" s="96"/>
      <c r="BK148" s="96"/>
    </row>
    <row r="149" spans="1:63" ht="15" customHeight="1" x14ac:dyDescent="0.3">
      <c r="A149" s="34">
        <v>112</v>
      </c>
      <c r="B149" s="69" t="s">
        <v>257</v>
      </c>
      <c r="C149" s="37">
        <v>43794</v>
      </c>
      <c r="D149" s="37">
        <v>43794</v>
      </c>
      <c r="E149" s="37">
        <v>43794</v>
      </c>
      <c r="F149" s="128">
        <v>82826</v>
      </c>
      <c r="G149" s="37" t="s">
        <v>340</v>
      </c>
      <c r="H149" s="37">
        <v>39114</v>
      </c>
      <c r="I149" s="37">
        <v>80741</v>
      </c>
      <c r="J149" s="88">
        <v>80741</v>
      </c>
      <c r="K149" s="128"/>
      <c r="L149" s="97"/>
      <c r="M149" s="133" t="str">
        <f t="shared" si="50"/>
        <v/>
      </c>
      <c r="N149" s="160"/>
      <c r="O149" s="160" t="str">
        <f t="shared" si="56"/>
        <v xml:space="preserve">  </v>
      </c>
      <c r="P149" s="160">
        <v>54151</v>
      </c>
      <c r="Q149" s="160">
        <f t="shared" si="51"/>
        <v>54151</v>
      </c>
      <c r="R149" s="133"/>
      <c r="S149" s="160"/>
      <c r="T149" s="133">
        <f t="shared" si="52"/>
        <v>0</v>
      </c>
      <c r="U149" s="133"/>
      <c r="V149" s="133">
        <f t="shared" si="39"/>
        <v>0</v>
      </c>
      <c r="W149" s="133"/>
      <c r="X149" s="133">
        <f t="shared" si="40"/>
        <v>0</v>
      </c>
      <c r="Y149" s="133"/>
      <c r="Z149" s="160"/>
      <c r="AA149" s="160">
        <f t="shared" si="41"/>
        <v>0</v>
      </c>
      <c r="AB149" s="131" t="str">
        <f t="shared" si="42"/>
        <v xml:space="preserve"> </v>
      </c>
      <c r="AC149" s="130"/>
      <c r="AD149" s="96"/>
      <c r="AE149" s="96"/>
      <c r="AF149" s="143"/>
      <c r="AG149" s="34">
        <v>111</v>
      </c>
      <c r="AH149" s="69" t="s">
        <v>257</v>
      </c>
      <c r="AI149" s="37">
        <v>112951</v>
      </c>
      <c r="AJ149" s="37">
        <v>380024</v>
      </c>
      <c r="AK149" s="37">
        <v>427774</v>
      </c>
      <c r="AL149" s="37">
        <v>446629</v>
      </c>
      <c r="AM149" s="37">
        <v>558137</v>
      </c>
      <c r="AN149" s="37">
        <v>608397</v>
      </c>
      <c r="AO149" s="37">
        <v>715371</v>
      </c>
      <c r="AP149" s="88">
        <v>782105</v>
      </c>
      <c r="AQ149" s="128">
        <v>24249</v>
      </c>
      <c r="AR149" s="97">
        <v>105745</v>
      </c>
      <c r="AS149" s="133">
        <f t="shared" si="53"/>
        <v>129994</v>
      </c>
      <c r="AT149" s="160">
        <v>115710</v>
      </c>
      <c r="AU149" s="160">
        <f t="shared" si="54"/>
        <v>245704</v>
      </c>
      <c r="AV149" s="160">
        <v>13899</v>
      </c>
      <c r="AW149" s="160">
        <f t="shared" si="55"/>
        <v>259603</v>
      </c>
      <c r="AX149" s="160">
        <v>57608</v>
      </c>
      <c r="AY149" s="160"/>
      <c r="AZ149" s="160">
        <f t="shared" si="44"/>
        <v>57608</v>
      </c>
      <c r="BA149" s="160">
        <v>47450</v>
      </c>
      <c r="BB149" s="160">
        <f t="shared" si="45"/>
        <v>105058</v>
      </c>
      <c r="BC149" s="160">
        <v>15439</v>
      </c>
      <c r="BD149" s="160">
        <f t="shared" si="46"/>
        <v>120497</v>
      </c>
      <c r="BE149" s="133">
        <v>49247</v>
      </c>
      <c r="BF149" s="160">
        <v>86891</v>
      </c>
      <c r="BG149" s="160">
        <f t="shared" si="47"/>
        <v>136138</v>
      </c>
      <c r="BH149" s="131">
        <f t="shared" si="48"/>
        <v>-14.513609220941532</v>
      </c>
      <c r="BI149" s="130">
        <f t="shared" si="49"/>
        <v>136.31787251770589</v>
      </c>
      <c r="BJ149" s="96"/>
      <c r="BK149" s="96"/>
    </row>
    <row r="150" spans="1:63" ht="15" customHeight="1" x14ac:dyDescent="0.3">
      <c r="A150" s="34">
        <v>113</v>
      </c>
      <c r="B150" s="69" t="s">
        <v>258</v>
      </c>
      <c r="C150" s="37"/>
      <c r="D150" s="37"/>
      <c r="E150" s="37"/>
      <c r="F150" s="128"/>
      <c r="G150" s="37" t="s">
        <v>340</v>
      </c>
      <c r="H150" s="37"/>
      <c r="I150" s="37"/>
      <c r="J150" s="88"/>
      <c r="K150" s="128"/>
      <c r="L150" s="97"/>
      <c r="M150" s="133" t="str">
        <f t="shared" si="50"/>
        <v/>
      </c>
      <c r="N150" s="160"/>
      <c r="O150" s="160" t="str">
        <f t="shared" si="56"/>
        <v xml:space="preserve">  </v>
      </c>
      <c r="P150" s="160"/>
      <c r="Q150" s="160" t="str">
        <f t="shared" si="51"/>
        <v xml:space="preserve">  </v>
      </c>
      <c r="R150" s="133"/>
      <c r="S150" s="160"/>
      <c r="T150" s="133">
        <f t="shared" si="52"/>
        <v>0</v>
      </c>
      <c r="U150" s="133"/>
      <c r="V150" s="133">
        <f t="shared" si="39"/>
        <v>0</v>
      </c>
      <c r="W150" s="133"/>
      <c r="X150" s="133">
        <f t="shared" si="40"/>
        <v>0</v>
      </c>
      <c r="Y150" s="133"/>
      <c r="Z150" s="160"/>
      <c r="AA150" s="160">
        <f t="shared" si="41"/>
        <v>0</v>
      </c>
      <c r="AB150" s="131" t="str">
        <f t="shared" si="42"/>
        <v xml:space="preserve"> </v>
      </c>
      <c r="AC150" s="130"/>
      <c r="AD150" s="96"/>
      <c r="AE150" s="96"/>
      <c r="AF150" s="143"/>
      <c r="AG150" s="34">
        <v>112</v>
      </c>
      <c r="AH150" s="69" t="s">
        <v>258</v>
      </c>
      <c r="AI150" s="37">
        <v>19390</v>
      </c>
      <c r="AJ150" s="37">
        <v>56655</v>
      </c>
      <c r="AK150" s="37">
        <v>108984</v>
      </c>
      <c r="AL150" s="37">
        <v>175490</v>
      </c>
      <c r="AM150" s="37">
        <v>53593</v>
      </c>
      <c r="AN150" s="37">
        <v>93314</v>
      </c>
      <c r="AO150" s="37">
        <v>365291</v>
      </c>
      <c r="AP150" s="88">
        <v>393730.00000000006</v>
      </c>
      <c r="AQ150" s="128">
        <v>84832</v>
      </c>
      <c r="AR150" s="97">
        <v>8000</v>
      </c>
      <c r="AS150" s="133">
        <f t="shared" si="53"/>
        <v>92832</v>
      </c>
      <c r="AT150" s="160">
        <v>58912</v>
      </c>
      <c r="AU150" s="160">
        <f t="shared" si="54"/>
        <v>151744</v>
      </c>
      <c r="AV150" s="160">
        <v>134127</v>
      </c>
      <c r="AW150" s="160">
        <f t="shared" si="55"/>
        <v>285871</v>
      </c>
      <c r="AX150" s="160">
        <v>8462</v>
      </c>
      <c r="AY150" s="160">
        <v>14519</v>
      </c>
      <c r="AZ150" s="160">
        <f t="shared" si="44"/>
        <v>22981</v>
      </c>
      <c r="BA150" s="160">
        <v>24564</v>
      </c>
      <c r="BB150" s="160">
        <f t="shared" si="45"/>
        <v>47545</v>
      </c>
      <c r="BC150" s="160">
        <v>90561</v>
      </c>
      <c r="BD150" s="160">
        <f t="shared" si="46"/>
        <v>138106</v>
      </c>
      <c r="BE150" s="133"/>
      <c r="BF150" s="160">
        <v>62200</v>
      </c>
      <c r="BG150" s="160">
        <f t="shared" si="47"/>
        <v>62200</v>
      </c>
      <c r="BH150" s="131">
        <f t="shared" si="48"/>
        <v>-100</v>
      </c>
      <c r="BI150" s="130">
        <f t="shared" si="49"/>
        <v>170.65836995779125</v>
      </c>
      <c r="BJ150" s="96"/>
      <c r="BK150" s="96"/>
    </row>
    <row r="151" spans="1:63" ht="15" customHeight="1" x14ac:dyDescent="0.3">
      <c r="A151" s="34">
        <v>114</v>
      </c>
      <c r="B151" s="69" t="s">
        <v>259</v>
      </c>
      <c r="C151" s="37">
        <v>27450</v>
      </c>
      <c r="D151" s="37">
        <v>71778</v>
      </c>
      <c r="E151" s="37">
        <v>379863</v>
      </c>
      <c r="F151" s="128">
        <v>379863</v>
      </c>
      <c r="G151" s="37" t="s">
        <v>340</v>
      </c>
      <c r="H151" s="37">
        <v>15226</v>
      </c>
      <c r="I151" s="37">
        <v>308952</v>
      </c>
      <c r="J151" s="88">
        <v>328635</v>
      </c>
      <c r="K151" s="128"/>
      <c r="L151" s="97"/>
      <c r="M151" s="133" t="str">
        <f t="shared" si="50"/>
        <v/>
      </c>
      <c r="N151" s="160">
        <v>817527</v>
      </c>
      <c r="O151" s="160">
        <f t="shared" si="56"/>
        <v>817527</v>
      </c>
      <c r="P151" s="160">
        <v>78916</v>
      </c>
      <c r="Q151" s="160">
        <f t="shared" si="51"/>
        <v>896443</v>
      </c>
      <c r="R151" s="133"/>
      <c r="S151" s="160">
        <v>19302</v>
      </c>
      <c r="T151" s="133">
        <f t="shared" si="52"/>
        <v>19302</v>
      </c>
      <c r="U151" s="133">
        <v>491040</v>
      </c>
      <c r="V151" s="133">
        <f t="shared" si="39"/>
        <v>510342</v>
      </c>
      <c r="W151" s="133"/>
      <c r="X151" s="133">
        <f t="shared" si="40"/>
        <v>510342</v>
      </c>
      <c r="Y151" s="133">
        <v>1142</v>
      </c>
      <c r="Z151" s="160"/>
      <c r="AA151" s="160">
        <f t="shared" si="41"/>
        <v>1142</v>
      </c>
      <c r="AB151" s="131" t="str">
        <f t="shared" si="42"/>
        <v xml:space="preserve"> </v>
      </c>
      <c r="AC151" s="130">
        <f t="shared" si="43"/>
        <v>-94.083514661693087</v>
      </c>
      <c r="AD151" s="96"/>
      <c r="AE151" s="96"/>
      <c r="AF151" s="143"/>
      <c r="AG151" s="34">
        <v>113</v>
      </c>
      <c r="AH151" s="69" t="s">
        <v>259</v>
      </c>
      <c r="AI151" s="37">
        <v>124156</v>
      </c>
      <c r="AJ151" s="37">
        <v>202606</v>
      </c>
      <c r="AK151" s="37">
        <v>271525</v>
      </c>
      <c r="AL151" s="37">
        <v>356293.99999999994</v>
      </c>
      <c r="AM151" s="37">
        <v>57920</v>
      </c>
      <c r="AN151" s="37">
        <v>168866</v>
      </c>
      <c r="AO151" s="37">
        <v>255824</v>
      </c>
      <c r="AP151" s="88">
        <v>437550</v>
      </c>
      <c r="AQ151" s="128">
        <v>118326.99999999999</v>
      </c>
      <c r="AR151" s="97">
        <v>99421</v>
      </c>
      <c r="AS151" s="133">
        <f t="shared" si="53"/>
        <v>217748</v>
      </c>
      <c r="AT151" s="160">
        <v>145218</v>
      </c>
      <c r="AU151" s="160">
        <f t="shared" si="54"/>
        <v>362966</v>
      </c>
      <c r="AV151" s="160">
        <v>88643</v>
      </c>
      <c r="AW151" s="160">
        <f t="shared" si="55"/>
        <v>451609</v>
      </c>
      <c r="AX151" s="160">
        <v>204551</v>
      </c>
      <c r="AY151" s="160">
        <v>85191</v>
      </c>
      <c r="AZ151" s="160">
        <f t="shared" si="44"/>
        <v>289742</v>
      </c>
      <c r="BA151" s="160">
        <v>362005</v>
      </c>
      <c r="BB151" s="160">
        <f t="shared" si="45"/>
        <v>651747</v>
      </c>
      <c r="BC151" s="160">
        <v>274678</v>
      </c>
      <c r="BD151" s="160">
        <f t="shared" si="46"/>
        <v>926425</v>
      </c>
      <c r="BE151" s="133">
        <v>54864</v>
      </c>
      <c r="BF151" s="160">
        <v>131018</v>
      </c>
      <c r="BG151" s="160">
        <f t="shared" si="47"/>
        <v>185882</v>
      </c>
      <c r="BH151" s="131">
        <f t="shared" si="48"/>
        <v>-73.178327165352414</v>
      </c>
      <c r="BI151" s="130">
        <f t="shared" si="49"/>
        <v>-35.84568340109476</v>
      </c>
      <c r="BJ151" s="96"/>
      <c r="BK151" s="96"/>
    </row>
    <row r="152" spans="1:63" ht="15" customHeight="1" x14ac:dyDescent="0.3">
      <c r="A152" s="34">
        <v>115</v>
      </c>
      <c r="B152" s="69" t="s">
        <v>260</v>
      </c>
      <c r="C152" s="37">
        <v>245878</v>
      </c>
      <c r="D152" s="37">
        <v>697184</v>
      </c>
      <c r="E152" s="37">
        <v>1461942</v>
      </c>
      <c r="F152" s="128">
        <v>1501291</v>
      </c>
      <c r="G152" s="37">
        <v>240801</v>
      </c>
      <c r="H152" s="37">
        <v>593348</v>
      </c>
      <c r="I152" s="37">
        <v>2340486</v>
      </c>
      <c r="J152" s="88">
        <v>2481287</v>
      </c>
      <c r="K152" s="128">
        <v>545016</v>
      </c>
      <c r="L152" s="97">
        <v>190313</v>
      </c>
      <c r="M152" s="133">
        <f t="shared" si="50"/>
        <v>735329</v>
      </c>
      <c r="N152" s="160">
        <v>1316126</v>
      </c>
      <c r="O152" s="160">
        <f t="shared" si="56"/>
        <v>2051455</v>
      </c>
      <c r="P152" s="160">
        <v>201058</v>
      </c>
      <c r="Q152" s="160">
        <f t="shared" si="51"/>
        <v>2252513</v>
      </c>
      <c r="R152" s="133">
        <v>281343</v>
      </c>
      <c r="S152" s="160">
        <v>647829</v>
      </c>
      <c r="T152" s="133">
        <f t="shared" si="52"/>
        <v>929172</v>
      </c>
      <c r="U152" s="133">
        <v>332334</v>
      </c>
      <c r="V152" s="133">
        <f t="shared" si="39"/>
        <v>1261506</v>
      </c>
      <c r="W152" s="133">
        <v>320400</v>
      </c>
      <c r="X152" s="133">
        <f t="shared" si="40"/>
        <v>1581906</v>
      </c>
      <c r="Y152" s="133">
        <v>374749</v>
      </c>
      <c r="Z152" s="160">
        <v>507808</v>
      </c>
      <c r="AA152" s="160">
        <f t="shared" si="41"/>
        <v>882557</v>
      </c>
      <c r="AB152" s="131">
        <f t="shared" si="42"/>
        <v>33.200044074314974</v>
      </c>
      <c r="AC152" s="130">
        <f t="shared" si="43"/>
        <v>-5.0168321903802564</v>
      </c>
      <c r="AD152" s="96"/>
      <c r="AE152" s="96"/>
      <c r="AF152" s="143"/>
      <c r="AG152" s="34">
        <v>114</v>
      </c>
      <c r="AH152" s="69" t="s">
        <v>260</v>
      </c>
      <c r="AI152" s="37">
        <v>286325</v>
      </c>
      <c r="AJ152" s="37">
        <v>810010</v>
      </c>
      <c r="AK152" s="37">
        <v>1332457</v>
      </c>
      <c r="AL152" s="37">
        <v>1846328</v>
      </c>
      <c r="AM152" s="37">
        <v>2238231</v>
      </c>
      <c r="AN152" s="37">
        <v>5624836.0000000019</v>
      </c>
      <c r="AO152" s="37">
        <v>9789292.0000000037</v>
      </c>
      <c r="AP152" s="88">
        <v>10282838</v>
      </c>
      <c r="AQ152" s="128">
        <v>1641478.9999999998</v>
      </c>
      <c r="AR152" s="97">
        <v>3052068</v>
      </c>
      <c r="AS152" s="133">
        <f t="shared" si="53"/>
        <v>4693547</v>
      </c>
      <c r="AT152" s="160">
        <v>4539287.9999999991</v>
      </c>
      <c r="AU152" s="160">
        <f t="shared" si="54"/>
        <v>9232835</v>
      </c>
      <c r="AV152" s="160">
        <v>23202878.000000004</v>
      </c>
      <c r="AW152" s="160">
        <f t="shared" si="55"/>
        <v>32435713.000000004</v>
      </c>
      <c r="AX152" s="160">
        <v>1032625.9999999999</v>
      </c>
      <c r="AY152" s="160">
        <v>11111243</v>
      </c>
      <c r="AZ152" s="160">
        <f t="shared" si="44"/>
        <v>12143869</v>
      </c>
      <c r="BA152" s="160">
        <v>16852918</v>
      </c>
      <c r="BB152" s="160">
        <f t="shared" si="45"/>
        <v>28996787</v>
      </c>
      <c r="BC152" s="160">
        <v>21215339.999999993</v>
      </c>
      <c r="BD152" s="160">
        <f t="shared" si="46"/>
        <v>50212126.999999993</v>
      </c>
      <c r="BE152" s="133">
        <v>9563669</v>
      </c>
      <c r="BF152" s="160">
        <v>341820</v>
      </c>
      <c r="BG152" s="160">
        <f t="shared" si="47"/>
        <v>9905489</v>
      </c>
      <c r="BH152" s="131">
        <f t="shared" si="48"/>
        <v>826.15031967043251</v>
      </c>
      <c r="BI152" s="130">
        <f t="shared" si="49"/>
        <v>-18.432181704199863</v>
      </c>
      <c r="BJ152" s="96"/>
      <c r="BK152" s="96"/>
    </row>
    <row r="153" spans="1:63" ht="15" customHeight="1" x14ac:dyDescent="0.3">
      <c r="A153" s="34">
        <v>116</v>
      </c>
      <c r="B153" s="69" t="s">
        <v>261</v>
      </c>
      <c r="C153" s="37">
        <v>264122</v>
      </c>
      <c r="D153" s="37">
        <v>264122</v>
      </c>
      <c r="E153" s="37">
        <v>264122</v>
      </c>
      <c r="F153" s="128">
        <v>264122</v>
      </c>
      <c r="G153" s="37" t="s">
        <v>340</v>
      </c>
      <c r="H153" s="37">
        <v>296623</v>
      </c>
      <c r="I153" s="37">
        <v>296623</v>
      </c>
      <c r="J153" s="88">
        <v>601700</v>
      </c>
      <c r="K153" s="128"/>
      <c r="L153" s="97"/>
      <c r="M153" s="133" t="str">
        <f t="shared" si="50"/>
        <v/>
      </c>
      <c r="N153" s="160"/>
      <c r="O153" s="160" t="str">
        <f t="shared" si="56"/>
        <v xml:space="preserve">  </v>
      </c>
      <c r="P153" s="160">
        <v>16632</v>
      </c>
      <c r="Q153" s="160">
        <f t="shared" si="51"/>
        <v>16632</v>
      </c>
      <c r="R153" s="133">
        <v>111534</v>
      </c>
      <c r="S153" s="160"/>
      <c r="T153" s="133">
        <f t="shared" si="52"/>
        <v>111534</v>
      </c>
      <c r="U153" s="133">
        <v>456075</v>
      </c>
      <c r="V153" s="133">
        <f t="shared" si="39"/>
        <v>567609</v>
      </c>
      <c r="W153" s="133"/>
      <c r="X153" s="133">
        <f t="shared" si="40"/>
        <v>567609</v>
      </c>
      <c r="Y153" s="133"/>
      <c r="Z153" s="160">
        <v>1241872</v>
      </c>
      <c r="AA153" s="160">
        <f t="shared" si="41"/>
        <v>1241872</v>
      </c>
      <c r="AB153" s="131">
        <f t="shared" si="42"/>
        <v>-100</v>
      </c>
      <c r="AC153" s="130">
        <f t="shared" si="43"/>
        <v>1013.4470206394462</v>
      </c>
      <c r="AD153" s="96"/>
      <c r="AE153" s="96"/>
      <c r="AF153" s="143"/>
      <c r="AG153" s="34">
        <v>115</v>
      </c>
      <c r="AH153" s="69" t="s">
        <v>261</v>
      </c>
      <c r="AI153" s="37">
        <v>181271.99999999997</v>
      </c>
      <c r="AJ153" s="37">
        <v>724217.00000000012</v>
      </c>
      <c r="AK153" s="37">
        <v>1527928</v>
      </c>
      <c r="AL153" s="37">
        <v>2538324</v>
      </c>
      <c r="AM153" s="37">
        <v>782075</v>
      </c>
      <c r="AN153" s="37">
        <v>1433578</v>
      </c>
      <c r="AO153" s="37">
        <v>1885749</v>
      </c>
      <c r="AP153" s="88">
        <v>2747417</v>
      </c>
      <c r="AQ153" s="128">
        <v>1483379.9999999995</v>
      </c>
      <c r="AR153" s="97">
        <v>874643.00000000012</v>
      </c>
      <c r="AS153" s="133">
        <f t="shared" si="53"/>
        <v>2358022.9999999995</v>
      </c>
      <c r="AT153" s="160">
        <v>475113</v>
      </c>
      <c r="AU153" s="160">
        <f t="shared" si="54"/>
        <v>2833135.9999999995</v>
      </c>
      <c r="AV153" s="160">
        <v>485292.00000000006</v>
      </c>
      <c r="AW153" s="160">
        <f t="shared" si="55"/>
        <v>3318427.9999999995</v>
      </c>
      <c r="AX153" s="160">
        <v>854636</v>
      </c>
      <c r="AY153" s="160">
        <v>356368</v>
      </c>
      <c r="AZ153" s="160">
        <f t="shared" si="44"/>
        <v>1211004</v>
      </c>
      <c r="BA153" s="160">
        <v>163569</v>
      </c>
      <c r="BB153" s="160">
        <f t="shared" si="45"/>
        <v>1374573</v>
      </c>
      <c r="BC153" s="160">
        <v>334699</v>
      </c>
      <c r="BD153" s="160">
        <f t="shared" si="46"/>
        <v>1709272</v>
      </c>
      <c r="BE153" s="133">
        <v>95077</v>
      </c>
      <c r="BF153" s="160">
        <v>927781.00000000023</v>
      </c>
      <c r="BG153" s="160">
        <f t="shared" si="47"/>
        <v>1022858.0000000002</v>
      </c>
      <c r="BH153" s="131">
        <f t="shared" si="48"/>
        <v>-88.875146846142684</v>
      </c>
      <c r="BI153" s="130">
        <f t="shared" si="49"/>
        <v>-15.536364867498349</v>
      </c>
      <c r="BJ153" s="96"/>
      <c r="BK153" s="96"/>
    </row>
    <row r="154" spans="1:63" ht="15" customHeight="1" x14ac:dyDescent="0.3">
      <c r="A154" s="34">
        <v>117</v>
      </c>
      <c r="B154" s="69" t="s">
        <v>262</v>
      </c>
      <c r="C154" s="37"/>
      <c r="D154" s="37"/>
      <c r="E154" s="37"/>
      <c r="F154" s="128"/>
      <c r="G154" s="37" t="s">
        <v>340</v>
      </c>
      <c r="H154" s="37"/>
      <c r="I154" s="37"/>
      <c r="J154" s="88"/>
      <c r="K154" s="128"/>
      <c r="L154" s="97"/>
      <c r="M154" s="133" t="str">
        <f t="shared" si="50"/>
        <v/>
      </c>
      <c r="N154" s="160"/>
      <c r="O154" s="160" t="str">
        <f t="shared" si="56"/>
        <v xml:space="preserve">  </v>
      </c>
      <c r="P154" s="160"/>
      <c r="Q154" s="160" t="str">
        <f t="shared" si="51"/>
        <v xml:space="preserve">  </v>
      </c>
      <c r="R154" s="133"/>
      <c r="S154" s="160"/>
      <c r="T154" s="133">
        <f t="shared" si="52"/>
        <v>0</v>
      </c>
      <c r="U154" s="133"/>
      <c r="V154" s="133">
        <f t="shared" si="39"/>
        <v>0</v>
      </c>
      <c r="W154" s="133"/>
      <c r="X154" s="133">
        <f t="shared" si="40"/>
        <v>0</v>
      </c>
      <c r="Y154" s="133"/>
      <c r="Z154" s="160"/>
      <c r="AA154" s="160">
        <f t="shared" si="41"/>
        <v>0</v>
      </c>
      <c r="AB154" s="131" t="str">
        <f t="shared" si="42"/>
        <v xml:space="preserve"> </v>
      </c>
      <c r="AC154" s="130"/>
      <c r="AD154" s="96"/>
      <c r="AE154" s="96"/>
      <c r="AF154" s="143"/>
      <c r="AG154" s="34">
        <v>116</v>
      </c>
      <c r="AH154" s="69" t="s">
        <v>262</v>
      </c>
      <c r="AI154" s="37">
        <v>0</v>
      </c>
      <c r="AJ154" s="37">
        <v>0</v>
      </c>
      <c r="AK154" s="37">
        <v>75304</v>
      </c>
      <c r="AL154" s="37">
        <v>117924</v>
      </c>
      <c r="AM154" s="37">
        <v>163597</v>
      </c>
      <c r="AN154" s="37">
        <v>199188</v>
      </c>
      <c r="AO154" s="37">
        <v>399189</v>
      </c>
      <c r="AP154" s="88">
        <v>491699</v>
      </c>
      <c r="AQ154" s="128">
        <v>325834</v>
      </c>
      <c r="AR154" s="97">
        <v>402372</v>
      </c>
      <c r="AS154" s="133">
        <f t="shared" si="53"/>
        <v>728206</v>
      </c>
      <c r="AT154" s="160">
        <v>31559</v>
      </c>
      <c r="AU154" s="160">
        <f t="shared" si="54"/>
        <v>759765</v>
      </c>
      <c r="AV154" s="160">
        <v>13000</v>
      </c>
      <c r="AW154" s="160">
        <f t="shared" si="55"/>
        <v>772765</v>
      </c>
      <c r="AX154" s="160">
        <v>3100</v>
      </c>
      <c r="AY154" s="160"/>
      <c r="AZ154" s="160">
        <f t="shared" si="44"/>
        <v>3100</v>
      </c>
      <c r="BA154" s="160">
        <v>25029</v>
      </c>
      <c r="BB154" s="160">
        <f t="shared" si="45"/>
        <v>28129</v>
      </c>
      <c r="BC154" s="160"/>
      <c r="BD154" s="160">
        <f t="shared" si="46"/>
        <v>28129</v>
      </c>
      <c r="BE154" s="133"/>
      <c r="BF154" s="160">
        <v>45460</v>
      </c>
      <c r="BG154" s="160">
        <f t="shared" si="47"/>
        <v>45460</v>
      </c>
      <c r="BH154" s="131">
        <f t="shared" si="48"/>
        <v>-100</v>
      </c>
      <c r="BI154" s="130">
        <f t="shared" si="49"/>
        <v>1366.4516129032259</v>
      </c>
      <c r="BJ154" s="96"/>
      <c r="BK154" s="96"/>
    </row>
    <row r="155" spans="1:63" ht="15" customHeight="1" x14ac:dyDescent="0.3">
      <c r="A155" s="34">
        <v>118</v>
      </c>
      <c r="B155" s="69" t="s">
        <v>263</v>
      </c>
      <c r="C155" s="37"/>
      <c r="D155" s="37"/>
      <c r="E155" s="37"/>
      <c r="F155" s="128"/>
      <c r="G155" s="37" t="s">
        <v>340</v>
      </c>
      <c r="H155" s="37"/>
      <c r="I155" s="37"/>
      <c r="J155" s="88"/>
      <c r="K155" s="128"/>
      <c r="L155" s="97"/>
      <c r="M155" s="133" t="str">
        <f t="shared" si="50"/>
        <v/>
      </c>
      <c r="N155" s="160"/>
      <c r="O155" s="160" t="str">
        <f t="shared" si="56"/>
        <v xml:space="preserve">  </v>
      </c>
      <c r="P155" s="160"/>
      <c r="Q155" s="160" t="str">
        <f t="shared" si="51"/>
        <v xml:space="preserve">  </v>
      </c>
      <c r="R155" s="133"/>
      <c r="S155" s="160"/>
      <c r="T155" s="133">
        <f t="shared" si="52"/>
        <v>0</v>
      </c>
      <c r="U155" s="133"/>
      <c r="V155" s="133">
        <f t="shared" si="39"/>
        <v>0</v>
      </c>
      <c r="W155" s="133"/>
      <c r="X155" s="133">
        <f t="shared" si="40"/>
        <v>0</v>
      </c>
      <c r="Y155" s="133"/>
      <c r="Z155" s="160"/>
      <c r="AA155" s="160">
        <f t="shared" si="41"/>
        <v>0</v>
      </c>
      <c r="AB155" s="131" t="str">
        <f t="shared" si="42"/>
        <v xml:space="preserve"> </v>
      </c>
      <c r="AC155" s="130"/>
      <c r="AD155" s="96"/>
      <c r="AE155" s="96"/>
      <c r="AF155" s="143"/>
      <c r="AG155" s="34">
        <v>117</v>
      </c>
      <c r="AH155" s="69" t="s">
        <v>263</v>
      </c>
      <c r="AI155" s="37">
        <v>896745</v>
      </c>
      <c r="AJ155" s="37">
        <v>1310117</v>
      </c>
      <c r="AK155" s="37">
        <v>1590913</v>
      </c>
      <c r="AL155" s="37">
        <v>1775383.9999999995</v>
      </c>
      <c r="AM155" s="37">
        <v>203061</v>
      </c>
      <c r="AN155" s="37">
        <v>427675</v>
      </c>
      <c r="AO155" s="37">
        <v>890655</v>
      </c>
      <c r="AP155" s="88">
        <v>1245153</v>
      </c>
      <c r="AQ155" s="128">
        <v>298719</v>
      </c>
      <c r="AR155" s="97">
        <v>1170828</v>
      </c>
      <c r="AS155" s="133">
        <f t="shared" si="53"/>
        <v>1469547</v>
      </c>
      <c r="AT155" s="160">
        <v>911492</v>
      </c>
      <c r="AU155" s="160">
        <f t="shared" si="54"/>
        <v>2381039</v>
      </c>
      <c r="AV155" s="160">
        <v>312148</v>
      </c>
      <c r="AW155" s="160">
        <f t="shared" si="55"/>
        <v>2693187</v>
      </c>
      <c r="AX155" s="160">
        <v>9468</v>
      </c>
      <c r="AY155" s="160">
        <v>243598</v>
      </c>
      <c r="AZ155" s="160">
        <f t="shared" si="44"/>
        <v>253066</v>
      </c>
      <c r="BA155" s="160">
        <v>389139</v>
      </c>
      <c r="BB155" s="160">
        <f t="shared" si="45"/>
        <v>642205</v>
      </c>
      <c r="BC155" s="160">
        <v>691728</v>
      </c>
      <c r="BD155" s="160">
        <f t="shared" si="46"/>
        <v>1333933</v>
      </c>
      <c r="BE155" s="133">
        <v>538472</v>
      </c>
      <c r="BF155" s="160">
        <v>236712.99999999997</v>
      </c>
      <c r="BG155" s="160">
        <f t="shared" si="47"/>
        <v>775185</v>
      </c>
      <c r="BH155" s="131">
        <f t="shared" si="48"/>
        <v>5587.2834811998309</v>
      </c>
      <c r="BI155" s="130">
        <f t="shared" si="49"/>
        <v>206.31732433436338</v>
      </c>
      <c r="BJ155" s="96"/>
      <c r="BK155" s="96"/>
    </row>
    <row r="156" spans="1:63" ht="15" customHeight="1" x14ac:dyDescent="0.3">
      <c r="A156" s="34">
        <v>119</v>
      </c>
      <c r="B156" s="69" t="s">
        <v>264</v>
      </c>
      <c r="C156" s="37">
        <v>82179</v>
      </c>
      <c r="D156" s="37">
        <v>87053</v>
      </c>
      <c r="E156" s="37">
        <v>110956</v>
      </c>
      <c r="F156" s="128">
        <v>126834</v>
      </c>
      <c r="G156" s="37">
        <v>20256</v>
      </c>
      <c r="H156" s="37">
        <v>39406</v>
      </c>
      <c r="I156" s="37">
        <v>64913</v>
      </c>
      <c r="J156" s="88">
        <v>88098</v>
      </c>
      <c r="K156" s="128">
        <v>29569</v>
      </c>
      <c r="L156" s="97">
        <v>58384</v>
      </c>
      <c r="M156" s="133">
        <f t="shared" si="50"/>
        <v>87953</v>
      </c>
      <c r="N156" s="160">
        <v>20325</v>
      </c>
      <c r="O156" s="160">
        <f t="shared" si="56"/>
        <v>108278</v>
      </c>
      <c r="P156" s="160">
        <v>49380</v>
      </c>
      <c r="Q156" s="160">
        <f t="shared" si="51"/>
        <v>157658</v>
      </c>
      <c r="R156" s="133">
        <v>42145</v>
      </c>
      <c r="S156" s="160">
        <v>2154</v>
      </c>
      <c r="T156" s="133">
        <f t="shared" si="52"/>
        <v>44299</v>
      </c>
      <c r="U156" s="133">
        <v>11575</v>
      </c>
      <c r="V156" s="133">
        <f t="shared" si="39"/>
        <v>55874</v>
      </c>
      <c r="W156" s="133">
        <v>10433</v>
      </c>
      <c r="X156" s="133">
        <f t="shared" si="40"/>
        <v>66307</v>
      </c>
      <c r="Y156" s="133">
        <v>7364</v>
      </c>
      <c r="Z156" s="160">
        <v>4374</v>
      </c>
      <c r="AA156" s="160">
        <f t="shared" si="41"/>
        <v>11738</v>
      </c>
      <c r="AB156" s="131">
        <f t="shared" si="42"/>
        <v>-82.526990153043073</v>
      </c>
      <c r="AC156" s="130">
        <f t="shared" si="43"/>
        <v>-73.502787873315427</v>
      </c>
      <c r="AD156" s="96"/>
      <c r="AE156" s="96"/>
      <c r="AF156" s="143"/>
      <c r="AG156" s="34">
        <v>118</v>
      </c>
      <c r="AH156" s="69" t="s">
        <v>264</v>
      </c>
      <c r="AI156" s="37">
        <v>441005</v>
      </c>
      <c r="AJ156" s="37">
        <v>616379</v>
      </c>
      <c r="AK156" s="37">
        <v>1151025</v>
      </c>
      <c r="AL156" s="37">
        <v>1601238</v>
      </c>
      <c r="AM156" s="37">
        <v>1458788</v>
      </c>
      <c r="AN156" s="37">
        <v>1512961.9999999998</v>
      </c>
      <c r="AO156" s="37">
        <v>2337332</v>
      </c>
      <c r="AP156" s="88">
        <v>6572924.9999999981</v>
      </c>
      <c r="AQ156" s="128">
        <v>381268</v>
      </c>
      <c r="AR156" s="97">
        <v>21156</v>
      </c>
      <c r="AS156" s="133">
        <f t="shared" si="53"/>
        <v>402424</v>
      </c>
      <c r="AT156" s="160">
        <v>430400</v>
      </c>
      <c r="AU156" s="160">
        <f t="shared" si="54"/>
        <v>832824</v>
      </c>
      <c r="AV156" s="160">
        <v>32619</v>
      </c>
      <c r="AW156" s="160">
        <f t="shared" si="55"/>
        <v>865443</v>
      </c>
      <c r="AX156" s="160">
        <v>219211</v>
      </c>
      <c r="AY156" s="160">
        <v>19000</v>
      </c>
      <c r="AZ156" s="160">
        <f t="shared" si="44"/>
        <v>238211</v>
      </c>
      <c r="BA156" s="160">
        <v>283562</v>
      </c>
      <c r="BB156" s="160">
        <f t="shared" si="45"/>
        <v>521773</v>
      </c>
      <c r="BC156" s="160">
        <v>187280</v>
      </c>
      <c r="BD156" s="160">
        <f t="shared" si="46"/>
        <v>709053</v>
      </c>
      <c r="BE156" s="133">
        <v>95533</v>
      </c>
      <c r="BF156" s="160">
        <v>92663</v>
      </c>
      <c r="BG156" s="160">
        <f t="shared" si="47"/>
        <v>188196</v>
      </c>
      <c r="BH156" s="131">
        <f t="shared" si="48"/>
        <v>-56.419613979225495</v>
      </c>
      <c r="BI156" s="130">
        <f t="shared" si="49"/>
        <v>-20.996091700215359</v>
      </c>
      <c r="BJ156" s="96"/>
      <c r="BK156" s="96"/>
    </row>
    <row r="157" spans="1:63" ht="15" customHeight="1" x14ac:dyDescent="0.3">
      <c r="A157" s="34">
        <v>120</v>
      </c>
      <c r="B157" s="69" t="s">
        <v>265</v>
      </c>
      <c r="C157" s="37">
        <v>809624</v>
      </c>
      <c r="D157" s="37">
        <v>1117082</v>
      </c>
      <c r="E157" s="37">
        <v>2188991</v>
      </c>
      <c r="F157" s="128">
        <v>4443177</v>
      </c>
      <c r="G157" s="37">
        <v>1594763</v>
      </c>
      <c r="H157" s="37">
        <v>1819787</v>
      </c>
      <c r="I157" s="37">
        <v>2869097.0000000005</v>
      </c>
      <c r="J157" s="88">
        <v>5452788.9999999991</v>
      </c>
      <c r="K157" s="128">
        <v>774453.00000000012</v>
      </c>
      <c r="L157" s="97">
        <v>1229179</v>
      </c>
      <c r="M157" s="133">
        <f t="shared" si="50"/>
        <v>2003632</v>
      </c>
      <c r="N157" s="160">
        <v>6115691.0000000009</v>
      </c>
      <c r="O157" s="160">
        <f t="shared" si="56"/>
        <v>8119323.0000000009</v>
      </c>
      <c r="P157" s="160">
        <v>853800</v>
      </c>
      <c r="Q157" s="160">
        <f t="shared" si="51"/>
        <v>8973123</v>
      </c>
      <c r="R157" s="133">
        <v>1097230</v>
      </c>
      <c r="S157" s="160">
        <v>1808788</v>
      </c>
      <c r="T157" s="133">
        <f t="shared" si="52"/>
        <v>2906018</v>
      </c>
      <c r="U157" s="133">
        <v>2294359</v>
      </c>
      <c r="V157" s="133">
        <f t="shared" si="39"/>
        <v>5200377</v>
      </c>
      <c r="W157" s="133">
        <v>1033114.9999999999</v>
      </c>
      <c r="X157" s="133">
        <f t="shared" si="40"/>
        <v>6233492</v>
      </c>
      <c r="Y157" s="133">
        <v>1369541</v>
      </c>
      <c r="Z157" s="160">
        <v>1904164</v>
      </c>
      <c r="AA157" s="160">
        <f t="shared" si="41"/>
        <v>3273705</v>
      </c>
      <c r="AB157" s="131">
        <f t="shared" si="42"/>
        <v>24.818041796159434</v>
      </c>
      <c r="AC157" s="130">
        <f t="shared" si="43"/>
        <v>12.652605730590793</v>
      </c>
      <c r="AD157" s="96"/>
      <c r="AE157" s="96"/>
      <c r="AF157" s="143"/>
      <c r="AG157" s="34">
        <v>119</v>
      </c>
      <c r="AH157" s="69" t="s">
        <v>265</v>
      </c>
      <c r="AI157" s="37">
        <v>3286160.9999999995</v>
      </c>
      <c r="AJ157" s="37">
        <v>5289936</v>
      </c>
      <c r="AK157" s="37">
        <v>7412063</v>
      </c>
      <c r="AL157" s="37">
        <v>9322299</v>
      </c>
      <c r="AM157" s="37">
        <v>2772616</v>
      </c>
      <c r="AN157" s="37">
        <v>5345748.9999999991</v>
      </c>
      <c r="AO157" s="37">
        <v>8187483.9999999991</v>
      </c>
      <c r="AP157" s="88">
        <v>9895650.0000000019</v>
      </c>
      <c r="AQ157" s="128">
        <v>1947831.9999999998</v>
      </c>
      <c r="AR157" s="97">
        <v>2176129</v>
      </c>
      <c r="AS157" s="133">
        <f t="shared" si="53"/>
        <v>4123961</v>
      </c>
      <c r="AT157" s="160">
        <v>1456594.9999999995</v>
      </c>
      <c r="AU157" s="160">
        <f t="shared" si="54"/>
        <v>5580556</v>
      </c>
      <c r="AV157" s="160">
        <v>2821266</v>
      </c>
      <c r="AW157" s="160">
        <f t="shared" si="55"/>
        <v>8401822</v>
      </c>
      <c r="AX157" s="160">
        <v>8045443.0000000019</v>
      </c>
      <c r="AY157" s="160">
        <v>2007275</v>
      </c>
      <c r="AZ157" s="160">
        <f t="shared" si="44"/>
        <v>10052718.000000002</v>
      </c>
      <c r="BA157" s="160">
        <v>2723333.9999999995</v>
      </c>
      <c r="BB157" s="160">
        <f t="shared" si="45"/>
        <v>12776052.000000002</v>
      </c>
      <c r="BC157" s="160">
        <v>2395192.9999999995</v>
      </c>
      <c r="BD157" s="160">
        <f t="shared" si="46"/>
        <v>15171245.000000002</v>
      </c>
      <c r="BE157" s="133">
        <v>2388860.9999999995</v>
      </c>
      <c r="BF157" s="160">
        <v>3121369</v>
      </c>
      <c r="BG157" s="160">
        <f t="shared" si="47"/>
        <v>5510230</v>
      </c>
      <c r="BH157" s="131">
        <f t="shared" si="48"/>
        <v>-70.307899763878765</v>
      </c>
      <c r="BI157" s="130">
        <f t="shared" si="49"/>
        <v>-45.186664939770523</v>
      </c>
      <c r="BJ157" s="96"/>
      <c r="BK157" s="96"/>
    </row>
    <row r="158" spans="1:63" ht="15" customHeight="1" x14ac:dyDescent="0.3">
      <c r="A158" s="34">
        <v>121</v>
      </c>
      <c r="B158" s="69" t="s">
        <v>266</v>
      </c>
      <c r="C158" s="37"/>
      <c r="D158" s="37"/>
      <c r="E158" s="37"/>
      <c r="F158" s="128"/>
      <c r="G158" s="37"/>
      <c r="H158" s="37"/>
      <c r="I158" s="37"/>
      <c r="J158" s="88"/>
      <c r="K158" s="128"/>
      <c r="L158" s="97"/>
      <c r="M158" s="133" t="str">
        <f t="shared" si="50"/>
        <v/>
      </c>
      <c r="N158" s="160"/>
      <c r="O158" s="160" t="str">
        <f t="shared" si="56"/>
        <v xml:space="preserve">  </v>
      </c>
      <c r="P158" s="160"/>
      <c r="Q158" s="160" t="str">
        <f t="shared" si="51"/>
        <v xml:space="preserve">  </v>
      </c>
      <c r="R158" s="133"/>
      <c r="S158" s="160"/>
      <c r="T158" s="133">
        <f t="shared" si="52"/>
        <v>0</v>
      </c>
      <c r="U158" s="133"/>
      <c r="V158" s="133">
        <f t="shared" si="39"/>
        <v>0</v>
      </c>
      <c r="W158" s="133"/>
      <c r="X158" s="133">
        <f t="shared" si="40"/>
        <v>0</v>
      </c>
      <c r="Y158" s="133"/>
      <c r="Z158" s="160"/>
      <c r="AA158" s="160">
        <f t="shared" si="41"/>
        <v>0</v>
      </c>
      <c r="AB158" s="131" t="str">
        <f t="shared" si="42"/>
        <v xml:space="preserve"> </v>
      </c>
      <c r="AC158" s="130"/>
      <c r="AD158" s="96"/>
      <c r="AE158" s="96"/>
      <c r="AF158" s="143"/>
      <c r="AG158" s="34">
        <v>120</v>
      </c>
      <c r="AH158" s="69" t="s">
        <v>266</v>
      </c>
      <c r="AI158" s="37">
        <v>0</v>
      </c>
      <c r="AJ158" s="37">
        <v>0</v>
      </c>
      <c r="AK158" s="37">
        <v>0</v>
      </c>
      <c r="AL158" s="37">
        <v>58611</v>
      </c>
      <c r="AM158" s="37"/>
      <c r="AN158" s="37"/>
      <c r="AO158" s="37">
        <v>0</v>
      </c>
      <c r="AP158" s="88"/>
      <c r="AQ158" s="128"/>
      <c r="AR158" s="97"/>
      <c r="AS158" s="133" t="str">
        <f t="shared" si="53"/>
        <v/>
      </c>
      <c r="AT158" s="160"/>
      <c r="AU158" s="160" t="str">
        <f t="shared" si="54"/>
        <v xml:space="preserve">  </v>
      </c>
      <c r="AV158" s="160"/>
      <c r="AW158" s="160" t="str">
        <f t="shared" si="55"/>
        <v xml:space="preserve">  </v>
      </c>
      <c r="AX158" s="160"/>
      <c r="AY158" s="160"/>
      <c r="AZ158" s="160">
        <f t="shared" si="44"/>
        <v>0</v>
      </c>
      <c r="BA158" s="160"/>
      <c r="BB158" s="160">
        <f t="shared" si="45"/>
        <v>0</v>
      </c>
      <c r="BC158" s="160"/>
      <c r="BD158" s="160">
        <f t="shared" si="46"/>
        <v>0</v>
      </c>
      <c r="BE158" s="133"/>
      <c r="BF158" s="160"/>
      <c r="BG158" s="160">
        <f t="shared" si="47"/>
        <v>0</v>
      </c>
      <c r="BH158" s="131" t="str">
        <f t="shared" si="48"/>
        <v xml:space="preserve"> </v>
      </c>
      <c r="BI158" s="130"/>
      <c r="BJ158" s="96"/>
      <c r="BK158" s="96"/>
    </row>
    <row r="159" spans="1:63" ht="15" customHeight="1" x14ac:dyDescent="0.3">
      <c r="A159" s="34">
        <v>122</v>
      </c>
      <c r="B159" s="69" t="s">
        <v>268</v>
      </c>
      <c r="C159" s="37"/>
      <c r="D159" s="37"/>
      <c r="E159" s="37"/>
      <c r="F159" s="128"/>
      <c r="G159" s="37">
        <v>1223301</v>
      </c>
      <c r="H159" s="37">
        <v>1223301</v>
      </c>
      <c r="I159" s="37">
        <v>1223301</v>
      </c>
      <c r="J159" s="88">
        <v>1388083</v>
      </c>
      <c r="K159" s="128"/>
      <c r="L159" s="97"/>
      <c r="M159" s="133" t="str">
        <f t="shared" si="50"/>
        <v/>
      </c>
      <c r="N159" s="160"/>
      <c r="O159" s="160" t="str">
        <f t="shared" si="56"/>
        <v xml:space="preserve">  </v>
      </c>
      <c r="P159" s="160"/>
      <c r="Q159" s="160" t="str">
        <f t="shared" si="51"/>
        <v xml:space="preserve">  </v>
      </c>
      <c r="R159" s="133"/>
      <c r="S159" s="160"/>
      <c r="T159" s="133">
        <f t="shared" si="52"/>
        <v>0</v>
      </c>
      <c r="U159" s="133"/>
      <c r="V159" s="133">
        <f t="shared" si="39"/>
        <v>0</v>
      </c>
      <c r="W159" s="133"/>
      <c r="X159" s="133">
        <f t="shared" si="40"/>
        <v>0</v>
      </c>
      <c r="Y159" s="133"/>
      <c r="Z159" s="160"/>
      <c r="AA159" s="160">
        <f t="shared" si="41"/>
        <v>0</v>
      </c>
      <c r="AB159" s="131" t="str">
        <f t="shared" si="42"/>
        <v xml:space="preserve"> </v>
      </c>
      <c r="AC159" s="130"/>
      <c r="AD159" s="96"/>
      <c r="AE159" s="96"/>
      <c r="AF159" s="143"/>
      <c r="AG159" s="34">
        <v>121</v>
      </c>
      <c r="AH159" s="69" t="s">
        <v>268</v>
      </c>
      <c r="AI159" s="37">
        <v>118844.99999999999</v>
      </c>
      <c r="AJ159" s="37">
        <v>334259</v>
      </c>
      <c r="AK159" s="37">
        <v>518230</v>
      </c>
      <c r="AL159" s="37">
        <v>611875.00000000012</v>
      </c>
      <c r="AM159" s="37">
        <v>226572</v>
      </c>
      <c r="AN159" s="37">
        <v>416553.99999999994</v>
      </c>
      <c r="AO159" s="37">
        <v>429555.99999999994</v>
      </c>
      <c r="AP159" s="88">
        <v>624059</v>
      </c>
      <c r="AQ159" s="128">
        <v>101436</v>
      </c>
      <c r="AR159" s="97">
        <v>274987</v>
      </c>
      <c r="AS159" s="133">
        <f t="shared" si="53"/>
        <v>376423</v>
      </c>
      <c r="AT159" s="160">
        <v>18386</v>
      </c>
      <c r="AU159" s="160">
        <f t="shared" si="54"/>
        <v>394809</v>
      </c>
      <c r="AV159" s="160">
        <v>92254</v>
      </c>
      <c r="AW159" s="160">
        <f t="shared" si="55"/>
        <v>487063</v>
      </c>
      <c r="AX159" s="160">
        <v>81302</v>
      </c>
      <c r="AY159" s="160">
        <v>42482</v>
      </c>
      <c r="AZ159" s="160">
        <f t="shared" si="44"/>
        <v>123784</v>
      </c>
      <c r="BA159" s="160">
        <v>125518</v>
      </c>
      <c r="BB159" s="160">
        <f t="shared" si="45"/>
        <v>249302</v>
      </c>
      <c r="BC159" s="160">
        <v>88898</v>
      </c>
      <c r="BD159" s="160">
        <f t="shared" si="46"/>
        <v>338200</v>
      </c>
      <c r="BE159" s="133">
        <v>33055</v>
      </c>
      <c r="BF159" s="160">
        <v>107723</v>
      </c>
      <c r="BG159" s="160">
        <f t="shared" si="47"/>
        <v>140778</v>
      </c>
      <c r="BH159" s="131">
        <f t="shared" si="48"/>
        <v>-59.342943593023541</v>
      </c>
      <c r="BI159" s="130">
        <f t="shared" si="49"/>
        <v>13.728753312221301</v>
      </c>
      <c r="BJ159" s="96"/>
      <c r="BK159" s="96"/>
    </row>
    <row r="160" spans="1:63" ht="15" customHeight="1" x14ac:dyDescent="0.3">
      <c r="A160" s="34">
        <v>123</v>
      </c>
      <c r="B160" s="69" t="s">
        <v>269</v>
      </c>
      <c r="C160" s="37">
        <v>62644</v>
      </c>
      <c r="D160" s="37">
        <v>62644</v>
      </c>
      <c r="E160" s="37">
        <v>1199031</v>
      </c>
      <c r="F160" s="128">
        <v>1199031</v>
      </c>
      <c r="G160" s="37" t="s">
        <v>340</v>
      </c>
      <c r="H160" s="37"/>
      <c r="I160" s="37">
        <v>51289</v>
      </c>
      <c r="J160" s="88">
        <v>101708</v>
      </c>
      <c r="K160" s="128">
        <v>5603</v>
      </c>
      <c r="L160" s="97">
        <v>109994</v>
      </c>
      <c r="M160" s="133">
        <f t="shared" si="50"/>
        <v>115597</v>
      </c>
      <c r="N160" s="160">
        <v>24660</v>
      </c>
      <c r="O160" s="160">
        <f t="shared" si="56"/>
        <v>140257</v>
      </c>
      <c r="P160" s="160">
        <v>40757</v>
      </c>
      <c r="Q160" s="160">
        <f t="shared" si="51"/>
        <v>181014</v>
      </c>
      <c r="R160" s="133"/>
      <c r="S160" s="160"/>
      <c r="T160" s="133">
        <f t="shared" si="52"/>
        <v>0</v>
      </c>
      <c r="U160" s="133"/>
      <c r="V160" s="133">
        <f t="shared" si="39"/>
        <v>0</v>
      </c>
      <c r="W160" s="133">
        <v>18859</v>
      </c>
      <c r="X160" s="133">
        <f t="shared" si="40"/>
        <v>18859</v>
      </c>
      <c r="Y160" s="133"/>
      <c r="Z160" s="160">
        <v>38234</v>
      </c>
      <c r="AA160" s="160">
        <f t="shared" si="41"/>
        <v>38234</v>
      </c>
      <c r="AB160" s="131" t="str">
        <f t="shared" si="42"/>
        <v xml:space="preserve"> </v>
      </c>
      <c r="AC160" s="130" t="e">
        <f t="shared" si="43"/>
        <v>#DIV/0!</v>
      </c>
      <c r="AD160" s="96"/>
      <c r="AE160" s="96"/>
      <c r="AF160" s="143"/>
      <c r="AG160" s="34">
        <v>122</v>
      </c>
      <c r="AH160" s="69" t="s">
        <v>269</v>
      </c>
      <c r="AI160" s="37">
        <v>3362170</v>
      </c>
      <c r="AJ160" s="37">
        <v>13099386.000000002</v>
      </c>
      <c r="AK160" s="37">
        <v>19723644</v>
      </c>
      <c r="AL160" s="37">
        <v>21958229</v>
      </c>
      <c r="AM160" s="37">
        <v>4008379</v>
      </c>
      <c r="AN160" s="37">
        <v>6887368.9999999991</v>
      </c>
      <c r="AO160" s="37">
        <v>11531500</v>
      </c>
      <c r="AP160" s="88">
        <v>12679551.999999996</v>
      </c>
      <c r="AQ160" s="128">
        <v>1479443.9999999995</v>
      </c>
      <c r="AR160" s="97">
        <v>959128.99999999988</v>
      </c>
      <c r="AS160" s="133">
        <f t="shared" si="53"/>
        <v>2438572.9999999995</v>
      </c>
      <c r="AT160" s="160">
        <v>957204</v>
      </c>
      <c r="AU160" s="160">
        <f t="shared" si="54"/>
        <v>3395776.9999999995</v>
      </c>
      <c r="AV160" s="160">
        <v>695356.99999999988</v>
      </c>
      <c r="AW160" s="160">
        <f t="shared" si="55"/>
        <v>4091133.9999999995</v>
      </c>
      <c r="AX160" s="160">
        <v>2723485.0000000005</v>
      </c>
      <c r="AY160" s="160">
        <v>878595</v>
      </c>
      <c r="AZ160" s="160">
        <f t="shared" si="44"/>
        <v>3602080.0000000005</v>
      </c>
      <c r="BA160" s="160">
        <v>1266148.9999999998</v>
      </c>
      <c r="BB160" s="160">
        <f t="shared" si="45"/>
        <v>4868229</v>
      </c>
      <c r="BC160" s="160">
        <v>2659429</v>
      </c>
      <c r="BD160" s="160">
        <f t="shared" si="46"/>
        <v>7527658</v>
      </c>
      <c r="BE160" s="133">
        <v>2566004</v>
      </c>
      <c r="BF160" s="160">
        <v>1107877.0000000002</v>
      </c>
      <c r="BG160" s="160">
        <f t="shared" si="47"/>
        <v>3673881</v>
      </c>
      <c r="BH160" s="131">
        <f t="shared" si="48"/>
        <v>-5.7823340315808736</v>
      </c>
      <c r="BI160" s="130">
        <f t="shared" si="49"/>
        <v>1.9933205259183353</v>
      </c>
      <c r="BJ160" s="96"/>
      <c r="BK160" s="96"/>
    </row>
    <row r="161" spans="1:63" ht="15" customHeight="1" x14ac:dyDescent="0.3">
      <c r="A161" s="34">
        <v>124</v>
      </c>
      <c r="B161" s="69" t="s">
        <v>270</v>
      </c>
      <c r="C161" s="37">
        <v>4962</v>
      </c>
      <c r="D161" s="37">
        <v>4962</v>
      </c>
      <c r="E161" s="37">
        <v>4962</v>
      </c>
      <c r="F161" s="128">
        <v>4962</v>
      </c>
      <c r="G161" s="37" t="s">
        <v>340</v>
      </c>
      <c r="H161" s="37"/>
      <c r="I161" s="37">
        <v>17430</v>
      </c>
      <c r="J161" s="88">
        <v>17430</v>
      </c>
      <c r="K161" s="128"/>
      <c r="L161" s="97"/>
      <c r="M161" s="133" t="str">
        <f t="shared" si="50"/>
        <v/>
      </c>
      <c r="N161" s="160"/>
      <c r="O161" s="160" t="str">
        <f t="shared" si="56"/>
        <v xml:space="preserve">  </v>
      </c>
      <c r="P161" s="160"/>
      <c r="Q161" s="160" t="str">
        <f t="shared" si="51"/>
        <v xml:space="preserve">  </v>
      </c>
      <c r="R161" s="133"/>
      <c r="S161" s="160"/>
      <c r="T161" s="133">
        <f t="shared" si="52"/>
        <v>0</v>
      </c>
      <c r="U161" s="133"/>
      <c r="V161" s="133">
        <f t="shared" si="39"/>
        <v>0</v>
      </c>
      <c r="W161" s="133"/>
      <c r="X161" s="133">
        <f t="shared" si="40"/>
        <v>0</v>
      </c>
      <c r="Y161" s="133"/>
      <c r="Z161" s="160"/>
      <c r="AA161" s="160">
        <f t="shared" si="41"/>
        <v>0</v>
      </c>
      <c r="AB161" s="131" t="str">
        <f t="shared" si="42"/>
        <v xml:space="preserve"> </v>
      </c>
      <c r="AC161" s="130"/>
      <c r="AD161" s="96"/>
      <c r="AE161" s="96"/>
      <c r="AF161" s="143"/>
      <c r="AG161" s="34">
        <v>123</v>
      </c>
      <c r="AH161" s="69" t="s">
        <v>270</v>
      </c>
      <c r="AI161" s="37">
        <v>2102446</v>
      </c>
      <c r="AJ161" s="37">
        <v>2253864</v>
      </c>
      <c r="AK161" s="37">
        <v>2791220</v>
      </c>
      <c r="AL161" s="37">
        <v>3423993.9999999995</v>
      </c>
      <c r="AM161" s="37">
        <v>510930</v>
      </c>
      <c r="AN161" s="37">
        <v>776444.99999999988</v>
      </c>
      <c r="AO161" s="37">
        <v>1321652</v>
      </c>
      <c r="AP161" s="88">
        <v>1488272</v>
      </c>
      <c r="AQ161" s="128">
        <v>262693</v>
      </c>
      <c r="AR161" s="97">
        <v>202938.99999999997</v>
      </c>
      <c r="AS161" s="133">
        <f t="shared" si="53"/>
        <v>465632</v>
      </c>
      <c r="AT161" s="160">
        <v>360207</v>
      </c>
      <c r="AU161" s="160">
        <f t="shared" si="54"/>
        <v>825839</v>
      </c>
      <c r="AV161" s="160">
        <v>273322</v>
      </c>
      <c r="AW161" s="160">
        <f t="shared" si="55"/>
        <v>1099161</v>
      </c>
      <c r="AX161" s="160">
        <v>188992</v>
      </c>
      <c r="AY161" s="160">
        <v>162661</v>
      </c>
      <c r="AZ161" s="160">
        <f t="shared" si="44"/>
        <v>351653</v>
      </c>
      <c r="BA161" s="160">
        <v>171763</v>
      </c>
      <c r="BB161" s="160">
        <f t="shared" si="45"/>
        <v>523416</v>
      </c>
      <c r="BC161" s="160">
        <v>44185</v>
      </c>
      <c r="BD161" s="160">
        <f t="shared" si="46"/>
        <v>567601</v>
      </c>
      <c r="BE161" s="133">
        <v>414368</v>
      </c>
      <c r="BF161" s="160">
        <v>437856</v>
      </c>
      <c r="BG161" s="160">
        <f t="shared" si="47"/>
        <v>852224</v>
      </c>
      <c r="BH161" s="131">
        <f t="shared" si="48"/>
        <v>119.25160853369454</v>
      </c>
      <c r="BI161" s="130">
        <f t="shared" si="49"/>
        <v>142.34799646242178</v>
      </c>
      <c r="BJ161" s="96"/>
      <c r="BK161" s="96"/>
    </row>
    <row r="162" spans="1:63" ht="15" customHeight="1" x14ac:dyDescent="0.3">
      <c r="A162" s="34">
        <v>125</v>
      </c>
      <c r="B162" s="69" t="s">
        <v>271</v>
      </c>
      <c r="C162" s="37"/>
      <c r="D162" s="37"/>
      <c r="E162" s="37"/>
      <c r="F162" s="129"/>
      <c r="G162" s="37" t="s">
        <v>340</v>
      </c>
      <c r="H162" s="37"/>
      <c r="I162" s="37"/>
      <c r="J162" s="88"/>
      <c r="K162" s="128"/>
      <c r="L162" s="97"/>
      <c r="M162" s="133" t="str">
        <f t="shared" si="50"/>
        <v/>
      </c>
      <c r="N162" s="160"/>
      <c r="O162" s="160" t="str">
        <f t="shared" si="56"/>
        <v xml:space="preserve">  </v>
      </c>
      <c r="P162" s="160"/>
      <c r="Q162" s="160" t="str">
        <f t="shared" si="51"/>
        <v xml:space="preserve">  </v>
      </c>
      <c r="R162" s="133"/>
      <c r="S162" s="160"/>
      <c r="T162" s="133">
        <f t="shared" si="52"/>
        <v>0</v>
      </c>
      <c r="U162" s="133">
        <v>11815</v>
      </c>
      <c r="V162" s="133">
        <f t="shared" si="39"/>
        <v>11815</v>
      </c>
      <c r="W162" s="133"/>
      <c r="X162" s="133">
        <f t="shared" si="40"/>
        <v>11815</v>
      </c>
      <c r="Y162" s="133">
        <v>20251</v>
      </c>
      <c r="Z162" s="160"/>
      <c r="AA162" s="160">
        <f t="shared" si="41"/>
        <v>20251</v>
      </c>
      <c r="AB162" s="131" t="str">
        <f t="shared" si="42"/>
        <v xml:space="preserve"> </v>
      </c>
      <c r="AC162" s="130"/>
      <c r="AD162" s="96"/>
      <c r="AE162" s="96"/>
      <c r="AF162" s="143"/>
      <c r="AG162" s="34">
        <v>124</v>
      </c>
      <c r="AH162" s="69" t="s">
        <v>271</v>
      </c>
      <c r="AI162" s="37">
        <v>50728.000000000007</v>
      </c>
      <c r="AJ162" s="37">
        <v>348669</v>
      </c>
      <c r="AK162" s="37">
        <v>353122</v>
      </c>
      <c r="AL162" s="33">
        <v>382527</v>
      </c>
      <c r="AM162" s="37">
        <v>38828</v>
      </c>
      <c r="AN162" s="37">
        <v>556179</v>
      </c>
      <c r="AO162" s="37">
        <v>575941</v>
      </c>
      <c r="AP162" s="88">
        <v>645138</v>
      </c>
      <c r="AQ162" s="128">
        <v>183351</v>
      </c>
      <c r="AR162" s="97">
        <v>42882</v>
      </c>
      <c r="AS162" s="133">
        <f t="shared" si="53"/>
        <v>226233</v>
      </c>
      <c r="AT162" s="160">
        <v>267993</v>
      </c>
      <c r="AU162" s="160">
        <f t="shared" si="54"/>
        <v>494226</v>
      </c>
      <c r="AV162" s="160">
        <v>878798.99999999988</v>
      </c>
      <c r="AW162" s="160">
        <f t="shared" si="55"/>
        <v>1373025</v>
      </c>
      <c r="AX162" s="160">
        <v>110829</v>
      </c>
      <c r="AY162" s="160">
        <v>968221</v>
      </c>
      <c r="AZ162" s="160">
        <f t="shared" si="44"/>
        <v>1079050</v>
      </c>
      <c r="BA162" s="160">
        <v>54374</v>
      </c>
      <c r="BB162" s="160">
        <f t="shared" si="45"/>
        <v>1133424</v>
      </c>
      <c r="BC162" s="160">
        <v>439105</v>
      </c>
      <c r="BD162" s="160">
        <f t="shared" si="46"/>
        <v>1572529</v>
      </c>
      <c r="BE162" s="133">
        <v>794989.00000000012</v>
      </c>
      <c r="BF162" s="160">
        <v>545304</v>
      </c>
      <c r="BG162" s="160">
        <f t="shared" si="47"/>
        <v>1340293</v>
      </c>
      <c r="BH162" s="131">
        <f t="shared" si="48"/>
        <v>617.31135352660408</v>
      </c>
      <c r="BI162" s="130">
        <f t="shared" si="49"/>
        <v>24.210462907186866</v>
      </c>
      <c r="BJ162" s="96"/>
      <c r="BK162" s="96"/>
    </row>
    <row r="163" spans="1:63" ht="15" customHeight="1" x14ac:dyDescent="0.3">
      <c r="A163" s="34">
        <v>126</v>
      </c>
      <c r="B163" s="69" t="s">
        <v>272</v>
      </c>
      <c r="C163" s="37">
        <v>171931279.99999991</v>
      </c>
      <c r="D163" s="37">
        <v>442193876.99999988</v>
      </c>
      <c r="E163" s="37">
        <v>701599726.99999988</v>
      </c>
      <c r="F163" s="128">
        <v>1044223773</v>
      </c>
      <c r="G163" s="37">
        <v>278607077</v>
      </c>
      <c r="H163" s="37">
        <v>574603260</v>
      </c>
      <c r="I163" s="37">
        <v>931977684</v>
      </c>
      <c r="J163" s="88">
        <v>1337002560</v>
      </c>
      <c r="K163" s="128">
        <v>350773728</v>
      </c>
      <c r="L163" s="97">
        <v>266828328</v>
      </c>
      <c r="M163" s="133">
        <f t="shared" si="50"/>
        <v>617602056</v>
      </c>
      <c r="N163" s="160">
        <v>268602520</v>
      </c>
      <c r="O163" s="160">
        <f t="shared" si="56"/>
        <v>886204576</v>
      </c>
      <c r="P163" s="160">
        <v>283159176</v>
      </c>
      <c r="Q163" s="160">
        <f t="shared" si="51"/>
        <v>1169363752</v>
      </c>
      <c r="R163" s="133">
        <v>241990076</v>
      </c>
      <c r="S163" s="160">
        <v>206075316</v>
      </c>
      <c r="T163" s="133">
        <f t="shared" si="52"/>
        <v>448065392</v>
      </c>
      <c r="U163" s="133">
        <v>137226929</v>
      </c>
      <c r="V163" s="133">
        <f t="shared" si="39"/>
        <v>585292321</v>
      </c>
      <c r="W163" s="133">
        <v>203128885</v>
      </c>
      <c r="X163" s="133">
        <f t="shared" si="40"/>
        <v>788421206</v>
      </c>
      <c r="Y163" s="133">
        <v>212079208</v>
      </c>
      <c r="Z163" s="160">
        <v>292623151</v>
      </c>
      <c r="AA163" s="160">
        <f t="shared" si="41"/>
        <v>504702359</v>
      </c>
      <c r="AB163" s="131">
        <f t="shared" si="42"/>
        <v>-12.360369687226353</v>
      </c>
      <c r="AC163" s="130">
        <f t="shared" si="43"/>
        <v>12.640335096445028</v>
      </c>
      <c r="AD163" s="96"/>
      <c r="AE163" s="96"/>
      <c r="AF163" s="143"/>
      <c r="AG163" s="34">
        <v>125</v>
      </c>
      <c r="AH163" s="69" t="s">
        <v>272</v>
      </c>
      <c r="AI163" s="37">
        <v>441372.00000000006</v>
      </c>
      <c r="AJ163" s="37">
        <v>794109</v>
      </c>
      <c r="AK163" s="37">
        <v>1150400</v>
      </c>
      <c r="AL163" s="37">
        <v>2189892.0000000005</v>
      </c>
      <c r="AM163" s="37">
        <v>4391153</v>
      </c>
      <c r="AN163" s="37">
        <v>4863934.9999999991</v>
      </c>
      <c r="AO163" s="37">
        <v>5230627.9999999991</v>
      </c>
      <c r="AP163" s="88">
        <v>5563413.9999999991</v>
      </c>
      <c r="AQ163" s="128">
        <v>62356.000000000007</v>
      </c>
      <c r="AR163" s="97">
        <v>180665</v>
      </c>
      <c r="AS163" s="133">
        <f t="shared" si="53"/>
        <v>243021</v>
      </c>
      <c r="AT163" s="160">
        <v>991313</v>
      </c>
      <c r="AU163" s="160">
        <f t="shared" si="54"/>
        <v>1234334</v>
      </c>
      <c r="AV163" s="160">
        <v>360917.99999999994</v>
      </c>
      <c r="AW163" s="160">
        <f t="shared" si="55"/>
        <v>1595252</v>
      </c>
      <c r="AX163" s="160">
        <v>1177304.0000000002</v>
      </c>
      <c r="AY163" s="160">
        <v>810980</v>
      </c>
      <c r="AZ163" s="160">
        <f t="shared" si="44"/>
        <v>1988284.0000000002</v>
      </c>
      <c r="BA163" s="160">
        <v>673230</v>
      </c>
      <c r="BB163" s="160">
        <f t="shared" si="45"/>
        <v>2661514</v>
      </c>
      <c r="BC163" s="160">
        <v>630980</v>
      </c>
      <c r="BD163" s="160">
        <f t="shared" si="46"/>
        <v>3292494</v>
      </c>
      <c r="BE163" s="133">
        <v>464236.99999999994</v>
      </c>
      <c r="BF163" s="160">
        <v>616736</v>
      </c>
      <c r="BG163" s="160">
        <f t="shared" si="47"/>
        <v>1080973</v>
      </c>
      <c r="BH163" s="131">
        <f t="shared" si="48"/>
        <v>-60.567788778429374</v>
      </c>
      <c r="BI163" s="130">
        <f t="shared" si="49"/>
        <v>-45.632867336859327</v>
      </c>
      <c r="BJ163" s="96"/>
      <c r="BK163" s="96"/>
    </row>
    <row r="164" spans="1:63" ht="15" customHeight="1" x14ac:dyDescent="0.3">
      <c r="A164" s="34">
        <v>127</v>
      </c>
      <c r="B164" s="69" t="s">
        <v>69</v>
      </c>
      <c r="C164" s="37">
        <v>27033</v>
      </c>
      <c r="D164" s="37">
        <v>32900</v>
      </c>
      <c r="E164" s="37">
        <v>34146</v>
      </c>
      <c r="F164" s="128">
        <v>70559</v>
      </c>
      <c r="G164" s="37">
        <v>6838</v>
      </c>
      <c r="H164" s="37">
        <v>324039</v>
      </c>
      <c r="I164" s="37">
        <v>324039</v>
      </c>
      <c r="J164" s="88">
        <v>462652.99999999994</v>
      </c>
      <c r="K164" s="128">
        <v>8651</v>
      </c>
      <c r="L164" s="97">
        <v>74875</v>
      </c>
      <c r="M164" s="133">
        <f t="shared" si="50"/>
        <v>83526</v>
      </c>
      <c r="N164" s="160"/>
      <c r="O164" s="160">
        <f t="shared" si="56"/>
        <v>83526</v>
      </c>
      <c r="P164" s="160">
        <v>1286</v>
      </c>
      <c r="Q164" s="160">
        <f t="shared" si="51"/>
        <v>84812</v>
      </c>
      <c r="R164" s="133">
        <v>1013</v>
      </c>
      <c r="S164" s="160"/>
      <c r="T164" s="133">
        <f t="shared" si="52"/>
        <v>1013</v>
      </c>
      <c r="U164" s="133">
        <v>1283</v>
      </c>
      <c r="V164" s="133">
        <f t="shared" si="39"/>
        <v>2296</v>
      </c>
      <c r="W164" s="133">
        <v>2000</v>
      </c>
      <c r="X164" s="133">
        <f t="shared" si="40"/>
        <v>4296</v>
      </c>
      <c r="Y164" s="133">
        <v>3313</v>
      </c>
      <c r="Z164" s="160">
        <v>3513</v>
      </c>
      <c r="AA164" s="160">
        <f t="shared" si="41"/>
        <v>6826</v>
      </c>
      <c r="AB164" s="131">
        <f t="shared" si="42"/>
        <v>227.04837117472852</v>
      </c>
      <c r="AC164" s="130">
        <f t="shared" si="43"/>
        <v>573.84007897334652</v>
      </c>
      <c r="AD164" s="96"/>
      <c r="AE164" s="96"/>
      <c r="AF164" s="143"/>
      <c r="AG164" s="34">
        <v>126</v>
      </c>
      <c r="AH164" s="69" t="s">
        <v>69</v>
      </c>
      <c r="AI164" s="37">
        <v>4008215.0000000005</v>
      </c>
      <c r="AJ164" s="37">
        <v>6087511.0000000009</v>
      </c>
      <c r="AK164" s="37">
        <v>9495920</v>
      </c>
      <c r="AL164" s="37">
        <v>12733015.999999998</v>
      </c>
      <c r="AM164" s="37">
        <v>2411809</v>
      </c>
      <c r="AN164" s="37">
        <v>5170566.0000000009</v>
      </c>
      <c r="AO164" s="37">
        <v>11806685.000000002</v>
      </c>
      <c r="AP164" s="88">
        <v>15413502.999999994</v>
      </c>
      <c r="AQ164" s="128">
        <v>1330342.0000000002</v>
      </c>
      <c r="AR164" s="97">
        <v>3515720.0000000005</v>
      </c>
      <c r="AS164" s="133">
        <f t="shared" si="53"/>
        <v>4846062.0000000009</v>
      </c>
      <c r="AT164" s="160">
        <v>4089167</v>
      </c>
      <c r="AU164" s="160">
        <f t="shared" si="54"/>
        <v>8935229</v>
      </c>
      <c r="AV164" s="160">
        <v>4758329</v>
      </c>
      <c r="AW164" s="160">
        <f t="shared" si="55"/>
        <v>13693558</v>
      </c>
      <c r="AX164" s="160">
        <v>3193597.9999999986</v>
      </c>
      <c r="AY164" s="160">
        <v>1198919</v>
      </c>
      <c r="AZ164" s="160">
        <f t="shared" si="44"/>
        <v>4392516.9999999981</v>
      </c>
      <c r="BA164" s="160">
        <v>3356722.9999999986</v>
      </c>
      <c r="BB164" s="160">
        <f t="shared" si="45"/>
        <v>7749239.9999999963</v>
      </c>
      <c r="BC164" s="160">
        <v>3656311.0000000005</v>
      </c>
      <c r="BD164" s="160">
        <f t="shared" si="46"/>
        <v>11405550.999999996</v>
      </c>
      <c r="BE164" s="133">
        <v>1991756.0000000005</v>
      </c>
      <c r="BF164" s="160">
        <v>3133769</v>
      </c>
      <c r="BG164" s="160">
        <f t="shared" si="47"/>
        <v>5125525</v>
      </c>
      <c r="BH164" s="131">
        <f t="shared" si="48"/>
        <v>-37.632851723980245</v>
      </c>
      <c r="BI164" s="130">
        <f t="shared" si="49"/>
        <v>16.687653115514451</v>
      </c>
      <c r="BJ164" s="96"/>
      <c r="BK164" s="96"/>
    </row>
    <row r="165" spans="1:63" ht="15" customHeight="1" x14ac:dyDescent="0.3">
      <c r="A165" s="34">
        <v>128</v>
      </c>
      <c r="B165" s="69" t="s">
        <v>273</v>
      </c>
      <c r="C165" s="37"/>
      <c r="D165" s="37">
        <v>78389</v>
      </c>
      <c r="E165" s="37">
        <v>80583</v>
      </c>
      <c r="F165" s="128">
        <v>80583</v>
      </c>
      <c r="G165" s="37" t="s">
        <v>340</v>
      </c>
      <c r="H165" s="37">
        <v>27279</v>
      </c>
      <c r="I165" s="37">
        <v>27279</v>
      </c>
      <c r="J165" s="88">
        <v>27279</v>
      </c>
      <c r="K165" s="128"/>
      <c r="L165" s="97"/>
      <c r="M165" s="133" t="str">
        <f t="shared" si="50"/>
        <v/>
      </c>
      <c r="N165" s="160">
        <v>4822</v>
      </c>
      <c r="O165" s="160">
        <f t="shared" si="56"/>
        <v>4822</v>
      </c>
      <c r="P165" s="160">
        <v>14655</v>
      </c>
      <c r="Q165" s="160">
        <f t="shared" si="51"/>
        <v>19477</v>
      </c>
      <c r="R165" s="133"/>
      <c r="S165" s="160"/>
      <c r="T165" s="133">
        <f t="shared" si="52"/>
        <v>0</v>
      </c>
      <c r="U165" s="133"/>
      <c r="V165" s="133">
        <f t="shared" si="39"/>
        <v>0</v>
      </c>
      <c r="W165" s="133"/>
      <c r="X165" s="133">
        <f t="shared" si="40"/>
        <v>0</v>
      </c>
      <c r="Y165" s="133"/>
      <c r="Z165" s="160"/>
      <c r="AA165" s="160">
        <f t="shared" si="41"/>
        <v>0</v>
      </c>
      <c r="AB165" s="131" t="str">
        <f t="shared" si="42"/>
        <v xml:space="preserve"> </v>
      </c>
      <c r="AC165" s="130"/>
      <c r="AD165" s="96"/>
      <c r="AE165" s="96"/>
      <c r="AF165" s="143"/>
      <c r="AG165" s="34">
        <v>127</v>
      </c>
      <c r="AH165" s="69" t="s">
        <v>273</v>
      </c>
      <c r="AI165" s="37">
        <v>1544281</v>
      </c>
      <c r="AJ165" s="37">
        <v>1830945</v>
      </c>
      <c r="AK165" s="37">
        <v>3213550</v>
      </c>
      <c r="AL165" s="37">
        <v>3516904</v>
      </c>
      <c r="AM165" s="37">
        <v>241432</v>
      </c>
      <c r="AN165" s="37">
        <v>352431.00000000006</v>
      </c>
      <c r="AO165" s="37">
        <v>1432749</v>
      </c>
      <c r="AP165" s="88">
        <v>1525742</v>
      </c>
      <c r="AQ165" s="128">
        <v>15100</v>
      </c>
      <c r="AR165" s="97">
        <v>1590188.0000000002</v>
      </c>
      <c r="AS165" s="133">
        <f t="shared" si="53"/>
        <v>1605288.0000000002</v>
      </c>
      <c r="AT165" s="160">
        <v>144691</v>
      </c>
      <c r="AU165" s="160">
        <f t="shared" si="54"/>
        <v>1749979.0000000002</v>
      </c>
      <c r="AV165" s="160">
        <v>2591506</v>
      </c>
      <c r="AW165" s="160">
        <f t="shared" si="55"/>
        <v>4341485</v>
      </c>
      <c r="AX165" s="160">
        <v>747332</v>
      </c>
      <c r="AY165" s="160">
        <v>607923</v>
      </c>
      <c r="AZ165" s="160">
        <f t="shared" si="44"/>
        <v>1355255</v>
      </c>
      <c r="BA165" s="160">
        <v>172769</v>
      </c>
      <c r="BB165" s="160">
        <f t="shared" si="45"/>
        <v>1528024</v>
      </c>
      <c r="BC165" s="160">
        <v>227755</v>
      </c>
      <c r="BD165" s="160">
        <f t="shared" si="46"/>
        <v>1755779</v>
      </c>
      <c r="BE165" s="133">
        <v>58502</v>
      </c>
      <c r="BF165" s="160">
        <v>506858.99999999994</v>
      </c>
      <c r="BG165" s="160">
        <f t="shared" si="47"/>
        <v>565361</v>
      </c>
      <c r="BH165" s="131">
        <f t="shared" si="48"/>
        <v>-92.171886122901199</v>
      </c>
      <c r="BI165" s="130">
        <f t="shared" si="49"/>
        <v>-58.283791611172802</v>
      </c>
      <c r="BJ165" s="96"/>
      <c r="BK165" s="96"/>
    </row>
    <row r="166" spans="1:63" ht="15" customHeight="1" x14ac:dyDescent="0.3">
      <c r="A166" s="34">
        <v>129</v>
      </c>
      <c r="B166" s="69" t="s">
        <v>274</v>
      </c>
      <c r="C166" s="37"/>
      <c r="D166" s="37"/>
      <c r="E166" s="37"/>
      <c r="F166" s="128"/>
      <c r="G166" s="37"/>
      <c r="H166" s="37"/>
      <c r="I166" s="37"/>
      <c r="J166" s="88"/>
      <c r="K166" s="128"/>
      <c r="L166" s="97"/>
      <c r="M166" s="133" t="str">
        <f t="shared" si="50"/>
        <v/>
      </c>
      <c r="N166" s="160"/>
      <c r="O166" s="160" t="str">
        <f t="shared" si="56"/>
        <v xml:space="preserve">  </v>
      </c>
      <c r="P166" s="160"/>
      <c r="Q166" s="160" t="str">
        <f t="shared" si="51"/>
        <v xml:space="preserve">  </v>
      </c>
      <c r="R166" s="133"/>
      <c r="S166" s="160"/>
      <c r="T166" s="133">
        <f t="shared" si="52"/>
        <v>0</v>
      </c>
      <c r="U166" s="133"/>
      <c r="V166" s="133">
        <f t="shared" si="39"/>
        <v>0</v>
      </c>
      <c r="W166" s="133"/>
      <c r="X166" s="133">
        <f t="shared" si="40"/>
        <v>0</v>
      </c>
      <c r="Y166" s="133"/>
      <c r="Z166" s="160"/>
      <c r="AA166" s="160">
        <f t="shared" si="41"/>
        <v>0</v>
      </c>
      <c r="AB166" s="131" t="str">
        <f t="shared" si="42"/>
        <v xml:space="preserve"> </v>
      </c>
      <c r="AC166" s="130"/>
      <c r="AD166" s="96"/>
      <c r="AE166" s="96"/>
      <c r="AF166" s="143"/>
      <c r="AG166" s="34">
        <v>128</v>
      </c>
      <c r="AH166" s="69" t="s">
        <v>274</v>
      </c>
      <c r="AI166" s="37">
        <v>0</v>
      </c>
      <c r="AJ166" s="37">
        <v>47485</v>
      </c>
      <c r="AK166" s="37">
        <v>49985</v>
      </c>
      <c r="AL166" s="37">
        <v>127124</v>
      </c>
      <c r="AM166" s="37"/>
      <c r="AN166" s="37">
        <v>2650</v>
      </c>
      <c r="AO166" s="37">
        <v>71249</v>
      </c>
      <c r="AP166" s="88">
        <v>131203</v>
      </c>
      <c r="AQ166" s="128"/>
      <c r="AR166" s="97">
        <v>38940</v>
      </c>
      <c r="AS166" s="133">
        <f t="shared" si="53"/>
        <v>38940</v>
      </c>
      <c r="AT166" s="160">
        <v>83920</v>
      </c>
      <c r="AU166" s="160">
        <f t="shared" si="54"/>
        <v>122860</v>
      </c>
      <c r="AV166" s="160">
        <v>52319</v>
      </c>
      <c r="AW166" s="160">
        <f t="shared" si="55"/>
        <v>175179</v>
      </c>
      <c r="AX166" s="160"/>
      <c r="AY166" s="160">
        <v>90341</v>
      </c>
      <c r="AZ166" s="160">
        <f t="shared" si="44"/>
        <v>90341</v>
      </c>
      <c r="BA166" s="160"/>
      <c r="BB166" s="160">
        <f t="shared" si="45"/>
        <v>90341</v>
      </c>
      <c r="BC166" s="160">
        <v>29428</v>
      </c>
      <c r="BD166" s="160">
        <f t="shared" si="46"/>
        <v>119769</v>
      </c>
      <c r="BE166" s="133">
        <v>7809</v>
      </c>
      <c r="BF166" s="160">
        <v>122722</v>
      </c>
      <c r="BG166" s="160">
        <f t="shared" si="47"/>
        <v>130531</v>
      </c>
      <c r="BH166" s="131" t="str">
        <f t="shared" si="48"/>
        <v xml:space="preserve"> </v>
      </c>
      <c r="BI166" s="130">
        <f t="shared" si="49"/>
        <v>44.486999258365529</v>
      </c>
      <c r="BJ166" s="96"/>
      <c r="BK166" s="96"/>
    </row>
    <row r="167" spans="1:63" ht="15" customHeight="1" x14ac:dyDescent="0.3">
      <c r="A167" s="34">
        <v>130</v>
      </c>
      <c r="B167" s="69" t="s">
        <v>275</v>
      </c>
      <c r="C167" s="37"/>
      <c r="D167" s="37"/>
      <c r="E167" s="37"/>
      <c r="F167" s="129"/>
      <c r="G167" s="37"/>
      <c r="H167" s="37"/>
      <c r="I167" s="37"/>
      <c r="J167" s="88"/>
      <c r="K167" s="128"/>
      <c r="L167" s="97"/>
      <c r="M167" s="133" t="str">
        <f t="shared" si="50"/>
        <v/>
      </c>
      <c r="N167" s="160"/>
      <c r="O167" s="160" t="str">
        <f t="shared" si="56"/>
        <v xml:space="preserve">  </v>
      </c>
      <c r="P167" s="160"/>
      <c r="Q167" s="160" t="str">
        <f t="shared" si="51"/>
        <v xml:space="preserve">  </v>
      </c>
      <c r="R167" s="133"/>
      <c r="S167" s="160"/>
      <c r="T167" s="133">
        <f t="shared" si="52"/>
        <v>0</v>
      </c>
      <c r="U167" s="133"/>
      <c r="V167" s="133">
        <f t="shared" si="39"/>
        <v>0</v>
      </c>
      <c r="W167" s="133"/>
      <c r="X167" s="133">
        <f t="shared" si="40"/>
        <v>0</v>
      </c>
      <c r="Y167" s="133"/>
      <c r="Z167" s="160"/>
      <c r="AA167" s="160">
        <f t="shared" si="41"/>
        <v>0</v>
      </c>
      <c r="AB167" s="131" t="str">
        <f t="shared" si="42"/>
        <v xml:space="preserve"> </v>
      </c>
      <c r="AC167" s="130"/>
      <c r="AD167" s="96"/>
      <c r="AE167" s="96"/>
      <c r="AF167" s="143"/>
      <c r="AG167" s="34">
        <v>129</v>
      </c>
      <c r="AH167" s="69" t="s">
        <v>275</v>
      </c>
      <c r="AI167" s="37">
        <v>2970</v>
      </c>
      <c r="AJ167" s="37">
        <v>2970</v>
      </c>
      <c r="AK167" s="37">
        <v>2970</v>
      </c>
      <c r="AL167" s="33">
        <v>2970</v>
      </c>
      <c r="AM167" s="37"/>
      <c r="AN167" s="37"/>
      <c r="AO167" s="37">
        <v>1350</v>
      </c>
      <c r="AP167" s="88">
        <v>1350</v>
      </c>
      <c r="AQ167" s="128">
        <v>2991</v>
      </c>
      <c r="AR167" s="97"/>
      <c r="AS167" s="133">
        <f t="shared" si="53"/>
        <v>2991</v>
      </c>
      <c r="AT167" s="160"/>
      <c r="AU167" s="160">
        <f t="shared" si="54"/>
        <v>2991</v>
      </c>
      <c r="AV167" s="160"/>
      <c r="AW167" s="160">
        <f t="shared" si="55"/>
        <v>2991</v>
      </c>
      <c r="AX167" s="160"/>
      <c r="AY167" s="160"/>
      <c r="AZ167" s="160">
        <f t="shared" si="44"/>
        <v>0</v>
      </c>
      <c r="BA167" s="160"/>
      <c r="BB167" s="160">
        <f t="shared" si="45"/>
        <v>0</v>
      </c>
      <c r="BC167" s="160">
        <v>5518</v>
      </c>
      <c r="BD167" s="160">
        <f t="shared" si="46"/>
        <v>5518</v>
      </c>
      <c r="BE167" s="133">
        <v>3350</v>
      </c>
      <c r="BF167" s="160"/>
      <c r="BG167" s="160">
        <f t="shared" si="47"/>
        <v>3350</v>
      </c>
      <c r="BH167" s="131" t="str">
        <f t="shared" si="48"/>
        <v xml:space="preserve"> </v>
      </c>
      <c r="BI167" s="130" t="e">
        <f t="shared" si="49"/>
        <v>#DIV/0!</v>
      </c>
      <c r="BJ167" s="96"/>
      <c r="BK167" s="96"/>
    </row>
    <row r="168" spans="1:63" ht="15" customHeight="1" x14ac:dyDescent="0.3">
      <c r="A168" s="34">
        <v>131</v>
      </c>
      <c r="B168" s="69" t="s">
        <v>276</v>
      </c>
      <c r="C168" s="37">
        <v>53320</v>
      </c>
      <c r="D168" s="37">
        <v>117017</v>
      </c>
      <c r="E168" s="37">
        <v>217974</v>
      </c>
      <c r="F168" s="129">
        <v>238916</v>
      </c>
      <c r="G168" s="37">
        <v>185662</v>
      </c>
      <c r="H168" s="37">
        <v>235644</v>
      </c>
      <c r="I168" s="37">
        <v>256938.00000000003</v>
      </c>
      <c r="J168" s="88">
        <v>331175.99999999994</v>
      </c>
      <c r="K168" s="128">
        <v>47293</v>
      </c>
      <c r="L168" s="97">
        <v>53555</v>
      </c>
      <c r="M168" s="133">
        <f t="shared" si="50"/>
        <v>100848</v>
      </c>
      <c r="N168" s="160">
        <v>14281.000000000002</v>
      </c>
      <c r="O168" s="160">
        <f t="shared" si="56"/>
        <v>115129</v>
      </c>
      <c r="P168" s="160">
        <v>10477</v>
      </c>
      <c r="Q168" s="160">
        <f t="shared" si="51"/>
        <v>125606</v>
      </c>
      <c r="R168" s="133">
        <v>21768</v>
      </c>
      <c r="S168" s="160">
        <v>8389</v>
      </c>
      <c r="T168" s="133">
        <f t="shared" si="52"/>
        <v>30157</v>
      </c>
      <c r="U168" s="133">
        <v>28212</v>
      </c>
      <c r="V168" s="133">
        <f t="shared" ref="V168:V201" si="57">U168+T168</f>
        <v>58369</v>
      </c>
      <c r="W168" s="133">
        <v>24244</v>
      </c>
      <c r="X168" s="133">
        <f t="shared" ref="X168:X201" si="58">W168+V168</f>
        <v>82613</v>
      </c>
      <c r="Y168" s="133">
        <v>14876</v>
      </c>
      <c r="Z168" s="160">
        <v>39448</v>
      </c>
      <c r="AA168" s="160">
        <f t="shared" ref="AA168:AA201" si="59">Y168+Z168</f>
        <v>54324</v>
      </c>
      <c r="AB168" s="131">
        <f t="shared" ref="AB168:AB201" si="60">IFERROR(Y168/R168*100-100," ")</f>
        <v>-31.661153987504605</v>
      </c>
      <c r="AC168" s="130">
        <f t="shared" ref="AC168:AC202" si="61">AA168/T168*100-100</f>
        <v>80.13728155983685</v>
      </c>
      <c r="AD168" s="96"/>
      <c r="AE168" s="96"/>
      <c r="AF168" s="143"/>
      <c r="AG168" s="34">
        <v>130</v>
      </c>
      <c r="AH168" s="69" t="s">
        <v>276</v>
      </c>
      <c r="AI168" s="37">
        <v>276806</v>
      </c>
      <c r="AJ168" s="37">
        <v>1416551</v>
      </c>
      <c r="AK168" s="37">
        <v>1844701</v>
      </c>
      <c r="AL168" s="33">
        <v>2036481.9999999998</v>
      </c>
      <c r="AM168" s="37">
        <v>748786</v>
      </c>
      <c r="AN168" s="37">
        <v>997165.00000000012</v>
      </c>
      <c r="AO168" s="37">
        <v>1529167.0000000002</v>
      </c>
      <c r="AP168" s="88">
        <v>1852204.0000000005</v>
      </c>
      <c r="AQ168" s="128">
        <v>113313.99999999999</v>
      </c>
      <c r="AR168" s="97">
        <v>246194</v>
      </c>
      <c r="AS168" s="133">
        <f t="shared" si="53"/>
        <v>359508</v>
      </c>
      <c r="AT168" s="160">
        <v>375231</v>
      </c>
      <c r="AU168" s="160">
        <f t="shared" si="54"/>
        <v>734739</v>
      </c>
      <c r="AV168" s="160">
        <v>350735</v>
      </c>
      <c r="AW168" s="160">
        <f t="shared" si="55"/>
        <v>1085474</v>
      </c>
      <c r="AX168" s="160">
        <v>210848.00000000003</v>
      </c>
      <c r="AY168" s="160">
        <v>2016485</v>
      </c>
      <c r="AZ168" s="160">
        <f t="shared" si="44"/>
        <v>2227333</v>
      </c>
      <c r="BA168" s="160">
        <v>307649</v>
      </c>
      <c r="BB168" s="160">
        <f t="shared" ref="BB168:BB201" si="62">BA168+AZ168</f>
        <v>2534982</v>
      </c>
      <c r="BC168" s="160">
        <v>524016.99999999994</v>
      </c>
      <c r="BD168" s="160">
        <f t="shared" ref="BD168:BD201" si="63">BC168+BB168</f>
        <v>3058999</v>
      </c>
      <c r="BE168" s="133">
        <v>330619</v>
      </c>
      <c r="BF168" s="160">
        <v>2322063</v>
      </c>
      <c r="BG168" s="160">
        <f t="shared" ref="BG168:BG201" si="64">BE168+BF168</f>
        <v>2652682</v>
      </c>
      <c r="BH168" s="131">
        <f t="shared" ref="BH168:BH201" si="65">IFERROR(BE168/AX168*100-100," ")</f>
        <v>56.804427834269234</v>
      </c>
      <c r="BI168" s="130">
        <f t="shared" ref="BI168:BI202" si="66">BG168/AZ168*100-100</f>
        <v>19.096785258423424</v>
      </c>
      <c r="BJ168" s="96"/>
      <c r="BK168" s="96"/>
    </row>
    <row r="169" spans="1:63" ht="15" customHeight="1" x14ac:dyDescent="0.3">
      <c r="A169" s="34">
        <v>132</v>
      </c>
      <c r="B169" s="69" t="s">
        <v>64</v>
      </c>
      <c r="C169" s="37">
        <v>2137535</v>
      </c>
      <c r="D169" s="37">
        <v>4241217</v>
      </c>
      <c r="E169" s="37">
        <v>6066840</v>
      </c>
      <c r="F169" s="129">
        <v>8117697</v>
      </c>
      <c r="G169" s="37">
        <v>2156769</v>
      </c>
      <c r="H169" s="37">
        <v>3928918</v>
      </c>
      <c r="I169" s="37">
        <v>5292685.9999999981</v>
      </c>
      <c r="J169" s="88">
        <v>7066509.0000000019</v>
      </c>
      <c r="K169" s="128">
        <v>1749273.0000000002</v>
      </c>
      <c r="L169" s="97">
        <v>2070124.0000000005</v>
      </c>
      <c r="M169" s="133">
        <f t="shared" si="50"/>
        <v>3819397.0000000009</v>
      </c>
      <c r="N169" s="160">
        <v>1143063</v>
      </c>
      <c r="O169" s="160">
        <f t="shared" si="56"/>
        <v>4962460.0000000009</v>
      </c>
      <c r="P169" s="160">
        <v>1747431.0000000005</v>
      </c>
      <c r="Q169" s="160">
        <f t="shared" si="51"/>
        <v>6709891.0000000019</v>
      </c>
      <c r="R169" s="133">
        <v>2891649.0000000009</v>
      </c>
      <c r="S169" s="160">
        <v>1793720</v>
      </c>
      <c r="T169" s="133">
        <f t="shared" si="52"/>
        <v>4685369.0000000009</v>
      </c>
      <c r="U169" s="133">
        <v>3802313</v>
      </c>
      <c r="V169" s="133">
        <f t="shared" si="57"/>
        <v>8487682</v>
      </c>
      <c r="W169" s="133">
        <v>4604804.0000000009</v>
      </c>
      <c r="X169" s="133">
        <f t="shared" si="58"/>
        <v>13092486</v>
      </c>
      <c r="Y169" s="133">
        <v>5256287.0000000009</v>
      </c>
      <c r="Z169" s="160">
        <v>6086537.9999999991</v>
      </c>
      <c r="AA169" s="160">
        <f t="shared" si="59"/>
        <v>11342825</v>
      </c>
      <c r="AB169" s="131">
        <f t="shared" si="60"/>
        <v>81.774724387365097</v>
      </c>
      <c r="AC169" s="130">
        <f t="shared" si="61"/>
        <v>142.09032415589888</v>
      </c>
      <c r="AD169" s="96"/>
      <c r="AE169" s="96"/>
      <c r="AF169" s="143"/>
      <c r="AG169" s="34">
        <v>131</v>
      </c>
      <c r="AH169" s="69" t="s">
        <v>64</v>
      </c>
      <c r="AI169" s="37">
        <v>1148236.9999999998</v>
      </c>
      <c r="AJ169" s="37">
        <v>3045360</v>
      </c>
      <c r="AK169" s="37">
        <v>7047529.9999999991</v>
      </c>
      <c r="AL169" s="33">
        <v>8763140.9999999981</v>
      </c>
      <c r="AM169" s="37">
        <v>3516580</v>
      </c>
      <c r="AN169" s="37">
        <v>5334925</v>
      </c>
      <c r="AO169" s="37">
        <v>6814289</v>
      </c>
      <c r="AP169" s="88">
        <v>8451567.9999999981</v>
      </c>
      <c r="AQ169" s="128">
        <v>1937942.0000000002</v>
      </c>
      <c r="AR169" s="97">
        <v>1979175.0000000005</v>
      </c>
      <c r="AS169" s="133">
        <f t="shared" ref="AS169:AS201" si="67">IF(SUM(AR169,AQ169)=0,"",SUM(AQ169,AR169))</f>
        <v>3917117.0000000009</v>
      </c>
      <c r="AT169" s="160">
        <v>2920855.0000000009</v>
      </c>
      <c r="AU169" s="160">
        <f t="shared" ref="AU169:AU201" si="68">IF(SUM(AS169:AT169)=0,"  ",SUM(AS169:AT169))</f>
        <v>6837972.0000000019</v>
      </c>
      <c r="AV169" s="160">
        <v>3617051.9999999995</v>
      </c>
      <c r="AW169" s="160">
        <f t="shared" ref="AW169:AW201" si="69">IF(SUM(AU169:AV169)=0,"  ",SUM(AU169:AV169))</f>
        <v>10455024.000000002</v>
      </c>
      <c r="AX169" s="160">
        <v>3054095.9999999991</v>
      </c>
      <c r="AY169" s="160">
        <v>2661692</v>
      </c>
      <c r="AZ169" s="160">
        <f t="shared" ref="AZ169:AZ201" si="70">SUM(AX169:AY169)</f>
        <v>5715787.9999999991</v>
      </c>
      <c r="BA169" s="160">
        <v>1501159</v>
      </c>
      <c r="BB169" s="160">
        <f t="shared" si="62"/>
        <v>7216946.9999999991</v>
      </c>
      <c r="BC169" s="160">
        <v>2571665.9999999995</v>
      </c>
      <c r="BD169" s="160">
        <f t="shared" si="63"/>
        <v>9788612.9999999981</v>
      </c>
      <c r="BE169" s="133">
        <v>1960654.9999999995</v>
      </c>
      <c r="BF169" s="160">
        <v>3333022.9999999995</v>
      </c>
      <c r="BG169" s="160">
        <f t="shared" si="64"/>
        <v>5293677.9999999991</v>
      </c>
      <c r="BH169" s="131">
        <f t="shared" si="65"/>
        <v>-35.802443669092256</v>
      </c>
      <c r="BI169" s="130">
        <f t="shared" si="66"/>
        <v>-7.3849834878410405</v>
      </c>
      <c r="BJ169" s="96"/>
      <c r="BK169" s="96"/>
    </row>
    <row r="170" spans="1:63" ht="15" customHeight="1" x14ac:dyDescent="0.3">
      <c r="A170" s="34">
        <v>133</v>
      </c>
      <c r="B170" s="69" t="s">
        <v>83</v>
      </c>
      <c r="C170" s="37"/>
      <c r="D170" s="37"/>
      <c r="E170" s="37"/>
      <c r="F170" s="129"/>
      <c r="G170" s="37" t="s">
        <v>340</v>
      </c>
      <c r="H170" s="37"/>
      <c r="I170" s="37"/>
      <c r="J170" s="88">
        <v>3454</v>
      </c>
      <c r="K170" s="128"/>
      <c r="L170" s="97"/>
      <c r="M170" s="133" t="str">
        <f t="shared" si="50"/>
        <v/>
      </c>
      <c r="N170" s="160"/>
      <c r="O170" s="160" t="str">
        <f t="shared" si="56"/>
        <v xml:space="preserve">  </v>
      </c>
      <c r="P170" s="160"/>
      <c r="Q170" s="160" t="str">
        <f t="shared" si="51"/>
        <v xml:space="preserve">  </v>
      </c>
      <c r="R170" s="133"/>
      <c r="S170" s="160">
        <v>54797</v>
      </c>
      <c r="T170" s="133">
        <f t="shared" si="52"/>
        <v>54797</v>
      </c>
      <c r="U170" s="133"/>
      <c r="V170" s="133">
        <f t="shared" si="57"/>
        <v>54797</v>
      </c>
      <c r="W170" s="133">
        <v>54336</v>
      </c>
      <c r="X170" s="133">
        <f t="shared" si="58"/>
        <v>109133</v>
      </c>
      <c r="Y170" s="133"/>
      <c r="Z170" s="160">
        <v>106992</v>
      </c>
      <c r="AA170" s="160">
        <f t="shared" si="59"/>
        <v>106992</v>
      </c>
      <c r="AB170" s="131" t="str">
        <f t="shared" si="60"/>
        <v xml:space="preserve"> </v>
      </c>
      <c r="AC170" s="130">
        <f t="shared" si="61"/>
        <v>95.251564866689762</v>
      </c>
      <c r="AD170" s="96"/>
      <c r="AE170" s="96"/>
      <c r="AF170" s="143"/>
      <c r="AG170" s="34">
        <v>132</v>
      </c>
      <c r="AH170" s="69" t="s">
        <v>83</v>
      </c>
      <c r="AI170" s="37">
        <v>52549</v>
      </c>
      <c r="AJ170" s="37">
        <v>160467</v>
      </c>
      <c r="AK170" s="37">
        <v>356873</v>
      </c>
      <c r="AL170" s="33">
        <v>455298</v>
      </c>
      <c r="AM170" s="37">
        <v>181427</v>
      </c>
      <c r="AN170" s="37">
        <v>360276</v>
      </c>
      <c r="AO170" s="37">
        <v>495978</v>
      </c>
      <c r="AP170" s="88">
        <v>659485.00000000012</v>
      </c>
      <c r="AQ170" s="128">
        <v>81445</v>
      </c>
      <c r="AR170" s="97">
        <v>58611</v>
      </c>
      <c r="AS170" s="133">
        <f t="shared" si="67"/>
        <v>140056</v>
      </c>
      <c r="AT170" s="160">
        <v>310600</v>
      </c>
      <c r="AU170" s="160">
        <f t="shared" si="68"/>
        <v>450656</v>
      </c>
      <c r="AV170" s="160">
        <v>316694</v>
      </c>
      <c r="AW170" s="160">
        <f t="shared" si="69"/>
        <v>767350</v>
      </c>
      <c r="AX170" s="160">
        <v>270347</v>
      </c>
      <c r="AY170" s="160">
        <v>202080</v>
      </c>
      <c r="AZ170" s="160">
        <f t="shared" si="70"/>
        <v>472427</v>
      </c>
      <c r="BA170" s="160">
        <v>84549</v>
      </c>
      <c r="BB170" s="160">
        <f t="shared" si="62"/>
        <v>556976</v>
      </c>
      <c r="BC170" s="160">
        <v>77300</v>
      </c>
      <c r="BD170" s="160">
        <f t="shared" si="63"/>
        <v>634276</v>
      </c>
      <c r="BE170" s="133">
        <v>114485</v>
      </c>
      <c r="BF170" s="160">
        <v>127195</v>
      </c>
      <c r="BG170" s="160">
        <f t="shared" si="64"/>
        <v>241680</v>
      </c>
      <c r="BH170" s="131">
        <f t="shared" si="65"/>
        <v>-57.652572434685794</v>
      </c>
      <c r="BI170" s="130">
        <f t="shared" si="66"/>
        <v>-48.842890012636872</v>
      </c>
      <c r="BJ170" s="96"/>
      <c r="BK170" s="96"/>
    </row>
    <row r="171" spans="1:63" ht="15" customHeight="1" x14ac:dyDescent="0.3">
      <c r="A171" s="34">
        <v>134</v>
      </c>
      <c r="B171" s="69" t="s">
        <v>277</v>
      </c>
      <c r="C171" s="37">
        <v>5490</v>
      </c>
      <c r="D171" s="37">
        <v>20029</v>
      </c>
      <c r="E171" s="37">
        <v>20029</v>
      </c>
      <c r="F171" s="129">
        <v>20029</v>
      </c>
      <c r="G171" s="37" t="s">
        <v>340</v>
      </c>
      <c r="H171" s="37">
        <v>6716</v>
      </c>
      <c r="I171" s="37">
        <v>19458</v>
      </c>
      <c r="J171" s="88">
        <v>40473</v>
      </c>
      <c r="K171" s="128"/>
      <c r="L171" s="97"/>
      <c r="M171" s="133" t="str">
        <f t="shared" si="50"/>
        <v/>
      </c>
      <c r="N171" s="160"/>
      <c r="O171" s="160" t="str">
        <f t="shared" si="56"/>
        <v xml:space="preserve">  </v>
      </c>
      <c r="P171" s="160"/>
      <c r="Q171" s="160" t="str">
        <f t="shared" ref="Q171:Q201" si="71">IF(SUM(O171:P171)=0,"  ",SUM(O171:P171))</f>
        <v xml:space="preserve">  </v>
      </c>
      <c r="R171" s="133"/>
      <c r="S171" s="160"/>
      <c r="T171" s="133">
        <f t="shared" ref="T171:T201" si="72">SUM(R171:S171)</f>
        <v>0</v>
      </c>
      <c r="U171" s="133"/>
      <c r="V171" s="133">
        <f t="shared" si="57"/>
        <v>0</v>
      </c>
      <c r="W171" s="133"/>
      <c r="X171" s="133">
        <f t="shared" si="58"/>
        <v>0</v>
      </c>
      <c r="Y171" s="133"/>
      <c r="Z171" s="160"/>
      <c r="AA171" s="160">
        <f t="shared" si="59"/>
        <v>0</v>
      </c>
      <c r="AB171" s="131" t="str">
        <f t="shared" si="60"/>
        <v xml:space="preserve"> </v>
      </c>
      <c r="AC171" s="130"/>
      <c r="AD171" s="96"/>
      <c r="AE171" s="96"/>
      <c r="AF171" s="143"/>
      <c r="AG171" s="34">
        <v>133</v>
      </c>
      <c r="AH171" s="69" t="s">
        <v>277</v>
      </c>
      <c r="AI171" s="37">
        <v>26675</v>
      </c>
      <c r="AJ171" s="37">
        <v>77985</v>
      </c>
      <c r="AK171" s="37">
        <v>77985</v>
      </c>
      <c r="AL171" s="33">
        <v>510586</v>
      </c>
      <c r="AM171" s="37">
        <v>16307</v>
      </c>
      <c r="AN171" s="37">
        <v>32571</v>
      </c>
      <c r="AO171" s="37">
        <v>32571</v>
      </c>
      <c r="AP171" s="88">
        <v>151513</v>
      </c>
      <c r="AQ171" s="128">
        <v>1025</v>
      </c>
      <c r="AR171" s="97"/>
      <c r="AS171" s="133">
        <f t="shared" si="67"/>
        <v>1025</v>
      </c>
      <c r="AT171" s="160">
        <v>38477</v>
      </c>
      <c r="AU171" s="160">
        <f t="shared" si="68"/>
        <v>39502</v>
      </c>
      <c r="AV171" s="160"/>
      <c r="AW171" s="160">
        <f t="shared" si="69"/>
        <v>39502</v>
      </c>
      <c r="AX171" s="160">
        <v>992582</v>
      </c>
      <c r="AY171" s="160"/>
      <c r="AZ171" s="160">
        <f t="shared" si="70"/>
        <v>992582</v>
      </c>
      <c r="BA171" s="160"/>
      <c r="BB171" s="160">
        <f t="shared" si="62"/>
        <v>992582</v>
      </c>
      <c r="BC171" s="160">
        <v>19891</v>
      </c>
      <c r="BD171" s="160">
        <f t="shared" si="63"/>
        <v>1012473</v>
      </c>
      <c r="BE171" s="133"/>
      <c r="BF171" s="160"/>
      <c r="BG171" s="160">
        <f t="shared" si="64"/>
        <v>0</v>
      </c>
      <c r="BH171" s="131">
        <f t="shared" si="65"/>
        <v>-100</v>
      </c>
      <c r="BI171" s="130">
        <f t="shared" si="66"/>
        <v>-100</v>
      </c>
      <c r="BJ171" s="96"/>
      <c r="BK171" s="96"/>
    </row>
    <row r="172" spans="1:63" ht="15" customHeight="1" x14ac:dyDescent="0.3">
      <c r="A172" s="34">
        <v>135</v>
      </c>
      <c r="B172" s="69" t="s">
        <v>278</v>
      </c>
      <c r="C172" s="37">
        <v>546012</v>
      </c>
      <c r="D172" s="37">
        <v>1029381</v>
      </c>
      <c r="E172" s="37">
        <v>2139200</v>
      </c>
      <c r="F172" s="129">
        <v>3113702</v>
      </c>
      <c r="G172" s="37">
        <v>616447</v>
      </c>
      <c r="H172" s="37">
        <v>1697619</v>
      </c>
      <c r="I172" s="37">
        <v>2691329</v>
      </c>
      <c r="J172" s="88">
        <v>3357062</v>
      </c>
      <c r="K172" s="128">
        <v>664358</v>
      </c>
      <c r="L172" s="97">
        <v>536886</v>
      </c>
      <c r="M172" s="133">
        <f t="shared" si="50"/>
        <v>1201244</v>
      </c>
      <c r="N172" s="160">
        <v>659595</v>
      </c>
      <c r="O172" s="160">
        <f t="shared" ref="O172:O201" si="73">IF(SUM(M172:N172)=0,"  ",SUM(M172:N172))</f>
        <v>1860839</v>
      </c>
      <c r="P172" s="160">
        <v>605490</v>
      </c>
      <c r="Q172" s="160">
        <f t="shared" si="71"/>
        <v>2466329</v>
      </c>
      <c r="R172" s="133">
        <v>992303</v>
      </c>
      <c r="S172" s="160">
        <v>874618</v>
      </c>
      <c r="T172" s="133">
        <f t="shared" si="72"/>
        <v>1866921</v>
      </c>
      <c r="U172" s="133">
        <v>810298</v>
      </c>
      <c r="V172" s="133">
        <f t="shared" si="57"/>
        <v>2677219</v>
      </c>
      <c r="W172" s="133">
        <v>1039100</v>
      </c>
      <c r="X172" s="133">
        <f t="shared" si="58"/>
        <v>3716319</v>
      </c>
      <c r="Y172" s="133">
        <v>1248877</v>
      </c>
      <c r="Z172" s="160">
        <v>1348997</v>
      </c>
      <c r="AA172" s="160">
        <f t="shared" si="59"/>
        <v>2597874</v>
      </c>
      <c r="AB172" s="131">
        <f t="shared" si="60"/>
        <v>25.856416840420721</v>
      </c>
      <c r="AC172" s="130">
        <f t="shared" si="61"/>
        <v>39.152861851144223</v>
      </c>
      <c r="AD172" s="96"/>
      <c r="AE172" s="96"/>
      <c r="AF172" s="143"/>
      <c r="AG172" s="34">
        <v>134</v>
      </c>
      <c r="AH172" s="69" t="s">
        <v>278</v>
      </c>
      <c r="AI172" s="37">
        <v>114330</v>
      </c>
      <c r="AJ172" s="37">
        <v>202948</v>
      </c>
      <c r="AK172" s="37">
        <v>892779.99999999988</v>
      </c>
      <c r="AL172" s="33">
        <v>1086014.9999999998</v>
      </c>
      <c r="AM172" s="37">
        <v>134845</v>
      </c>
      <c r="AN172" s="37">
        <v>237079.99999999994</v>
      </c>
      <c r="AO172" s="37">
        <v>409323.99999999994</v>
      </c>
      <c r="AP172" s="88">
        <v>574396.00000000023</v>
      </c>
      <c r="AQ172" s="128">
        <v>254263</v>
      </c>
      <c r="AR172" s="97">
        <v>195986</v>
      </c>
      <c r="AS172" s="133">
        <f t="shared" si="67"/>
        <v>450249</v>
      </c>
      <c r="AT172" s="160">
        <v>403358</v>
      </c>
      <c r="AU172" s="160">
        <f t="shared" si="68"/>
        <v>853607</v>
      </c>
      <c r="AV172" s="160">
        <v>99575</v>
      </c>
      <c r="AW172" s="160">
        <f t="shared" si="69"/>
        <v>953182</v>
      </c>
      <c r="AX172" s="160">
        <v>317628</v>
      </c>
      <c r="AY172" s="160">
        <v>6550</v>
      </c>
      <c r="AZ172" s="160">
        <f t="shared" si="70"/>
        <v>324178</v>
      </c>
      <c r="BA172" s="160">
        <v>342841</v>
      </c>
      <c r="BB172" s="160">
        <f t="shared" si="62"/>
        <v>667019</v>
      </c>
      <c r="BC172" s="160">
        <v>67375</v>
      </c>
      <c r="BD172" s="160">
        <f t="shared" si="63"/>
        <v>734394</v>
      </c>
      <c r="BE172" s="133">
        <v>350281</v>
      </c>
      <c r="BF172" s="160">
        <v>29976</v>
      </c>
      <c r="BG172" s="160">
        <f t="shared" si="64"/>
        <v>380257</v>
      </c>
      <c r="BH172" s="131">
        <f t="shared" si="65"/>
        <v>10.280264964045998</v>
      </c>
      <c r="BI172" s="130">
        <f t="shared" si="66"/>
        <v>17.298829655312815</v>
      </c>
      <c r="BJ172" s="96"/>
      <c r="BK172" s="96"/>
    </row>
    <row r="173" spans="1:63" ht="15" customHeight="1" x14ac:dyDescent="0.3">
      <c r="A173" s="34">
        <v>136</v>
      </c>
      <c r="B173" s="69" t="s">
        <v>279</v>
      </c>
      <c r="C173" s="37"/>
      <c r="D173" s="37"/>
      <c r="E173" s="37"/>
      <c r="F173" s="129"/>
      <c r="G173" s="37"/>
      <c r="H173" s="37"/>
      <c r="I173" s="37"/>
      <c r="J173" s="88"/>
      <c r="K173" s="128"/>
      <c r="L173" s="97"/>
      <c r="M173" s="133" t="str">
        <f t="shared" si="50"/>
        <v/>
      </c>
      <c r="N173" s="160"/>
      <c r="O173" s="160" t="str">
        <f t="shared" si="73"/>
        <v xml:space="preserve">  </v>
      </c>
      <c r="P173" s="160"/>
      <c r="Q173" s="160" t="str">
        <f t="shared" si="71"/>
        <v xml:space="preserve">  </v>
      </c>
      <c r="R173" s="133"/>
      <c r="S173" s="160"/>
      <c r="T173" s="133">
        <f t="shared" si="72"/>
        <v>0</v>
      </c>
      <c r="U173" s="133"/>
      <c r="V173" s="133">
        <f t="shared" si="57"/>
        <v>0</v>
      </c>
      <c r="W173" s="133"/>
      <c r="X173" s="133">
        <f t="shared" si="58"/>
        <v>0</v>
      </c>
      <c r="Y173" s="133"/>
      <c r="Z173" s="160"/>
      <c r="AA173" s="160">
        <f t="shared" si="59"/>
        <v>0</v>
      </c>
      <c r="AB173" s="131" t="str">
        <f t="shared" si="60"/>
        <v xml:space="preserve"> </v>
      </c>
      <c r="AC173" s="130"/>
      <c r="AD173" s="96"/>
      <c r="AE173" s="96"/>
      <c r="AF173" s="143"/>
      <c r="AG173" s="34">
        <v>135</v>
      </c>
      <c r="AH173" s="69" t="s">
        <v>279</v>
      </c>
      <c r="AI173" s="37">
        <v>15705</v>
      </c>
      <c r="AJ173" s="37">
        <v>15705</v>
      </c>
      <c r="AK173" s="37">
        <v>15705</v>
      </c>
      <c r="AL173" s="33">
        <v>28849</v>
      </c>
      <c r="AM173" s="37"/>
      <c r="AN173" s="37">
        <v>4555</v>
      </c>
      <c r="AO173" s="37">
        <v>4555</v>
      </c>
      <c r="AP173" s="88">
        <v>4555</v>
      </c>
      <c r="AQ173" s="128"/>
      <c r="AR173" s="97">
        <v>9250</v>
      </c>
      <c r="AS173" s="133">
        <f t="shared" si="67"/>
        <v>9250</v>
      </c>
      <c r="AT173" s="160"/>
      <c r="AU173" s="160">
        <f t="shared" si="68"/>
        <v>9250</v>
      </c>
      <c r="AV173" s="160"/>
      <c r="AW173" s="160">
        <f t="shared" si="69"/>
        <v>9250</v>
      </c>
      <c r="AX173" s="160">
        <v>1242</v>
      </c>
      <c r="AY173" s="160">
        <v>23892</v>
      </c>
      <c r="AZ173" s="160">
        <f t="shared" si="70"/>
        <v>25134</v>
      </c>
      <c r="BA173" s="160"/>
      <c r="BB173" s="160">
        <f t="shared" si="62"/>
        <v>25134</v>
      </c>
      <c r="BC173" s="160"/>
      <c r="BD173" s="160">
        <f t="shared" si="63"/>
        <v>25134</v>
      </c>
      <c r="BE173" s="133"/>
      <c r="BF173" s="160"/>
      <c r="BG173" s="160">
        <f t="shared" si="64"/>
        <v>0</v>
      </c>
      <c r="BH173" s="131">
        <f t="shared" si="65"/>
        <v>-100</v>
      </c>
      <c r="BI173" s="130">
        <f t="shared" si="66"/>
        <v>-100</v>
      </c>
      <c r="BJ173" s="96"/>
      <c r="BK173" s="96"/>
    </row>
    <row r="174" spans="1:63" ht="15" customHeight="1" x14ac:dyDescent="0.3">
      <c r="A174" s="34">
        <v>137</v>
      </c>
      <c r="B174" s="69" t="s">
        <v>280</v>
      </c>
      <c r="C174" s="37"/>
      <c r="D174" s="37"/>
      <c r="E174" s="37"/>
      <c r="F174" s="129"/>
      <c r="G174" s="37"/>
      <c r="H174" s="37"/>
      <c r="I174" s="37"/>
      <c r="J174" s="88"/>
      <c r="K174" s="128"/>
      <c r="L174" s="97"/>
      <c r="M174" s="133" t="str">
        <f t="shared" si="50"/>
        <v/>
      </c>
      <c r="N174" s="160"/>
      <c r="O174" s="160" t="str">
        <f t="shared" si="73"/>
        <v xml:space="preserve">  </v>
      </c>
      <c r="P174" s="160"/>
      <c r="Q174" s="160" t="str">
        <f t="shared" si="71"/>
        <v xml:space="preserve">  </v>
      </c>
      <c r="R174" s="133"/>
      <c r="S174" s="160"/>
      <c r="T174" s="133">
        <f t="shared" si="72"/>
        <v>0</v>
      </c>
      <c r="U174" s="133"/>
      <c r="V174" s="133">
        <f t="shared" si="57"/>
        <v>0</v>
      </c>
      <c r="W174" s="133"/>
      <c r="X174" s="133">
        <f t="shared" si="58"/>
        <v>0</v>
      </c>
      <c r="Y174" s="133"/>
      <c r="Z174" s="160"/>
      <c r="AA174" s="160">
        <f t="shared" si="59"/>
        <v>0</v>
      </c>
      <c r="AB174" s="131" t="str">
        <f t="shared" si="60"/>
        <v xml:space="preserve"> </v>
      </c>
      <c r="AC174" s="130"/>
      <c r="AD174" s="96"/>
      <c r="AE174" s="96"/>
      <c r="AF174" s="143"/>
      <c r="AG174" s="34">
        <v>136</v>
      </c>
      <c r="AH174" s="69" t="s">
        <v>280</v>
      </c>
      <c r="AI174" s="37"/>
      <c r="AJ174" s="37"/>
      <c r="AK174" s="37"/>
      <c r="AM174" s="37"/>
      <c r="AN174" s="37"/>
      <c r="AO174" s="37">
        <v>0</v>
      </c>
      <c r="AP174" s="88"/>
      <c r="AQ174" s="128"/>
      <c r="AR174" s="97"/>
      <c r="AS174" s="133" t="str">
        <f t="shared" si="67"/>
        <v/>
      </c>
      <c r="AT174" s="160"/>
      <c r="AU174" s="160" t="str">
        <f t="shared" si="68"/>
        <v xml:space="preserve">  </v>
      </c>
      <c r="AV174" s="160"/>
      <c r="AW174" s="160" t="str">
        <f t="shared" si="69"/>
        <v xml:space="preserve">  </v>
      </c>
      <c r="AX174" s="160"/>
      <c r="AY174" s="160"/>
      <c r="AZ174" s="160">
        <f t="shared" si="70"/>
        <v>0</v>
      </c>
      <c r="BA174" s="160"/>
      <c r="BB174" s="160">
        <f t="shared" si="62"/>
        <v>0</v>
      </c>
      <c r="BC174" s="160"/>
      <c r="BD174" s="160">
        <f t="shared" si="63"/>
        <v>0</v>
      </c>
      <c r="BE174" s="133"/>
      <c r="BF174" s="160"/>
      <c r="BG174" s="160">
        <f t="shared" si="64"/>
        <v>0</v>
      </c>
      <c r="BH174" s="131" t="str">
        <f t="shared" si="65"/>
        <v xml:space="preserve"> </v>
      </c>
      <c r="BI174" s="130"/>
      <c r="BJ174" s="96"/>
      <c r="BK174" s="96"/>
    </row>
    <row r="175" spans="1:63" ht="15" customHeight="1" x14ac:dyDescent="0.3">
      <c r="A175" s="34">
        <v>138</v>
      </c>
      <c r="B175" s="69" t="s">
        <v>281</v>
      </c>
      <c r="C175" s="37"/>
      <c r="D175" s="37"/>
      <c r="E175" s="37">
        <v>10021</v>
      </c>
      <c r="F175" s="129">
        <v>10021</v>
      </c>
      <c r="G175" s="37" t="s">
        <v>340</v>
      </c>
      <c r="H175" s="37"/>
      <c r="I175" s="37"/>
      <c r="J175" s="88"/>
      <c r="K175" s="128">
        <v>2762</v>
      </c>
      <c r="L175" s="97">
        <v>2066</v>
      </c>
      <c r="M175" s="133">
        <f t="shared" ref="M175:M201" si="74">IF(SUM(L175,K175)=0,"",SUM(K175,L175))</f>
        <v>4828</v>
      </c>
      <c r="N175" s="160"/>
      <c r="O175" s="160">
        <f>IF(SUM(M175:N175)=0,"  ",SUM(M175:N175))</f>
        <v>4828</v>
      </c>
      <c r="P175" s="160">
        <v>9181</v>
      </c>
      <c r="Q175" s="160">
        <f t="shared" si="71"/>
        <v>14009</v>
      </c>
      <c r="R175" s="133">
        <v>6120</v>
      </c>
      <c r="S175" s="160">
        <v>3271</v>
      </c>
      <c r="T175" s="133">
        <f t="shared" si="72"/>
        <v>9391</v>
      </c>
      <c r="U175" s="133"/>
      <c r="V175" s="133">
        <f t="shared" si="57"/>
        <v>9391</v>
      </c>
      <c r="W175" s="133"/>
      <c r="X175" s="133">
        <f t="shared" si="58"/>
        <v>9391</v>
      </c>
      <c r="Y175" s="133"/>
      <c r="Z175" s="160"/>
      <c r="AA175" s="160">
        <f t="shared" si="59"/>
        <v>0</v>
      </c>
      <c r="AB175" s="131">
        <f t="shared" si="60"/>
        <v>-100</v>
      </c>
      <c r="AC175" s="130">
        <f t="shared" si="61"/>
        <v>-100</v>
      </c>
      <c r="AD175" s="96"/>
      <c r="AE175" s="96"/>
      <c r="AF175" s="143"/>
      <c r="AG175" s="34">
        <v>137</v>
      </c>
      <c r="AH175" s="69" t="s">
        <v>281</v>
      </c>
      <c r="AI175" s="37">
        <v>8138</v>
      </c>
      <c r="AJ175" s="37">
        <v>93901</v>
      </c>
      <c r="AK175" s="37">
        <v>93901</v>
      </c>
      <c r="AL175" s="33">
        <v>70448</v>
      </c>
      <c r="AM175" s="37">
        <v>6904</v>
      </c>
      <c r="AN175" s="37">
        <v>450012.99999999994</v>
      </c>
      <c r="AO175" s="37">
        <v>470832.99999999994</v>
      </c>
      <c r="AP175" s="88">
        <v>501561.99999999994</v>
      </c>
      <c r="AQ175" s="128"/>
      <c r="AR175" s="97">
        <v>1220</v>
      </c>
      <c r="AS175" s="133">
        <f t="shared" si="67"/>
        <v>1220</v>
      </c>
      <c r="AT175" s="160">
        <v>13884</v>
      </c>
      <c r="AU175" s="160">
        <f t="shared" si="68"/>
        <v>15104</v>
      </c>
      <c r="AV175" s="160">
        <v>6749</v>
      </c>
      <c r="AW175" s="160">
        <f t="shared" si="69"/>
        <v>21853</v>
      </c>
      <c r="AX175" s="160"/>
      <c r="AY175" s="160">
        <v>5002</v>
      </c>
      <c r="AZ175" s="160">
        <f t="shared" si="70"/>
        <v>5002</v>
      </c>
      <c r="BA175" s="160">
        <v>7945</v>
      </c>
      <c r="BB175" s="160">
        <f t="shared" si="62"/>
        <v>12947</v>
      </c>
      <c r="BC175" s="160"/>
      <c r="BD175" s="160">
        <f t="shared" si="63"/>
        <v>12947</v>
      </c>
      <c r="BE175" s="133"/>
      <c r="BF175" s="160"/>
      <c r="BG175" s="160">
        <f t="shared" si="64"/>
        <v>0</v>
      </c>
      <c r="BH175" s="131" t="str">
        <f t="shared" si="65"/>
        <v xml:space="preserve"> </v>
      </c>
      <c r="BI175" s="130">
        <f t="shared" si="66"/>
        <v>-100</v>
      </c>
      <c r="BJ175" s="96"/>
      <c r="BK175" s="96"/>
    </row>
    <row r="176" spans="1:63" ht="15" customHeight="1" x14ac:dyDescent="0.3">
      <c r="A176" s="34">
        <v>139</v>
      </c>
      <c r="B176" s="33" t="s">
        <v>282</v>
      </c>
      <c r="C176" s="37">
        <v>397360</v>
      </c>
      <c r="D176" s="37">
        <v>1388263</v>
      </c>
      <c r="E176" s="37">
        <v>2000504</v>
      </c>
      <c r="F176" s="129">
        <v>2409305</v>
      </c>
      <c r="G176" s="37">
        <v>329063</v>
      </c>
      <c r="H176" s="37">
        <v>464689</v>
      </c>
      <c r="I176" s="37">
        <v>1025828.0000000001</v>
      </c>
      <c r="J176" s="88">
        <v>1604980</v>
      </c>
      <c r="K176" s="128">
        <v>354150</v>
      </c>
      <c r="L176" s="97">
        <v>486325.00000000006</v>
      </c>
      <c r="M176" s="133">
        <f t="shared" si="74"/>
        <v>840475</v>
      </c>
      <c r="N176" s="160">
        <v>294820</v>
      </c>
      <c r="O176" s="160">
        <f t="shared" si="73"/>
        <v>1135295</v>
      </c>
      <c r="P176" s="160">
        <v>293934</v>
      </c>
      <c r="Q176" s="160">
        <f t="shared" si="71"/>
        <v>1429229</v>
      </c>
      <c r="R176" s="133">
        <v>588473</v>
      </c>
      <c r="S176" s="160">
        <v>275518</v>
      </c>
      <c r="T176" s="133">
        <f t="shared" si="72"/>
        <v>863991</v>
      </c>
      <c r="U176" s="133">
        <v>575330</v>
      </c>
      <c r="V176" s="133">
        <f t="shared" si="57"/>
        <v>1439321</v>
      </c>
      <c r="W176" s="133">
        <v>412401</v>
      </c>
      <c r="X176" s="133">
        <f t="shared" si="58"/>
        <v>1851722</v>
      </c>
      <c r="Y176" s="133">
        <v>419113</v>
      </c>
      <c r="Z176" s="160">
        <v>388077</v>
      </c>
      <c r="AA176" s="160">
        <f t="shared" si="59"/>
        <v>807190</v>
      </c>
      <c r="AB176" s="131">
        <f t="shared" si="60"/>
        <v>-28.779570175692001</v>
      </c>
      <c r="AC176" s="130">
        <f t="shared" si="61"/>
        <v>-6.5742582966720704</v>
      </c>
      <c r="AD176" s="96"/>
      <c r="AE176" s="96"/>
      <c r="AF176" s="143"/>
      <c r="AG176" s="34">
        <v>138</v>
      </c>
      <c r="AH176" s="33" t="s">
        <v>282</v>
      </c>
      <c r="AI176" s="37">
        <v>622480</v>
      </c>
      <c r="AJ176" s="37">
        <v>1204245</v>
      </c>
      <c r="AK176" s="37">
        <v>1752278</v>
      </c>
      <c r="AL176" s="33">
        <v>3090257.9999999991</v>
      </c>
      <c r="AM176" s="37">
        <v>444558</v>
      </c>
      <c r="AN176" s="37">
        <v>895889.00000000012</v>
      </c>
      <c r="AO176" s="37">
        <v>1237188</v>
      </c>
      <c r="AP176" s="88">
        <v>2011703.0000000002</v>
      </c>
      <c r="AQ176" s="128">
        <v>719197.00000000012</v>
      </c>
      <c r="AR176" s="97">
        <v>925919</v>
      </c>
      <c r="AS176" s="133">
        <f t="shared" si="67"/>
        <v>1645116</v>
      </c>
      <c r="AT176" s="160">
        <v>443672</v>
      </c>
      <c r="AU176" s="160">
        <f t="shared" si="68"/>
        <v>2088788</v>
      </c>
      <c r="AV176" s="160">
        <v>340277</v>
      </c>
      <c r="AW176" s="160">
        <f t="shared" si="69"/>
        <v>2429065</v>
      </c>
      <c r="AX176" s="160">
        <v>840803.99999999977</v>
      </c>
      <c r="AY176" s="160">
        <v>1509608</v>
      </c>
      <c r="AZ176" s="160">
        <f t="shared" si="70"/>
        <v>2350412</v>
      </c>
      <c r="BA176" s="160">
        <v>3408708</v>
      </c>
      <c r="BB176" s="160">
        <f t="shared" si="62"/>
        <v>5759120</v>
      </c>
      <c r="BC176" s="160">
        <v>1256691</v>
      </c>
      <c r="BD176" s="160">
        <f t="shared" si="63"/>
        <v>7015811</v>
      </c>
      <c r="BE176" s="133">
        <v>2237571</v>
      </c>
      <c r="BF176" s="160">
        <v>1832455</v>
      </c>
      <c r="BG176" s="160">
        <f t="shared" si="64"/>
        <v>4070026</v>
      </c>
      <c r="BH176" s="131">
        <f>IFERROR(BE176/AX176*100-100," ")</f>
        <v>166.12278247962672</v>
      </c>
      <c r="BI176" s="130">
        <f t="shared" si="66"/>
        <v>73.162237088646577</v>
      </c>
      <c r="BJ176" s="96"/>
      <c r="BK176" s="96"/>
    </row>
    <row r="177" spans="1:63" ht="15" customHeight="1" x14ac:dyDescent="0.3">
      <c r="A177" s="34">
        <v>140</v>
      </c>
      <c r="B177" s="69" t="s">
        <v>284</v>
      </c>
      <c r="C177" s="37">
        <v>450713</v>
      </c>
      <c r="D177" s="37">
        <v>1167846</v>
      </c>
      <c r="E177" s="37">
        <v>2180886</v>
      </c>
      <c r="F177" s="129">
        <v>2516965</v>
      </c>
      <c r="G177" s="37">
        <v>179672</v>
      </c>
      <c r="H177" s="37">
        <v>607188</v>
      </c>
      <c r="I177" s="37">
        <v>1270343.9999999998</v>
      </c>
      <c r="J177" s="88">
        <v>1590813</v>
      </c>
      <c r="K177" s="128">
        <v>570788</v>
      </c>
      <c r="L177" s="97">
        <v>427761</v>
      </c>
      <c r="M177" s="133">
        <f t="shared" si="74"/>
        <v>998549</v>
      </c>
      <c r="N177" s="160">
        <v>513706</v>
      </c>
      <c r="O177" s="160">
        <f>IF(SUM(M177:N177)=0,"  ",SUM(M177:N177))</f>
        <v>1512255</v>
      </c>
      <c r="P177" s="160">
        <v>597233</v>
      </c>
      <c r="Q177" s="160">
        <f t="shared" si="71"/>
        <v>2109488</v>
      </c>
      <c r="R177" s="133">
        <v>232972.00000000003</v>
      </c>
      <c r="S177" s="160">
        <v>169111</v>
      </c>
      <c r="T177" s="133">
        <f t="shared" si="72"/>
        <v>402083</v>
      </c>
      <c r="U177" s="133">
        <v>519825</v>
      </c>
      <c r="V177" s="133">
        <f t="shared" si="57"/>
        <v>921908</v>
      </c>
      <c r="W177" s="133">
        <v>729888</v>
      </c>
      <c r="X177" s="133">
        <f t="shared" si="58"/>
        <v>1651796</v>
      </c>
      <c r="Y177" s="133">
        <v>379252</v>
      </c>
      <c r="Z177" s="160">
        <v>603781</v>
      </c>
      <c r="AA177" s="160">
        <f t="shared" si="59"/>
        <v>983033</v>
      </c>
      <c r="AB177" s="131">
        <f t="shared" si="60"/>
        <v>62.788661298353418</v>
      </c>
      <c r="AC177" s="130">
        <f t="shared" si="61"/>
        <v>144.48509387365297</v>
      </c>
      <c r="AD177" s="96"/>
      <c r="AE177" s="96"/>
      <c r="AF177" s="143"/>
      <c r="AG177" s="34">
        <v>139</v>
      </c>
      <c r="AH177" s="69" t="s">
        <v>284</v>
      </c>
      <c r="AI177" s="37">
        <v>931693</v>
      </c>
      <c r="AJ177" s="37">
        <v>2484433</v>
      </c>
      <c r="AK177" s="37">
        <v>2942314</v>
      </c>
      <c r="AL177" s="33">
        <v>3434188.9999999991</v>
      </c>
      <c r="AM177" s="37">
        <v>335996</v>
      </c>
      <c r="AN177" s="37">
        <v>1004634.9999999999</v>
      </c>
      <c r="AO177" s="37">
        <v>3454380</v>
      </c>
      <c r="AP177" s="88">
        <v>5022152.9999999991</v>
      </c>
      <c r="AQ177" s="128">
        <v>582101.00000000012</v>
      </c>
      <c r="AR177" s="97">
        <v>458580.99999999994</v>
      </c>
      <c r="AS177" s="133">
        <f t="shared" si="67"/>
        <v>1040682</v>
      </c>
      <c r="AT177" s="160">
        <v>1942780</v>
      </c>
      <c r="AU177" s="160">
        <f t="shared" si="68"/>
        <v>2983462</v>
      </c>
      <c r="AV177" s="160">
        <v>418206.99999999994</v>
      </c>
      <c r="AW177" s="160">
        <f t="shared" si="69"/>
        <v>3401669</v>
      </c>
      <c r="AX177" s="160">
        <v>857879</v>
      </c>
      <c r="AY177" s="160">
        <v>295580</v>
      </c>
      <c r="AZ177" s="160">
        <f t="shared" si="70"/>
        <v>1153459</v>
      </c>
      <c r="BA177" s="160">
        <v>847056</v>
      </c>
      <c r="BB177" s="160">
        <f t="shared" si="62"/>
        <v>2000515</v>
      </c>
      <c r="BC177" s="160">
        <v>845211.00000000012</v>
      </c>
      <c r="BD177" s="160">
        <f t="shared" si="63"/>
        <v>2845726</v>
      </c>
      <c r="BE177" s="133">
        <v>531049.99999999988</v>
      </c>
      <c r="BF177" s="160">
        <v>559607</v>
      </c>
      <c r="BG177" s="160">
        <f t="shared" si="64"/>
        <v>1090657</v>
      </c>
      <c r="BH177" s="131">
        <f t="shared" si="65"/>
        <v>-38.097330742447376</v>
      </c>
      <c r="BI177" s="130">
        <f t="shared" si="66"/>
        <v>-5.4446668672228498</v>
      </c>
      <c r="BJ177" s="96"/>
      <c r="BK177" s="96"/>
    </row>
    <row r="178" spans="1:63" ht="15" customHeight="1" x14ac:dyDescent="0.3">
      <c r="A178" s="34">
        <v>141</v>
      </c>
      <c r="B178" s="69" t="s">
        <v>285</v>
      </c>
      <c r="C178" s="37">
        <v>210235</v>
      </c>
      <c r="D178" s="37">
        <v>473616</v>
      </c>
      <c r="E178" s="37">
        <v>583904</v>
      </c>
      <c r="F178" s="129">
        <v>583904</v>
      </c>
      <c r="G178" s="37" t="s">
        <v>340</v>
      </c>
      <c r="H178" s="37"/>
      <c r="I178" s="37"/>
      <c r="J178" s="88"/>
      <c r="K178" s="128"/>
      <c r="L178" s="97"/>
      <c r="M178" s="133" t="str">
        <f t="shared" si="74"/>
        <v/>
      </c>
      <c r="N178" s="160"/>
      <c r="O178" s="160" t="str">
        <f t="shared" si="73"/>
        <v xml:space="preserve">  </v>
      </c>
      <c r="P178" s="160"/>
      <c r="Q178" s="160" t="str">
        <f t="shared" si="71"/>
        <v xml:space="preserve">  </v>
      </c>
      <c r="R178" s="133"/>
      <c r="S178" s="160"/>
      <c r="T178" s="133">
        <f t="shared" si="72"/>
        <v>0</v>
      </c>
      <c r="U178" s="133"/>
      <c r="V178" s="133">
        <f t="shared" si="57"/>
        <v>0</v>
      </c>
      <c r="W178" s="133"/>
      <c r="X178" s="133">
        <f t="shared" si="58"/>
        <v>0</v>
      </c>
      <c r="Y178" s="111"/>
      <c r="Z178" s="300"/>
      <c r="AA178" s="160">
        <f t="shared" si="59"/>
        <v>0</v>
      </c>
      <c r="AB178" s="131" t="str">
        <f t="shared" si="60"/>
        <v xml:space="preserve"> </v>
      </c>
      <c r="AC178" s="130"/>
      <c r="AD178" s="96"/>
      <c r="AE178" s="96"/>
      <c r="AF178" s="143"/>
      <c r="AG178" s="34">
        <v>140</v>
      </c>
      <c r="AH178" s="69" t="s">
        <v>285</v>
      </c>
      <c r="AI178" s="37">
        <v>0</v>
      </c>
      <c r="AJ178" s="37">
        <v>19009</v>
      </c>
      <c r="AK178" s="37">
        <v>19009</v>
      </c>
      <c r="AL178" s="33">
        <v>151627</v>
      </c>
      <c r="AM178" s="37">
        <v>82540</v>
      </c>
      <c r="AN178" s="37">
        <v>168008</v>
      </c>
      <c r="AO178" s="37">
        <v>203255</v>
      </c>
      <c r="AP178" s="88">
        <v>211018</v>
      </c>
      <c r="AQ178" s="128"/>
      <c r="AR178" s="97">
        <v>18214</v>
      </c>
      <c r="AS178" s="133">
        <f t="shared" si="67"/>
        <v>18214</v>
      </c>
      <c r="AT178" s="160">
        <v>167183</v>
      </c>
      <c r="AU178" s="160">
        <f t="shared" si="68"/>
        <v>185397</v>
      </c>
      <c r="AV178" s="160">
        <v>144390</v>
      </c>
      <c r="AW178" s="160">
        <f t="shared" si="69"/>
        <v>329787</v>
      </c>
      <c r="AX178" s="160"/>
      <c r="AY178" s="160"/>
      <c r="AZ178" s="160">
        <f t="shared" si="70"/>
        <v>0</v>
      </c>
      <c r="BA178" s="160"/>
      <c r="BB178" s="160">
        <f t="shared" si="62"/>
        <v>0</v>
      </c>
      <c r="BC178" s="160"/>
      <c r="BD178" s="160">
        <f t="shared" si="63"/>
        <v>0</v>
      </c>
      <c r="BE178" s="133">
        <v>8970</v>
      </c>
      <c r="BF178" s="160">
        <v>6731</v>
      </c>
      <c r="BG178" s="160">
        <f t="shared" si="64"/>
        <v>15701</v>
      </c>
      <c r="BH178" s="131" t="str">
        <f t="shared" si="65"/>
        <v xml:space="preserve"> </v>
      </c>
      <c r="BI178" s="130" t="e">
        <f t="shared" si="66"/>
        <v>#DIV/0!</v>
      </c>
      <c r="BJ178" s="96"/>
      <c r="BK178" s="96"/>
    </row>
    <row r="179" spans="1:63" ht="15" customHeight="1" x14ac:dyDescent="0.3">
      <c r="A179" s="34">
        <v>142</v>
      </c>
      <c r="B179" s="69" t="s">
        <v>286</v>
      </c>
      <c r="C179" s="37">
        <v>656272</v>
      </c>
      <c r="D179" s="37">
        <v>1308254</v>
      </c>
      <c r="E179" s="37">
        <v>1790215</v>
      </c>
      <c r="F179" s="129">
        <v>2350733</v>
      </c>
      <c r="G179" s="37">
        <v>508022</v>
      </c>
      <c r="H179" s="37">
        <v>1218073</v>
      </c>
      <c r="I179" s="37">
        <v>1799519</v>
      </c>
      <c r="J179" s="88">
        <v>2771533</v>
      </c>
      <c r="K179" s="128">
        <v>659884</v>
      </c>
      <c r="L179" s="97">
        <v>1052857</v>
      </c>
      <c r="M179" s="133">
        <f t="shared" si="74"/>
        <v>1712741</v>
      </c>
      <c r="N179" s="160">
        <v>601902</v>
      </c>
      <c r="O179" s="160">
        <f t="shared" si="73"/>
        <v>2314643</v>
      </c>
      <c r="P179" s="160">
        <v>792467</v>
      </c>
      <c r="Q179" s="160">
        <f t="shared" si="71"/>
        <v>3107110</v>
      </c>
      <c r="R179" s="133">
        <v>490865.99999999994</v>
      </c>
      <c r="S179" s="160">
        <v>39142</v>
      </c>
      <c r="T179" s="133">
        <f t="shared" si="72"/>
        <v>530008</v>
      </c>
      <c r="U179" s="133">
        <v>299100</v>
      </c>
      <c r="V179" s="133">
        <f t="shared" si="57"/>
        <v>829108</v>
      </c>
      <c r="W179" s="133">
        <v>301070</v>
      </c>
      <c r="X179" s="133">
        <f t="shared" si="58"/>
        <v>1130178</v>
      </c>
      <c r="Y179" s="133">
        <v>10811</v>
      </c>
      <c r="Z179" s="160">
        <v>554877</v>
      </c>
      <c r="AA179" s="160">
        <f t="shared" si="59"/>
        <v>565688</v>
      </c>
      <c r="AB179" s="131">
        <f t="shared" si="60"/>
        <v>-97.797565934491288</v>
      </c>
      <c r="AC179" s="130">
        <f t="shared" si="61"/>
        <v>6.7319738569983798</v>
      </c>
      <c r="AD179" s="96"/>
      <c r="AE179" s="96"/>
      <c r="AF179" s="143"/>
      <c r="AG179" s="34">
        <v>141</v>
      </c>
      <c r="AH179" s="69" t="s">
        <v>286</v>
      </c>
      <c r="AI179" s="37">
        <v>459789</v>
      </c>
      <c r="AJ179" s="37">
        <v>689996</v>
      </c>
      <c r="AK179" s="37">
        <v>944589</v>
      </c>
      <c r="AL179" s="33">
        <v>1443484.9999999998</v>
      </c>
      <c r="AM179" s="37">
        <v>1766051</v>
      </c>
      <c r="AN179" s="37">
        <v>2520840</v>
      </c>
      <c r="AO179" s="37">
        <v>3242957</v>
      </c>
      <c r="AP179" s="88">
        <v>3715693</v>
      </c>
      <c r="AQ179" s="128">
        <v>143370</v>
      </c>
      <c r="AR179" s="97">
        <v>209046</v>
      </c>
      <c r="AS179" s="133">
        <f t="shared" si="67"/>
        <v>352416</v>
      </c>
      <c r="AT179" s="160">
        <v>624584</v>
      </c>
      <c r="AU179" s="160">
        <f t="shared" si="68"/>
        <v>977000</v>
      </c>
      <c r="AV179" s="160">
        <v>363517</v>
      </c>
      <c r="AW179" s="160">
        <f t="shared" si="69"/>
        <v>1340517</v>
      </c>
      <c r="AX179" s="160">
        <v>387443</v>
      </c>
      <c r="AY179" s="160">
        <v>155072</v>
      </c>
      <c r="AZ179" s="160">
        <f t="shared" si="70"/>
        <v>542515</v>
      </c>
      <c r="BA179" s="160">
        <v>232754</v>
      </c>
      <c r="BB179" s="160">
        <f t="shared" si="62"/>
        <v>775269</v>
      </c>
      <c r="BC179" s="160">
        <v>209664</v>
      </c>
      <c r="BD179" s="160">
        <f t="shared" si="63"/>
        <v>984933</v>
      </c>
      <c r="BE179" s="133">
        <v>252550</v>
      </c>
      <c r="BF179" s="160">
        <v>290835</v>
      </c>
      <c r="BG179" s="160">
        <f t="shared" si="64"/>
        <v>543385</v>
      </c>
      <c r="BH179" s="131">
        <f t="shared" si="65"/>
        <v>-34.816218127569726</v>
      </c>
      <c r="BI179" s="130">
        <f t="shared" si="66"/>
        <v>0.16036422956047147</v>
      </c>
      <c r="BJ179" s="96"/>
      <c r="BK179" s="96"/>
    </row>
    <row r="180" spans="1:63" ht="15" customHeight="1" x14ac:dyDescent="0.3">
      <c r="A180" s="34">
        <v>143</v>
      </c>
      <c r="B180" s="69" t="s">
        <v>287</v>
      </c>
      <c r="C180" s="37">
        <v>14268</v>
      </c>
      <c r="D180" s="37">
        <v>34495</v>
      </c>
      <c r="E180" s="37">
        <v>83274</v>
      </c>
      <c r="F180" s="129">
        <v>92203</v>
      </c>
      <c r="G180" s="37">
        <v>12133</v>
      </c>
      <c r="H180" s="37">
        <v>20503</v>
      </c>
      <c r="I180" s="37">
        <v>116148</v>
      </c>
      <c r="J180" s="88">
        <v>122691</v>
      </c>
      <c r="K180" s="128">
        <v>16635</v>
      </c>
      <c r="L180" s="97">
        <v>69047</v>
      </c>
      <c r="M180" s="133">
        <f t="shared" si="74"/>
        <v>85682</v>
      </c>
      <c r="N180" s="160">
        <v>6315</v>
      </c>
      <c r="O180" s="160">
        <f t="shared" si="73"/>
        <v>91997</v>
      </c>
      <c r="P180" s="160">
        <v>3398</v>
      </c>
      <c r="Q180" s="160">
        <f t="shared" si="71"/>
        <v>95395</v>
      </c>
      <c r="R180" s="133"/>
      <c r="S180" s="160">
        <v>48587</v>
      </c>
      <c r="T180" s="133">
        <f t="shared" si="72"/>
        <v>48587</v>
      </c>
      <c r="U180" s="133">
        <v>12878</v>
      </c>
      <c r="V180" s="133">
        <f t="shared" si="57"/>
        <v>61465</v>
      </c>
      <c r="W180" s="133">
        <v>37744</v>
      </c>
      <c r="X180" s="133">
        <f t="shared" si="58"/>
        <v>99209</v>
      </c>
      <c r="Y180" s="111"/>
      <c r="Z180" s="300">
        <v>15551</v>
      </c>
      <c r="AA180" s="160">
        <f t="shared" si="59"/>
        <v>15551</v>
      </c>
      <c r="AB180" s="131" t="str">
        <f t="shared" si="60"/>
        <v xml:space="preserve"> </v>
      </c>
      <c r="AC180" s="130">
        <f t="shared" si="61"/>
        <v>-67.993496202687965</v>
      </c>
      <c r="AD180" s="96"/>
      <c r="AE180" s="96"/>
      <c r="AF180" s="143"/>
      <c r="AG180" s="34">
        <v>142</v>
      </c>
      <c r="AH180" s="69" t="s">
        <v>287</v>
      </c>
      <c r="AI180" s="37">
        <v>210675.99999999997</v>
      </c>
      <c r="AJ180" s="37">
        <v>507616.99999999988</v>
      </c>
      <c r="AK180" s="37">
        <v>798293.99999999988</v>
      </c>
      <c r="AL180" s="33">
        <v>964352.99999999965</v>
      </c>
      <c r="AM180" s="37">
        <v>97975</v>
      </c>
      <c r="AN180" s="37">
        <v>299896</v>
      </c>
      <c r="AO180" s="37">
        <v>1301989</v>
      </c>
      <c r="AP180" s="88">
        <v>1550440</v>
      </c>
      <c r="AQ180" s="128">
        <v>380548</v>
      </c>
      <c r="AR180" s="97">
        <v>282774</v>
      </c>
      <c r="AS180" s="133">
        <f t="shared" si="67"/>
        <v>663322</v>
      </c>
      <c r="AT180" s="160">
        <v>371620</v>
      </c>
      <c r="AU180" s="160">
        <f t="shared" si="68"/>
        <v>1034942</v>
      </c>
      <c r="AV180" s="160">
        <v>208162</v>
      </c>
      <c r="AW180" s="160">
        <f t="shared" si="69"/>
        <v>1243104</v>
      </c>
      <c r="AX180" s="160">
        <v>1138446</v>
      </c>
      <c r="AY180" s="160">
        <v>917828</v>
      </c>
      <c r="AZ180" s="160">
        <f t="shared" si="70"/>
        <v>2056274</v>
      </c>
      <c r="BA180" s="160">
        <v>82480</v>
      </c>
      <c r="BB180" s="160">
        <f t="shared" si="62"/>
        <v>2138754</v>
      </c>
      <c r="BC180" s="160">
        <v>554102</v>
      </c>
      <c r="BD180" s="160">
        <f t="shared" si="63"/>
        <v>2692856</v>
      </c>
      <c r="BE180" s="133">
        <v>201805.99999999997</v>
      </c>
      <c r="BF180" s="160">
        <v>424010</v>
      </c>
      <c r="BG180" s="160">
        <f t="shared" si="64"/>
        <v>625816</v>
      </c>
      <c r="BH180" s="131">
        <f t="shared" si="65"/>
        <v>-82.273555355282554</v>
      </c>
      <c r="BI180" s="130">
        <f t="shared" si="66"/>
        <v>-69.565534554247151</v>
      </c>
      <c r="BJ180" s="96"/>
      <c r="BK180" s="96"/>
    </row>
    <row r="181" spans="1:63" ht="15" customHeight="1" x14ac:dyDescent="0.3">
      <c r="A181" s="34">
        <v>144</v>
      </c>
      <c r="B181" s="69" t="s">
        <v>288</v>
      </c>
      <c r="C181" s="37"/>
      <c r="D181" s="37"/>
      <c r="E181" s="37"/>
      <c r="F181" s="129"/>
      <c r="G181" s="37" t="s">
        <v>340</v>
      </c>
      <c r="H181" s="37"/>
      <c r="I181" s="37"/>
      <c r="J181" s="88"/>
      <c r="K181" s="128"/>
      <c r="L181" s="97"/>
      <c r="M181" s="133" t="str">
        <f t="shared" si="74"/>
        <v/>
      </c>
      <c r="N181" s="160"/>
      <c r="O181" s="160" t="str">
        <f t="shared" si="73"/>
        <v xml:space="preserve">  </v>
      </c>
      <c r="P181" s="160"/>
      <c r="Q181" s="160" t="str">
        <f t="shared" si="71"/>
        <v xml:space="preserve">  </v>
      </c>
      <c r="R181" s="133"/>
      <c r="S181" s="160"/>
      <c r="T181" s="133">
        <f t="shared" si="72"/>
        <v>0</v>
      </c>
      <c r="U181" s="133"/>
      <c r="V181" s="133">
        <f t="shared" si="57"/>
        <v>0</v>
      </c>
      <c r="W181" s="133"/>
      <c r="X181" s="133">
        <f t="shared" si="58"/>
        <v>0</v>
      </c>
      <c r="Y181" s="133"/>
      <c r="Z181" s="160"/>
      <c r="AA181" s="160">
        <f t="shared" si="59"/>
        <v>0</v>
      </c>
      <c r="AB181" s="131" t="str">
        <f t="shared" si="60"/>
        <v xml:space="preserve"> </v>
      </c>
      <c r="AC181" s="130"/>
      <c r="AD181" s="96"/>
      <c r="AE181" s="96"/>
      <c r="AF181" s="143"/>
      <c r="AG181" s="34">
        <v>143</v>
      </c>
      <c r="AH181" s="69" t="s">
        <v>288</v>
      </c>
      <c r="AI181" s="37">
        <v>1418805</v>
      </c>
      <c r="AJ181" s="37">
        <v>1436033</v>
      </c>
      <c r="AK181" s="37">
        <v>1436033</v>
      </c>
      <c r="AL181" s="33">
        <v>1447952.9999999998</v>
      </c>
      <c r="AM181" s="37">
        <v>37412</v>
      </c>
      <c r="AN181" s="37">
        <v>47837</v>
      </c>
      <c r="AO181" s="37">
        <v>62689</v>
      </c>
      <c r="AP181" s="88">
        <v>65189</v>
      </c>
      <c r="AQ181" s="128">
        <v>20050</v>
      </c>
      <c r="AR181" s="97"/>
      <c r="AS181" s="133">
        <f t="shared" si="67"/>
        <v>20050</v>
      </c>
      <c r="AT181" s="160">
        <v>15101</v>
      </c>
      <c r="AU181" s="160">
        <f t="shared" si="68"/>
        <v>35151</v>
      </c>
      <c r="AV181" s="160"/>
      <c r="AW181" s="160">
        <f t="shared" si="69"/>
        <v>35151</v>
      </c>
      <c r="AX181" s="160">
        <v>12000</v>
      </c>
      <c r="AY181" s="160">
        <v>35745</v>
      </c>
      <c r="AZ181" s="160">
        <f t="shared" si="70"/>
        <v>47745</v>
      </c>
      <c r="BA181" s="160"/>
      <c r="BB181" s="160">
        <f t="shared" si="62"/>
        <v>47745</v>
      </c>
      <c r="BC181" s="160">
        <v>8402</v>
      </c>
      <c r="BD181" s="160">
        <f t="shared" si="63"/>
        <v>56147</v>
      </c>
      <c r="BE181" s="133">
        <v>18635</v>
      </c>
      <c r="BF181" s="160"/>
      <c r="BG181" s="160">
        <f t="shared" si="64"/>
        <v>18635</v>
      </c>
      <c r="BH181" s="131">
        <f t="shared" si="65"/>
        <v>55.291666666666686</v>
      </c>
      <c r="BI181" s="130">
        <f t="shared" si="66"/>
        <v>-60.969735050790661</v>
      </c>
      <c r="BJ181" s="96"/>
      <c r="BK181" s="96"/>
    </row>
    <row r="182" spans="1:63" ht="15" customHeight="1" x14ac:dyDescent="0.3">
      <c r="A182" s="34">
        <v>145</v>
      </c>
      <c r="B182" s="69" t="s">
        <v>289</v>
      </c>
      <c r="C182" s="37">
        <v>313753</v>
      </c>
      <c r="D182" s="37">
        <v>334095</v>
      </c>
      <c r="E182" s="37">
        <v>367046</v>
      </c>
      <c r="F182" s="129">
        <v>371361</v>
      </c>
      <c r="G182" s="37">
        <v>10692</v>
      </c>
      <c r="H182" s="37">
        <v>15043</v>
      </c>
      <c r="I182" s="37">
        <v>144770</v>
      </c>
      <c r="J182" s="88">
        <v>156292</v>
      </c>
      <c r="K182" s="128">
        <v>22701</v>
      </c>
      <c r="L182" s="97">
        <v>2292</v>
      </c>
      <c r="M182" s="133">
        <f t="shared" si="74"/>
        <v>24993</v>
      </c>
      <c r="N182" s="160"/>
      <c r="O182" s="160">
        <f t="shared" si="73"/>
        <v>24993</v>
      </c>
      <c r="P182" s="160">
        <v>12268</v>
      </c>
      <c r="Q182" s="160">
        <f t="shared" si="71"/>
        <v>37261</v>
      </c>
      <c r="R182" s="133">
        <v>15536</v>
      </c>
      <c r="S182" s="160">
        <v>21020</v>
      </c>
      <c r="T182" s="133">
        <f t="shared" si="72"/>
        <v>36556</v>
      </c>
      <c r="U182" s="133">
        <v>7461</v>
      </c>
      <c r="V182" s="133">
        <f t="shared" si="57"/>
        <v>44017</v>
      </c>
      <c r="W182" s="133">
        <v>5706</v>
      </c>
      <c r="X182" s="133">
        <f t="shared" si="58"/>
        <v>49723</v>
      </c>
      <c r="Y182" s="133">
        <v>1070</v>
      </c>
      <c r="Z182" s="160">
        <v>4588</v>
      </c>
      <c r="AA182" s="160">
        <f t="shared" si="59"/>
        <v>5658</v>
      </c>
      <c r="AB182" s="131">
        <f>IFERROR(Y182/R182*100-100," ")</f>
        <v>-93.112770339855814</v>
      </c>
      <c r="AC182" s="130">
        <f t="shared" si="61"/>
        <v>-84.522376627639787</v>
      </c>
      <c r="AD182" s="96"/>
      <c r="AE182" s="96"/>
      <c r="AF182" s="143"/>
      <c r="AG182" s="34">
        <v>144</v>
      </c>
      <c r="AH182" s="69" t="s">
        <v>289</v>
      </c>
      <c r="AI182" s="37">
        <v>155718</v>
      </c>
      <c r="AJ182" s="37">
        <v>877784</v>
      </c>
      <c r="AK182" s="37">
        <v>1213306</v>
      </c>
      <c r="AL182" s="33">
        <v>1495504.9999999995</v>
      </c>
      <c r="AM182" s="37">
        <v>710476</v>
      </c>
      <c r="AN182" s="37">
        <v>983971</v>
      </c>
      <c r="AO182" s="37">
        <v>3912354.9999999995</v>
      </c>
      <c r="AP182" s="88">
        <v>4204374</v>
      </c>
      <c r="AQ182" s="128">
        <v>355771.00000000006</v>
      </c>
      <c r="AR182" s="97">
        <v>144080</v>
      </c>
      <c r="AS182" s="133">
        <f t="shared" si="67"/>
        <v>499851.00000000006</v>
      </c>
      <c r="AT182" s="160">
        <v>338299.00000000012</v>
      </c>
      <c r="AU182" s="160">
        <f t="shared" si="68"/>
        <v>838150.00000000023</v>
      </c>
      <c r="AV182" s="160">
        <v>548296</v>
      </c>
      <c r="AW182" s="160">
        <f t="shared" si="69"/>
        <v>1386446.0000000002</v>
      </c>
      <c r="AX182" s="160">
        <v>178744.99999999997</v>
      </c>
      <c r="AY182" s="160">
        <v>1013075</v>
      </c>
      <c r="AZ182" s="160">
        <f t="shared" si="70"/>
        <v>1191820</v>
      </c>
      <c r="BA182" s="160">
        <v>509643.99999999994</v>
      </c>
      <c r="BB182" s="160">
        <f t="shared" si="62"/>
        <v>1701464</v>
      </c>
      <c r="BC182" s="160">
        <v>3741408.0000000009</v>
      </c>
      <c r="BD182" s="160">
        <f t="shared" si="63"/>
        <v>5442872.0000000009</v>
      </c>
      <c r="BE182" s="133">
        <v>365571</v>
      </c>
      <c r="BF182" s="160">
        <v>199402</v>
      </c>
      <c r="BG182" s="160">
        <f t="shared" si="64"/>
        <v>564973</v>
      </c>
      <c r="BH182" s="131">
        <f t="shared" si="65"/>
        <v>104.52096562141602</v>
      </c>
      <c r="BI182" s="130">
        <f t="shared" si="66"/>
        <v>-52.595777885922374</v>
      </c>
      <c r="BJ182" s="96"/>
      <c r="BK182" s="96"/>
    </row>
    <row r="183" spans="1:63" ht="15" customHeight="1" x14ac:dyDescent="0.3">
      <c r="A183" s="34">
        <v>146</v>
      </c>
      <c r="B183" s="69" t="s">
        <v>290</v>
      </c>
      <c r="C183" s="37"/>
      <c r="D183" s="37"/>
      <c r="E183" s="37"/>
      <c r="F183" s="129"/>
      <c r="G183" s="37" t="s">
        <v>340</v>
      </c>
      <c r="H183" s="37"/>
      <c r="I183" s="37"/>
      <c r="J183" s="88"/>
      <c r="K183" s="128"/>
      <c r="L183" s="97"/>
      <c r="M183" s="133" t="str">
        <f t="shared" si="74"/>
        <v/>
      </c>
      <c r="N183" s="160">
        <v>40583</v>
      </c>
      <c r="O183" s="160">
        <f t="shared" si="73"/>
        <v>40583</v>
      </c>
      <c r="P183" s="160"/>
      <c r="Q183" s="160">
        <f t="shared" si="71"/>
        <v>40583</v>
      </c>
      <c r="R183" s="133"/>
      <c r="S183" s="160"/>
      <c r="T183" s="133">
        <f t="shared" si="72"/>
        <v>0</v>
      </c>
      <c r="U183" s="133"/>
      <c r="V183" s="133">
        <f t="shared" si="57"/>
        <v>0</v>
      </c>
      <c r="W183" s="133"/>
      <c r="X183" s="133">
        <f t="shared" si="58"/>
        <v>0</v>
      </c>
      <c r="Y183" s="111"/>
      <c r="Z183" s="300"/>
      <c r="AA183" s="160">
        <f t="shared" si="59"/>
        <v>0</v>
      </c>
      <c r="AB183" s="131" t="str">
        <f t="shared" si="60"/>
        <v xml:space="preserve"> </v>
      </c>
      <c r="AC183" s="130"/>
      <c r="AD183" s="96"/>
      <c r="AE183" s="96"/>
      <c r="AF183" s="143"/>
      <c r="AG183" s="34">
        <v>145</v>
      </c>
      <c r="AH183" s="69" t="s">
        <v>290</v>
      </c>
      <c r="AI183" s="37">
        <v>438480.00000000006</v>
      </c>
      <c r="AJ183" s="37">
        <v>1854102</v>
      </c>
      <c r="AK183" s="37">
        <v>2714769</v>
      </c>
      <c r="AL183" s="33">
        <v>3233264</v>
      </c>
      <c r="AM183" s="37">
        <v>81678</v>
      </c>
      <c r="AN183" s="37">
        <v>1089880</v>
      </c>
      <c r="AO183" s="37">
        <v>1298775</v>
      </c>
      <c r="AP183" s="88">
        <v>1713742</v>
      </c>
      <c r="AQ183" s="128">
        <v>195615</v>
      </c>
      <c r="AR183" s="97">
        <v>339452</v>
      </c>
      <c r="AS183" s="133">
        <f t="shared" si="67"/>
        <v>535067</v>
      </c>
      <c r="AT183" s="160">
        <v>275599</v>
      </c>
      <c r="AU183" s="160">
        <f t="shared" si="68"/>
        <v>810666</v>
      </c>
      <c r="AV183" s="160">
        <v>175643</v>
      </c>
      <c r="AW183" s="160">
        <f t="shared" si="69"/>
        <v>986309</v>
      </c>
      <c r="AX183" s="160">
        <v>1064572</v>
      </c>
      <c r="AY183" s="160">
        <v>197889</v>
      </c>
      <c r="AZ183" s="160">
        <f t="shared" si="70"/>
        <v>1262461</v>
      </c>
      <c r="BA183" s="160">
        <v>276763</v>
      </c>
      <c r="BB183" s="160">
        <f t="shared" si="62"/>
        <v>1539224</v>
      </c>
      <c r="BC183" s="160">
        <v>250117.00000000006</v>
      </c>
      <c r="BD183" s="160">
        <f t="shared" si="63"/>
        <v>1789341</v>
      </c>
      <c r="BE183" s="133">
        <v>260966.00000000003</v>
      </c>
      <c r="BF183" s="160">
        <v>127510</v>
      </c>
      <c r="BG183" s="160">
        <f t="shared" si="64"/>
        <v>388476</v>
      </c>
      <c r="BH183" s="131">
        <f t="shared" si="65"/>
        <v>-75.486298719109641</v>
      </c>
      <c r="BI183" s="130">
        <f t="shared" si="66"/>
        <v>-69.228673202578136</v>
      </c>
      <c r="BJ183" s="96"/>
      <c r="BK183" s="96"/>
    </row>
    <row r="184" spans="1:63" ht="15" customHeight="1" x14ac:dyDescent="0.3">
      <c r="A184" s="34">
        <v>147</v>
      </c>
      <c r="B184" s="33" t="s">
        <v>291</v>
      </c>
      <c r="C184" s="37"/>
      <c r="D184" s="37"/>
      <c r="E184" s="37"/>
      <c r="F184" s="129"/>
      <c r="G184" s="37" t="s">
        <v>340</v>
      </c>
      <c r="H184" s="37"/>
      <c r="I184" s="37">
        <v>165216</v>
      </c>
      <c r="J184" s="88">
        <v>165216</v>
      </c>
      <c r="K184" s="128"/>
      <c r="L184" s="97"/>
      <c r="M184" s="133" t="str">
        <f t="shared" si="74"/>
        <v/>
      </c>
      <c r="N184" s="160"/>
      <c r="O184" s="160" t="str">
        <f t="shared" si="73"/>
        <v xml:space="preserve">  </v>
      </c>
      <c r="P184" s="160"/>
      <c r="Q184" s="160" t="str">
        <f t="shared" si="71"/>
        <v xml:space="preserve">  </v>
      </c>
      <c r="R184" s="133"/>
      <c r="S184" s="160"/>
      <c r="T184" s="133">
        <f t="shared" si="72"/>
        <v>0</v>
      </c>
      <c r="U184" s="133"/>
      <c r="V184" s="133">
        <f t="shared" si="57"/>
        <v>0</v>
      </c>
      <c r="W184" s="133"/>
      <c r="X184" s="133">
        <f t="shared" si="58"/>
        <v>0</v>
      </c>
      <c r="Y184" s="133"/>
      <c r="Z184" s="160"/>
      <c r="AA184" s="160">
        <f t="shared" si="59"/>
        <v>0</v>
      </c>
      <c r="AB184" s="131" t="str">
        <f t="shared" si="60"/>
        <v xml:space="preserve"> </v>
      </c>
      <c r="AC184" s="130"/>
      <c r="AD184" s="96"/>
      <c r="AE184" s="96"/>
      <c r="AF184" s="143"/>
      <c r="AG184" s="34">
        <v>146</v>
      </c>
      <c r="AH184" s="33" t="s">
        <v>291</v>
      </c>
      <c r="AI184" s="37">
        <v>5488</v>
      </c>
      <c r="AJ184" s="37">
        <v>5488</v>
      </c>
      <c r="AK184" s="37">
        <v>5488</v>
      </c>
      <c r="AL184" s="33">
        <v>5488</v>
      </c>
      <c r="AM184" s="37">
        <v>1099</v>
      </c>
      <c r="AN184" s="37">
        <v>1099</v>
      </c>
      <c r="AO184" s="37">
        <v>3792</v>
      </c>
      <c r="AP184" s="88">
        <v>7665</v>
      </c>
      <c r="AQ184" s="128"/>
      <c r="AR184" s="97"/>
      <c r="AS184" s="133" t="str">
        <f t="shared" si="67"/>
        <v/>
      </c>
      <c r="AT184" s="160"/>
      <c r="AU184" s="160" t="str">
        <f t="shared" si="68"/>
        <v xml:space="preserve">  </v>
      </c>
      <c r="AV184" s="160">
        <v>100412</v>
      </c>
      <c r="AW184" s="160">
        <f t="shared" si="69"/>
        <v>100412</v>
      </c>
      <c r="AX184" s="160">
        <v>9156</v>
      </c>
      <c r="AY184" s="160"/>
      <c r="AZ184" s="160">
        <f t="shared" si="70"/>
        <v>9156</v>
      </c>
      <c r="BA184" s="160">
        <v>1494</v>
      </c>
      <c r="BB184" s="160">
        <f t="shared" si="62"/>
        <v>10650</v>
      </c>
      <c r="BC184" s="160"/>
      <c r="BD184" s="160">
        <f t="shared" si="63"/>
        <v>10650</v>
      </c>
      <c r="BE184" s="133">
        <v>5634</v>
      </c>
      <c r="BF184" s="160"/>
      <c r="BG184" s="160">
        <f t="shared" si="64"/>
        <v>5634</v>
      </c>
      <c r="BH184" s="131">
        <f t="shared" si="65"/>
        <v>-38.466579292267369</v>
      </c>
      <c r="BI184" s="130">
        <f t="shared" si="66"/>
        <v>-38.466579292267369</v>
      </c>
      <c r="BJ184" s="96"/>
      <c r="BK184" s="96"/>
    </row>
    <row r="185" spans="1:63" ht="15" customHeight="1" x14ac:dyDescent="0.3">
      <c r="A185" s="34">
        <v>148</v>
      </c>
      <c r="B185" s="33" t="s">
        <v>50</v>
      </c>
      <c r="C185" s="37">
        <v>11860890.000000004</v>
      </c>
      <c r="D185" s="37">
        <v>17397248</v>
      </c>
      <c r="E185" s="37">
        <v>22716270</v>
      </c>
      <c r="F185" s="129">
        <v>27233834</v>
      </c>
      <c r="G185" s="37">
        <v>9061641</v>
      </c>
      <c r="H185" s="37">
        <v>13645210.999999998</v>
      </c>
      <c r="I185" s="37">
        <v>21950369.999999989</v>
      </c>
      <c r="J185" s="88">
        <v>25689342.000000011</v>
      </c>
      <c r="K185" s="128">
        <v>7042110.9999999972</v>
      </c>
      <c r="L185" s="97">
        <v>6496611.9999999972</v>
      </c>
      <c r="M185" s="133">
        <f t="shared" si="74"/>
        <v>13538722.999999994</v>
      </c>
      <c r="N185" s="160">
        <v>8828561.0000000056</v>
      </c>
      <c r="O185" s="160">
        <f t="shared" si="73"/>
        <v>22367284</v>
      </c>
      <c r="P185" s="160">
        <v>5951569.9999999972</v>
      </c>
      <c r="Q185" s="160">
        <f t="shared" si="71"/>
        <v>28318853.999999996</v>
      </c>
      <c r="R185" s="133">
        <v>7513164</v>
      </c>
      <c r="S185" s="160">
        <v>11330310</v>
      </c>
      <c r="T185" s="133">
        <f t="shared" si="72"/>
        <v>18843474</v>
      </c>
      <c r="U185" s="133">
        <v>7375035.0000000009</v>
      </c>
      <c r="V185" s="133">
        <f t="shared" si="57"/>
        <v>26218509</v>
      </c>
      <c r="W185" s="133">
        <v>4709111.9999999963</v>
      </c>
      <c r="X185" s="133">
        <f t="shared" si="58"/>
        <v>30927620.999999996</v>
      </c>
      <c r="Y185" s="133">
        <v>10288828.999999998</v>
      </c>
      <c r="Z185" s="160">
        <v>4431220</v>
      </c>
      <c r="AA185" s="160">
        <f t="shared" si="59"/>
        <v>14720048.999999998</v>
      </c>
      <c r="AB185" s="131">
        <f t="shared" si="60"/>
        <v>36.94402251834245</v>
      </c>
      <c r="AC185" s="130">
        <f t="shared" si="61"/>
        <v>-21.882509562727137</v>
      </c>
      <c r="AD185" s="96"/>
      <c r="AE185" s="96"/>
      <c r="AF185" s="143"/>
      <c r="AG185" s="34">
        <v>147</v>
      </c>
      <c r="AH185" s="33" t="s">
        <v>50</v>
      </c>
      <c r="AI185" s="37">
        <v>3513259</v>
      </c>
      <c r="AJ185" s="37">
        <v>6700992</v>
      </c>
      <c r="AK185" s="37">
        <v>9754945</v>
      </c>
      <c r="AL185" s="33">
        <v>12799285.000000006</v>
      </c>
      <c r="AM185" s="37">
        <v>2784268</v>
      </c>
      <c r="AN185" s="37">
        <v>5837900.9999999991</v>
      </c>
      <c r="AO185" s="37">
        <v>9278436</v>
      </c>
      <c r="AP185" s="88">
        <v>13555804.000000004</v>
      </c>
      <c r="AQ185" s="128">
        <v>4342858.0000000009</v>
      </c>
      <c r="AR185" s="97">
        <v>5196175.9999999991</v>
      </c>
      <c r="AS185" s="133">
        <f t="shared" si="67"/>
        <v>9539034</v>
      </c>
      <c r="AT185" s="160">
        <v>3197063</v>
      </c>
      <c r="AU185" s="160">
        <f t="shared" si="68"/>
        <v>12736097</v>
      </c>
      <c r="AV185" s="160">
        <v>5504189.9999999991</v>
      </c>
      <c r="AW185" s="160">
        <f t="shared" si="69"/>
        <v>18240287</v>
      </c>
      <c r="AX185" s="160">
        <v>2694350</v>
      </c>
      <c r="AY185" s="160">
        <v>7721649</v>
      </c>
      <c r="AZ185" s="160">
        <f t="shared" si="70"/>
        <v>10415999</v>
      </c>
      <c r="BA185" s="160">
        <v>7873112.0000000009</v>
      </c>
      <c r="BB185" s="160">
        <f t="shared" si="62"/>
        <v>18289111</v>
      </c>
      <c r="BC185" s="160">
        <v>10176066</v>
      </c>
      <c r="BD185" s="160">
        <f t="shared" si="63"/>
        <v>28465177</v>
      </c>
      <c r="BE185" s="133">
        <v>4796086.9999999991</v>
      </c>
      <c r="BF185" s="160">
        <v>5401114.9999999991</v>
      </c>
      <c r="BG185" s="160">
        <f t="shared" si="64"/>
        <v>10197201.999999998</v>
      </c>
      <c r="BH185" s="131">
        <f t="shared" si="65"/>
        <v>78.005344517230469</v>
      </c>
      <c r="BI185" s="130">
        <f t="shared" si="66"/>
        <v>-2.1005858391499572</v>
      </c>
      <c r="BJ185" s="96"/>
      <c r="BK185" s="96"/>
    </row>
    <row r="186" spans="1:63" ht="15" customHeight="1" x14ac:dyDescent="0.3">
      <c r="A186" s="34">
        <v>149</v>
      </c>
      <c r="B186" s="33" t="s">
        <v>293</v>
      </c>
      <c r="C186" s="37">
        <v>2288844.0000000005</v>
      </c>
      <c r="D186" s="37">
        <v>3673511.0000000009</v>
      </c>
      <c r="E186" s="37">
        <v>5407039.0000000009</v>
      </c>
      <c r="F186" s="129">
        <v>9205656.0000000019</v>
      </c>
      <c r="G186" s="37">
        <v>3797270</v>
      </c>
      <c r="H186" s="37">
        <v>7948432.9999999972</v>
      </c>
      <c r="I186" s="37">
        <v>10060692</v>
      </c>
      <c r="J186" s="88">
        <v>15792114.999999991</v>
      </c>
      <c r="K186" s="128">
        <v>1585527.9999999995</v>
      </c>
      <c r="L186" s="97">
        <v>1457404</v>
      </c>
      <c r="M186" s="133">
        <f t="shared" si="74"/>
        <v>3042931.9999999995</v>
      </c>
      <c r="N186" s="160">
        <v>3303540.9999999995</v>
      </c>
      <c r="O186" s="160">
        <f t="shared" si="73"/>
        <v>6346472.9999999991</v>
      </c>
      <c r="P186" s="160">
        <v>1071358</v>
      </c>
      <c r="Q186" s="160">
        <f t="shared" si="71"/>
        <v>7417830.9999999991</v>
      </c>
      <c r="R186" s="133">
        <v>3181944.9999999995</v>
      </c>
      <c r="S186" s="160">
        <v>1710487</v>
      </c>
      <c r="T186" s="133">
        <f t="shared" si="72"/>
        <v>4892432</v>
      </c>
      <c r="U186" s="133">
        <v>3394100</v>
      </c>
      <c r="V186" s="133">
        <f t="shared" si="57"/>
        <v>8286532</v>
      </c>
      <c r="W186" s="133">
        <v>1450046</v>
      </c>
      <c r="X186" s="133">
        <f t="shared" si="58"/>
        <v>9736578</v>
      </c>
      <c r="Y186" s="133">
        <v>1741314.9999999998</v>
      </c>
      <c r="Z186" s="160">
        <v>699673.00000000012</v>
      </c>
      <c r="AA186" s="160">
        <f t="shared" si="59"/>
        <v>2440988</v>
      </c>
      <c r="AB186" s="131">
        <f t="shared" si="60"/>
        <v>-45.275138319486985</v>
      </c>
      <c r="AC186" s="130">
        <f t="shared" si="61"/>
        <v>-50.106858920062656</v>
      </c>
      <c r="AD186" s="96"/>
      <c r="AE186" s="96"/>
      <c r="AF186" s="143"/>
      <c r="AG186" s="34">
        <v>148</v>
      </c>
      <c r="AH186" s="33" t="s">
        <v>293</v>
      </c>
      <c r="AI186" s="37">
        <v>1265419.0000000002</v>
      </c>
      <c r="AJ186" s="37">
        <v>3055414</v>
      </c>
      <c r="AK186" s="37">
        <v>12358089.000000002</v>
      </c>
      <c r="AL186" s="33">
        <v>12974338</v>
      </c>
      <c r="AM186" s="37">
        <v>870838</v>
      </c>
      <c r="AN186" s="37">
        <v>2154764</v>
      </c>
      <c r="AO186" s="37">
        <v>3704106</v>
      </c>
      <c r="AP186" s="88">
        <v>5983315</v>
      </c>
      <c r="AQ186" s="128">
        <v>1622596</v>
      </c>
      <c r="AR186" s="97">
        <v>2573357</v>
      </c>
      <c r="AS186" s="133">
        <f t="shared" si="67"/>
        <v>4195953</v>
      </c>
      <c r="AT186" s="160">
        <v>1556520.9999999998</v>
      </c>
      <c r="AU186" s="160">
        <f t="shared" si="68"/>
        <v>5752474</v>
      </c>
      <c r="AV186" s="160">
        <v>5604137</v>
      </c>
      <c r="AW186" s="160">
        <f t="shared" si="69"/>
        <v>11356611</v>
      </c>
      <c r="AX186" s="160">
        <v>1001617.9999999999</v>
      </c>
      <c r="AY186" s="160">
        <v>4307116</v>
      </c>
      <c r="AZ186" s="160">
        <f t="shared" si="70"/>
        <v>5308734</v>
      </c>
      <c r="BA186" s="160">
        <v>674714</v>
      </c>
      <c r="BB186" s="160">
        <f t="shared" si="62"/>
        <v>5983448</v>
      </c>
      <c r="BC186" s="160">
        <v>754542.99999999988</v>
      </c>
      <c r="BD186" s="160">
        <f t="shared" si="63"/>
        <v>6737991</v>
      </c>
      <c r="BE186" s="133">
        <v>666229</v>
      </c>
      <c r="BF186" s="160">
        <v>1578718</v>
      </c>
      <c r="BG186" s="160">
        <f t="shared" si="64"/>
        <v>2244947</v>
      </c>
      <c r="BH186" s="131">
        <f t="shared" si="65"/>
        <v>-33.484721720256616</v>
      </c>
      <c r="BI186" s="130">
        <f t="shared" si="66"/>
        <v>-57.712196542527842</v>
      </c>
      <c r="BJ186" s="96"/>
      <c r="BK186" s="96"/>
    </row>
    <row r="187" spans="1:63" ht="15" customHeight="1" x14ac:dyDescent="0.3">
      <c r="A187" s="34">
        <v>150</v>
      </c>
      <c r="B187" s="69" t="s">
        <v>71</v>
      </c>
      <c r="C187" s="37">
        <v>65431</v>
      </c>
      <c r="D187" s="37">
        <v>578492.00000000012</v>
      </c>
      <c r="E187" s="37">
        <v>888783.00000000023</v>
      </c>
      <c r="F187" s="129">
        <v>1587866.0000000005</v>
      </c>
      <c r="G187" s="37">
        <v>1009312</v>
      </c>
      <c r="H187" s="37">
        <v>1239320</v>
      </c>
      <c r="I187" s="37">
        <v>1673522.0000000002</v>
      </c>
      <c r="J187" s="88">
        <v>1904708</v>
      </c>
      <c r="K187" s="128">
        <v>263132</v>
      </c>
      <c r="L187" s="97">
        <v>549904</v>
      </c>
      <c r="M187" s="133">
        <f t="shared" si="74"/>
        <v>813036</v>
      </c>
      <c r="N187" s="160">
        <v>956822.99999999988</v>
      </c>
      <c r="O187" s="160">
        <f t="shared" si="73"/>
        <v>1769859</v>
      </c>
      <c r="P187" s="160">
        <v>168991</v>
      </c>
      <c r="Q187" s="160">
        <f t="shared" si="71"/>
        <v>1938850</v>
      </c>
      <c r="R187" s="133">
        <v>190505</v>
      </c>
      <c r="S187" s="160">
        <v>166280</v>
      </c>
      <c r="T187" s="133">
        <f t="shared" si="72"/>
        <v>356785</v>
      </c>
      <c r="U187" s="133">
        <v>375659</v>
      </c>
      <c r="V187" s="133">
        <f t="shared" si="57"/>
        <v>732444</v>
      </c>
      <c r="W187" s="133">
        <v>158371</v>
      </c>
      <c r="X187" s="133">
        <f t="shared" si="58"/>
        <v>890815</v>
      </c>
      <c r="Y187" s="133">
        <v>159880</v>
      </c>
      <c r="Z187" s="160">
        <v>78580</v>
      </c>
      <c r="AA187" s="160">
        <f t="shared" si="59"/>
        <v>238460</v>
      </c>
      <c r="AB187" s="131">
        <f t="shared" si="60"/>
        <v>-16.075693551350355</v>
      </c>
      <c r="AC187" s="130">
        <f t="shared" si="61"/>
        <v>-33.16423055902014</v>
      </c>
      <c r="AD187" s="96"/>
      <c r="AE187" s="96"/>
      <c r="AF187" s="143"/>
      <c r="AG187" s="34">
        <v>149</v>
      </c>
      <c r="AH187" s="69" t="s">
        <v>71</v>
      </c>
      <c r="AI187" s="37">
        <v>4198567.0000000009</v>
      </c>
      <c r="AJ187" s="37">
        <v>9130530.0000000019</v>
      </c>
      <c r="AK187" s="37">
        <v>12654845</v>
      </c>
      <c r="AL187" s="33">
        <v>15487936.000000006</v>
      </c>
      <c r="AM187" s="37">
        <v>3278774</v>
      </c>
      <c r="AN187" s="37">
        <v>4497725</v>
      </c>
      <c r="AO187" s="37">
        <v>6935272</v>
      </c>
      <c r="AP187" s="88">
        <v>8393328.9999999981</v>
      </c>
      <c r="AQ187" s="128">
        <v>1636450</v>
      </c>
      <c r="AR187" s="97">
        <v>673406</v>
      </c>
      <c r="AS187" s="133">
        <f t="shared" si="67"/>
        <v>2309856</v>
      </c>
      <c r="AT187" s="160">
        <v>2241188.9999999995</v>
      </c>
      <c r="AU187" s="160">
        <f t="shared" si="68"/>
        <v>4551045</v>
      </c>
      <c r="AV187" s="160">
        <v>15910755.000000002</v>
      </c>
      <c r="AW187" s="160">
        <f t="shared" si="69"/>
        <v>20461800</v>
      </c>
      <c r="AX187" s="160">
        <v>1300540</v>
      </c>
      <c r="AY187" s="160">
        <v>857774</v>
      </c>
      <c r="AZ187" s="160">
        <f t="shared" si="70"/>
        <v>2158314</v>
      </c>
      <c r="BA187" s="160">
        <v>1630023</v>
      </c>
      <c r="BB187" s="160">
        <f t="shared" si="62"/>
        <v>3788337</v>
      </c>
      <c r="BC187" s="160">
        <v>1685076.9999999998</v>
      </c>
      <c r="BD187" s="160">
        <f t="shared" si="63"/>
        <v>5473414</v>
      </c>
      <c r="BE187" s="133">
        <v>2807262.9999999991</v>
      </c>
      <c r="BF187" s="160">
        <v>1212067.0000000002</v>
      </c>
      <c r="BG187" s="160">
        <f t="shared" si="64"/>
        <v>4019329.9999999991</v>
      </c>
      <c r="BH187" s="131">
        <f t="shared" si="65"/>
        <v>115.85364540883009</v>
      </c>
      <c r="BI187" s="130">
        <f t="shared" si="66"/>
        <v>86.225451903661792</v>
      </c>
      <c r="BJ187" s="96"/>
      <c r="BK187" s="96"/>
    </row>
    <row r="188" spans="1:63" ht="15" customHeight="1" x14ac:dyDescent="0.3">
      <c r="A188" s="34">
        <v>151</v>
      </c>
      <c r="B188" s="69" t="s">
        <v>294</v>
      </c>
      <c r="C188" s="37">
        <v>190447</v>
      </c>
      <c r="D188" s="37">
        <v>378505</v>
      </c>
      <c r="E188" s="37">
        <v>650418</v>
      </c>
      <c r="F188" s="129">
        <v>1250423</v>
      </c>
      <c r="G188" s="37">
        <v>327955</v>
      </c>
      <c r="H188" s="37">
        <v>985476</v>
      </c>
      <c r="I188" s="37">
        <v>1821580</v>
      </c>
      <c r="J188" s="88">
        <v>3281104.9999999995</v>
      </c>
      <c r="K188" s="128">
        <v>330995</v>
      </c>
      <c r="L188" s="97">
        <v>1792940.0000000002</v>
      </c>
      <c r="M188" s="133">
        <f t="shared" si="74"/>
        <v>2123935</v>
      </c>
      <c r="N188" s="160">
        <v>495999.99999999994</v>
      </c>
      <c r="O188" s="160">
        <f t="shared" si="73"/>
        <v>2619935</v>
      </c>
      <c r="P188" s="160">
        <v>419276.00000000006</v>
      </c>
      <c r="Q188" s="160">
        <f t="shared" si="71"/>
        <v>3039211</v>
      </c>
      <c r="R188" s="133">
        <v>678092</v>
      </c>
      <c r="S188" s="160">
        <v>394471</v>
      </c>
      <c r="T188" s="133">
        <f t="shared" si="72"/>
        <v>1072563</v>
      </c>
      <c r="U188" s="133">
        <v>154160.99999999997</v>
      </c>
      <c r="V188" s="133">
        <f t="shared" si="57"/>
        <v>1226724</v>
      </c>
      <c r="W188" s="133">
        <v>142259</v>
      </c>
      <c r="X188" s="133">
        <f t="shared" si="58"/>
        <v>1368983</v>
      </c>
      <c r="Y188" s="133">
        <v>241893.00000000009</v>
      </c>
      <c r="Z188" s="160">
        <v>602502</v>
      </c>
      <c r="AA188" s="160">
        <f t="shared" si="59"/>
        <v>844395.00000000012</v>
      </c>
      <c r="AB188" s="131">
        <f t="shared" si="60"/>
        <v>-64.327406900538563</v>
      </c>
      <c r="AC188" s="130">
        <f t="shared" si="61"/>
        <v>-21.273155982445786</v>
      </c>
      <c r="AD188" s="96"/>
      <c r="AE188" s="96"/>
      <c r="AF188" s="143"/>
      <c r="AG188" s="34">
        <v>150</v>
      </c>
      <c r="AH188" s="69" t="s">
        <v>294</v>
      </c>
      <c r="AI188" s="37">
        <v>1227732</v>
      </c>
      <c r="AJ188" s="37">
        <v>2294709</v>
      </c>
      <c r="AK188" s="37">
        <v>3122497</v>
      </c>
      <c r="AL188" s="33">
        <v>4212544</v>
      </c>
      <c r="AM188" s="37">
        <v>548124</v>
      </c>
      <c r="AN188" s="37">
        <v>1077458.0000000002</v>
      </c>
      <c r="AO188" s="37">
        <v>1981672.0000000005</v>
      </c>
      <c r="AP188" s="88">
        <v>2849786.0000000009</v>
      </c>
      <c r="AQ188" s="128">
        <v>565532</v>
      </c>
      <c r="AR188" s="97">
        <v>380478</v>
      </c>
      <c r="AS188" s="133">
        <f t="shared" si="67"/>
        <v>946010</v>
      </c>
      <c r="AT188" s="160">
        <v>508780.99999999994</v>
      </c>
      <c r="AU188" s="160">
        <f t="shared" si="68"/>
        <v>1454791</v>
      </c>
      <c r="AV188" s="160">
        <v>266362</v>
      </c>
      <c r="AW188" s="160">
        <f t="shared" si="69"/>
        <v>1721153</v>
      </c>
      <c r="AX188" s="160">
        <v>370145.99999999994</v>
      </c>
      <c r="AY188" s="160">
        <v>689399</v>
      </c>
      <c r="AZ188" s="160">
        <f t="shared" si="70"/>
        <v>1059545</v>
      </c>
      <c r="BA188" s="160">
        <v>345241</v>
      </c>
      <c r="BB188" s="160">
        <f t="shared" si="62"/>
        <v>1404786</v>
      </c>
      <c r="BC188" s="160">
        <v>702247</v>
      </c>
      <c r="BD188" s="160">
        <f t="shared" si="63"/>
        <v>2107033</v>
      </c>
      <c r="BE188" s="133">
        <v>311374</v>
      </c>
      <c r="BF188" s="160">
        <v>876164.00000000012</v>
      </c>
      <c r="BG188" s="160">
        <f t="shared" si="64"/>
        <v>1187538</v>
      </c>
      <c r="BH188" s="131">
        <f t="shared" si="65"/>
        <v>-15.878058928098625</v>
      </c>
      <c r="BI188" s="130">
        <f t="shared" si="66"/>
        <v>12.079996602315134</v>
      </c>
      <c r="BJ188" s="96"/>
      <c r="BK188" s="96"/>
    </row>
    <row r="189" spans="1:63" ht="15" customHeight="1" x14ac:dyDescent="0.3">
      <c r="A189" s="34">
        <v>152</v>
      </c>
      <c r="B189" s="69" t="s">
        <v>65</v>
      </c>
      <c r="C189" s="37">
        <v>6998</v>
      </c>
      <c r="D189" s="37">
        <v>13051</v>
      </c>
      <c r="E189" s="37">
        <v>21188</v>
      </c>
      <c r="F189" s="129">
        <v>35144</v>
      </c>
      <c r="G189" s="37">
        <v>2196</v>
      </c>
      <c r="H189" s="37">
        <v>24488</v>
      </c>
      <c r="I189" s="37">
        <v>53550</v>
      </c>
      <c r="J189" s="88">
        <v>66658</v>
      </c>
      <c r="K189" s="128">
        <v>26623</v>
      </c>
      <c r="L189" s="97">
        <v>13478</v>
      </c>
      <c r="M189" s="133">
        <f t="shared" si="74"/>
        <v>40101</v>
      </c>
      <c r="N189" s="160">
        <v>4477</v>
      </c>
      <c r="O189" s="160">
        <f t="shared" si="73"/>
        <v>44578</v>
      </c>
      <c r="P189" s="160">
        <v>19477</v>
      </c>
      <c r="Q189" s="160">
        <f t="shared" si="71"/>
        <v>64055</v>
      </c>
      <c r="R189" s="133">
        <v>38249</v>
      </c>
      <c r="S189" s="160">
        <v>16268</v>
      </c>
      <c r="T189" s="133">
        <f t="shared" si="72"/>
        <v>54517</v>
      </c>
      <c r="U189" s="133">
        <v>36401</v>
      </c>
      <c r="V189" s="133">
        <f t="shared" si="57"/>
        <v>90918</v>
      </c>
      <c r="W189" s="133">
        <v>34938</v>
      </c>
      <c r="X189" s="133">
        <f t="shared" si="58"/>
        <v>125856</v>
      </c>
      <c r="Y189" s="133">
        <v>19065.000000000004</v>
      </c>
      <c r="Z189" s="160"/>
      <c r="AA189" s="160">
        <f t="shared" si="59"/>
        <v>19065.000000000004</v>
      </c>
      <c r="AB189" s="131">
        <f t="shared" si="60"/>
        <v>-50.155559622473781</v>
      </c>
      <c r="AC189" s="130">
        <f t="shared" si="61"/>
        <v>-65.029256929031305</v>
      </c>
      <c r="AD189" s="96"/>
      <c r="AE189" s="96"/>
      <c r="AF189" s="143"/>
      <c r="AG189" s="34">
        <v>151</v>
      </c>
      <c r="AH189" s="69" t="s">
        <v>65</v>
      </c>
      <c r="AI189" s="37">
        <v>1132767</v>
      </c>
      <c r="AJ189" s="37">
        <v>2021739</v>
      </c>
      <c r="AK189" s="37">
        <v>2685369</v>
      </c>
      <c r="AL189" s="33">
        <v>3406502</v>
      </c>
      <c r="AM189" s="37">
        <v>239325</v>
      </c>
      <c r="AN189" s="37">
        <v>1311288</v>
      </c>
      <c r="AO189" s="37">
        <v>1967465.0000000002</v>
      </c>
      <c r="AP189" s="88">
        <v>2978435.0000000009</v>
      </c>
      <c r="AQ189" s="128">
        <v>1435619</v>
      </c>
      <c r="AR189" s="97">
        <v>1354663</v>
      </c>
      <c r="AS189" s="133">
        <f t="shared" si="67"/>
        <v>2790282</v>
      </c>
      <c r="AT189" s="160">
        <v>1414419.9999999993</v>
      </c>
      <c r="AU189" s="160">
        <f t="shared" si="68"/>
        <v>4204701.9999999991</v>
      </c>
      <c r="AV189" s="160">
        <v>549106</v>
      </c>
      <c r="AW189" s="160">
        <f t="shared" si="69"/>
        <v>4753807.9999999991</v>
      </c>
      <c r="AX189" s="160">
        <v>171590</v>
      </c>
      <c r="AY189" s="160">
        <v>1206015</v>
      </c>
      <c r="AZ189" s="160">
        <f t="shared" si="70"/>
        <v>1377605</v>
      </c>
      <c r="BA189" s="160">
        <v>286666</v>
      </c>
      <c r="BB189" s="160">
        <f t="shared" si="62"/>
        <v>1664271</v>
      </c>
      <c r="BC189" s="160">
        <v>327371</v>
      </c>
      <c r="BD189" s="160">
        <f t="shared" si="63"/>
        <v>1991642</v>
      </c>
      <c r="BE189" s="133">
        <v>367795</v>
      </c>
      <c r="BF189" s="160">
        <v>350344</v>
      </c>
      <c r="BG189" s="160">
        <f t="shared" si="64"/>
        <v>718139</v>
      </c>
      <c r="BH189" s="131">
        <f t="shared" si="65"/>
        <v>114.34524156419371</v>
      </c>
      <c r="BI189" s="130">
        <f t="shared" si="66"/>
        <v>-47.870470853401372</v>
      </c>
      <c r="BJ189" s="96"/>
      <c r="BK189" s="96"/>
    </row>
    <row r="190" spans="1:63" ht="15" customHeight="1" x14ac:dyDescent="0.3">
      <c r="A190" s="34">
        <v>153</v>
      </c>
      <c r="B190" s="69" t="s">
        <v>295</v>
      </c>
      <c r="C190" s="37"/>
      <c r="D190" s="37"/>
      <c r="E190" s="37"/>
      <c r="F190" s="129"/>
      <c r="G190" s="37"/>
      <c r="H190" s="37"/>
      <c r="I190" s="37"/>
      <c r="J190" s="88"/>
      <c r="K190" s="128"/>
      <c r="L190" s="97"/>
      <c r="M190" s="133" t="str">
        <f t="shared" si="74"/>
        <v/>
      </c>
      <c r="N190" s="160"/>
      <c r="O190" s="160" t="str">
        <f t="shared" si="73"/>
        <v xml:space="preserve">  </v>
      </c>
      <c r="P190" s="160"/>
      <c r="Q190" s="160" t="str">
        <f t="shared" si="71"/>
        <v xml:space="preserve">  </v>
      </c>
      <c r="R190" s="133"/>
      <c r="S190" s="160"/>
      <c r="T190" s="133">
        <f t="shared" si="72"/>
        <v>0</v>
      </c>
      <c r="U190" s="133"/>
      <c r="V190" s="133">
        <f t="shared" si="57"/>
        <v>0</v>
      </c>
      <c r="W190" s="133"/>
      <c r="X190" s="133">
        <f t="shared" si="58"/>
        <v>0</v>
      </c>
      <c r="Y190" s="133"/>
      <c r="Z190" s="160"/>
      <c r="AA190" s="160">
        <f t="shared" si="59"/>
        <v>0</v>
      </c>
      <c r="AB190" s="131" t="str">
        <f t="shared" si="60"/>
        <v xml:space="preserve"> </v>
      </c>
      <c r="AC190" s="130"/>
      <c r="AD190" s="96"/>
      <c r="AE190" s="96"/>
      <c r="AF190" s="143"/>
      <c r="AG190" s="34">
        <v>152</v>
      </c>
      <c r="AH190" s="69" t="s">
        <v>295</v>
      </c>
      <c r="AI190" s="37">
        <v>0</v>
      </c>
      <c r="AJ190" s="37">
        <v>0</v>
      </c>
      <c r="AK190" s="37">
        <v>1050</v>
      </c>
      <c r="AL190" s="33">
        <v>1050</v>
      </c>
      <c r="AM190" s="37"/>
      <c r="AN190" s="37"/>
      <c r="AO190" s="37">
        <v>0</v>
      </c>
      <c r="AP190" s="88"/>
      <c r="AQ190" s="128"/>
      <c r="AR190" s="97"/>
      <c r="AS190" s="133" t="str">
        <f t="shared" si="67"/>
        <v/>
      </c>
      <c r="AT190" s="160"/>
      <c r="AU190" s="160" t="str">
        <f t="shared" si="68"/>
        <v xml:space="preserve">  </v>
      </c>
      <c r="AV190" s="160"/>
      <c r="AW190" s="160" t="str">
        <f t="shared" si="69"/>
        <v xml:space="preserve">  </v>
      </c>
      <c r="AX190" s="160"/>
      <c r="AY190" s="160"/>
      <c r="AZ190" s="160">
        <f t="shared" si="70"/>
        <v>0</v>
      </c>
      <c r="BA190" s="160"/>
      <c r="BB190" s="160">
        <f t="shared" si="62"/>
        <v>0</v>
      </c>
      <c r="BC190" s="160">
        <v>12223</v>
      </c>
      <c r="BD190" s="160">
        <f t="shared" si="63"/>
        <v>12223</v>
      </c>
      <c r="BE190" s="133">
        <v>3195</v>
      </c>
      <c r="BF190" s="160">
        <v>24194</v>
      </c>
      <c r="BG190" s="160">
        <f t="shared" si="64"/>
        <v>27389</v>
      </c>
      <c r="BH190" s="131" t="str">
        <f t="shared" si="65"/>
        <v xml:space="preserve"> </v>
      </c>
      <c r="BI190" s="130" t="e">
        <f t="shared" si="66"/>
        <v>#DIV/0!</v>
      </c>
      <c r="BJ190" s="96"/>
      <c r="BK190" s="96"/>
    </row>
    <row r="191" spans="1:63" ht="15" customHeight="1" x14ac:dyDescent="0.3">
      <c r="A191" s="34">
        <v>154</v>
      </c>
      <c r="B191" s="69" t="s">
        <v>78</v>
      </c>
      <c r="C191" s="37">
        <v>21716</v>
      </c>
      <c r="D191" s="37">
        <v>614358</v>
      </c>
      <c r="E191" s="37">
        <v>932316</v>
      </c>
      <c r="F191" s="129">
        <v>4051823</v>
      </c>
      <c r="G191" s="37">
        <v>123593</v>
      </c>
      <c r="H191" s="37">
        <v>664563</v>
      </c>
      <c r="I191" s="37">
        <v>947896</v>
      </c>
      <c r="J191" s="88">
        <v>1154756</v>
      </c>
      <c r="K191" s="128">
        <v>45974</v>
      </c>
      <c r="L191" s="97">
        <v>749771</v>
      </c>
      <c r="M191" s="133">
        <f t="shared" si="74"/>
        <v>795745</v>
      </c>
      <c r="N191" s="160">
        <v>142821</v>
      </c>
      <c r="O191" s="160">
        <f t="shared" si="73"/>
        <v>938566</v>
      </c>
      <c r="P191" s="160">
        <v>239129</v>
      </c>
      <c r="Q191" s="160">
        <f t="shared" si="71"/>
        <v>1177695</v>
      </c>
      <c r="R191" s="133">
        <v>8007</v>
      </c>
      <c r="S191" s="160">
        <v>84262</v>
      </c>
      <c r="T191" s="133">
        <f t="shared" si="72"/>
        <v>92269</v>
      </c>
      <c r="U191" s="133">
        <v>187413</v>
      </c>
      <c r="V191" s="133">
        <f t="shared" si="57"/>
        <v>279682</v>
      </c>
      <c r="W191" s="133">
        <v>22575</v>
      </c>
      <c r="X191" s="133">
        <f t="shared" si="58"/>
        <v>302257</v>
      </c>
      <c r="Y191" s="266">
        <v>41051</v>
      </c>
      <c r="Z191" s="301">
        <v>123969</v>
      </c>
      <c r="AA191" s="160">
        <f t="shared" si="59"/>
        <v>165020</v>
      </c>
      <c r="AB191" s="131">
        <f t="shared" si="60"/>
        <v>412.6888972149369</v>
      </c>
      <c r="AC191" s="130">
        <f t="shared" si="61"/>
        <v>78.84663321375541</v>
      </c>
      <c r="AD191" s="96"/>
      <c r="AE191" s="96"/>
      <c r="AF191" s="143"/>
      <c r="AG191" s="34">
        <v>153</v>
      </c>
      <c r="AH191" s="69" t="s">
        <v>78</v>
      </c>
      <c r="AI191" s="37">
        <v>4242435</v>
      </c>
      <c r="AJ191" s="37">
        <v>5386734</v>
      </c>
      <c r="AK191" s="37">
        <v>8515145</v>
      </c>
      <c r="AL191" s="33">
        <v>10003639.000000004</v>
      </c>
      <c r="AM191" s="37">
        <v>1630158</v>
      </c>
      <c r="AN191" s="37">
        <v>3544593.9999999991</v>
      </c>
      <c r="AO191" s="37">
        <v>4483022.9999999991</v>
      </c>
      <c r="AP191" s="88">
        <v>5603029.9999999981</v>
      </c>
      <c r="AQ191" s="128">
        <v>1458223.0000000002</v>
      </c>
      <c r="AR191" s="97">
        <v>629052</v>
      </c>
      <c r="AS191" s="133">
        <f t="shared" si="67"/>
        <v>2087275.0000000002</v>
      </c>
      <c r="AT191" s="160">
        <v>1691072</v>
      </c>
      <c r="AU191" s="160">
        <f t="shared" si="68"/>
        <v>3778347</v>
      </c>
      <c r="AV191" s="160">
        <v>5855007</v>
      </c>
      <c r="AW191" s="160">
        <f t="shared" si="69"/>
        <v>9633354</v>
      </c>
      <c r="AX191" s="160">
        <v>3093305</v>
      </c>
      <c r="AY191" s="160">
        <v>7225324</v>
      </c>
      <c r="AZ191" s="160">
        <f t="shared" si="70"/>
        <v>10318629</v>
      </c>
      <c r="BA191" s="160">
        <v>828289</v>
      </c>
      <c r="BB191" s="160">
        <f t="shared" si="62"/>
        <v>11146918</v>
      </c>
      <c r="BC191" s="160">
        <v>1383155</v>
      </c>
      <c r="BD191" s="160">
        <f t="shared" si="63"/>
        <v>12530073</v>
      </c>
      <c r="BE191" s="266">
        <v>1048148.0000000002</v>
      </c>
      <c r="BF191" s="301">
        <v>1460903</v>
      </c>
      <c r="BG191" s="160">
        <f t="shared" si="64"/>
        <v>2509051</v>
      </c>
      <c r="BH191" s="131">
        <f t="shared" si="65"/>
        <v>-66.115594808788643</v>
      </c>
      <c r="BI191" s="130">
        <f t="shared" si="66"/>
        <v>-75.684259992291615</v>
      </c>
      <c r="BJ191" s="96"/>
      <c r="BK191" s="96"/>
    </row>
    <row r="192" spans="1:63" ht="15" customHeight="1" x14ac:dyDescent="0.3">
      <c r="A192" s="34">
        <v>155</v>
      </c>
      <c r="B192" s="69" t="s">
        <v>296</v>
      </c>
      <c r="C192" s="37"/>
      <c r="D192" s="37"/>
      <c r="E192" s="37"/>
      <c r="F192" s="129"/>
      <c r="G192" s="37"/>
      <c r="H192" s="37"/>
      <c r="I192" s="37"/>
      <c r="J192" s="88"/>
      <c r="K192" s="128"/>
      <c r="L192" s="97"/>
      <c r="M192" s="133" t="str">
        <f t="shared" si="74"/>
        <v/>
      </c>
      <c r="N192" s="160"/>
      <c r="O192" s="160" t="str">
        <f t="shared" si="73"/>
        <v xml:space="preserve">  </v>
      </c>
      <c r="P192" s="160"/>
      <c r="Q192" s="160" t="str">
        <f t="shared" si="71"/>
        <v xml:space="preserve">  </v>
      </c>
      <c r="R192" s="133"/>
      <c r="S192" s="160"/>
      <c r="T192" s="133">
        <f t="shared" si="72"/>
        <v>0</v>
      </c>
      <c r="U192" s="133"/>
      <c r="V192" s="133">
        <f t="shared" si="57"/>
        <v>0</v>
      </c>
      <c r="W192" s="133"/>
      <c r="X192" s="133">
        <f t="shared" si="58"/>
        <v>0</v>
      </c>
      <c r="Y192" s="80"/>
      <c r="Z192" s="123"/>
      <c r="AA192" s="160">
        <f t="shared" si="59"/>
        <v>0</v>
      </c>
      <c r="AB192" s="131" t="str">
        <f t="shared" si="60"/>
        <v xml:space="preserve"> </v>
      </c>
      <c r="AC192" s="130"/>
      <c r="AD192" s="96"/>
      <c r="AE192" s="96"/>
      <c r="AF192" s="143"/>
      <c r="AG192" s="34">
        <v>154</v>
      </c>
      <c r="AH192" s="69" t="s">
        <v>296</v>
      </c>
      <c r="AI192" s="37">
        <v>0</v>
      </c>
      <c r="AJ192" s="37">
        <v>0</v>
      </c>
      <c r="AK192" s="37">
        <v>19150</v>
      </c>
      <c r="AL192" s="33">
        <v>19150</v>
      </c>
      <c r="AM192" s="37"/>
      <c r="AN192" s="37"/>
      <c r="AO192" s="37">
        <v>0</v>
      </c>
      <c r="AP192" s="88"/>
      <c r="AQ192" s="128"/>
      <c r="AR192" s="97"/>
      <c r="AS192" s="133" t="str">
        <f t="shared" si="67"/>
        <v/>
      </c>
      <c r="AT192" s="160"/>
      <c r="AU192" s="160" t="str">
        <f t="shared" si="68"/>
        <v xml:space="preserve">  </v>
      </c>
      <c r="AV192" s="160">
        <v>9767</v>
      </c>
      <c r="AW192" s="160">
        <f t="shared" si="69"/>
        <v>9767</v>
      </c>
      <c r="AX192" s="160"/>
      <c r="AY192" s="160">
        <v>1800</v>
      </c>
      <c r="AZ192" s="160">
        <f t="shared" si="70"/>
        <v>1800</v>
      </c>
      <c r="BA192" s="160"/>
      <c r="BB192" s="160">
        <f t="shared" si="62"/>
        <v>1800</v>
      </c>
      <c r="BC192" s="160"/>
      <c r="BD192" s="160">
        <f t="shared" si="63"/>
        <v>1800</v>
      </c>
      <c r="BE192" s="266"/>
      <c r="BF192" s="301"/>
      <c r="BG192" s="160">
        <f t="shared" si="64"/>
        <v>0</v>
      </c>
      <c r="BH192" s="131" t="str">
        <f t="shared" si="65"/>
        <v xml:space="preserve"> </v>
      </c>
      <c r="BI192" s="130">
        <f t="shared" si="66"/>
        <v>-100</v>
      </c>
      <c r="BJ192" s="96"/>
      <c r="BK192" s="96"/>
    </row>
    <row r="193" spans="1:63" ht="15" customHeight="1" x14ac:dyDescent="0.3">
      <c r="A193" s="34">
        <v>156</v>
      </c>
      <c r="B193" s="69" t="s">
        <v>298</v>
      </c>
      <c r="C193" s="37">
        <v>139542</v>
      </c>
      <c r="D193" s="37">
        <v>408538</v>
      </c>
      <c r="E193" s="37">
        <v>567318</v>
      </c>
      <c r="F193" s="129">
        <v>567318</v>
      </c>
      <c r="G193" s="37">
        <v>185772</v>
      </c>
      <c r="H193" s="37">
        <v>523577</v>
      </c>
      <c r="I193" s="37">
        <v>523577</v>
      </c>
      <c r="J193" s="88">
        <v>523577</v>
      </c>
      <c r="K193" s="128">
        <v>171839</v>
      </c>
      <c r="L193" s="97">
        <v>355725</v>
      </c>
      <c r="M193" s="133">
        <f t="shared" si="74"/>
        <v>527564</v>
      </c>
      <c r="N193" s="160">
        <v>131862</v>
      </c>
      <c r="O193" s="160">
        <f t="shared" si="73"/>
        <v>659426</v>
      </c>
      <c r="P193" s="160"/>
      <c r="Q193" s="160">
        <f t="shared" si="71"/>
        <v>659426</v>
      </c>
      <c r="R193" s="133">
        <v>147686</v>
      </c>
      <c r="S193" s="160">
        <v>193439</v>
      </c>
      <c r="T193" s="133">
        <f t="shared" si="72"/>
        <v>341125</v>
      </c>
      <c r="U193" s="133"/>
      <c r="V193" s="133">
        <f t="shared" si="57"/>
        <v>341125</v>
      </c>
      <c r="W193" s="133">
        <v>253319</v>
      </c>
      <c r="X193" s="133">
        <f t="shared" si="58"/>
        <v>594444</v>
      </c>
      <c r="Y193" s="80">
        <v>32250</v>
      </c>
      <c r="Z193" s="123">
        <v>90897</v>
      </c>
      <c r="AA193" s="160">
        <f t="shared" si="59"/>
        <v>123147</v>
      </c>
      <c r="AB193" s="131">
        <f t="shared" si="60"/>
        <v>-78.163129883672113</v>
      </c>
      <c r="AC193" s="130">
        <f t="shared" si="61"/>
        <v>-63.899743495786005</v>
      </c>
      <c r="AD193" s="96"/>
      <c r="AE193" s="96"/>
      <c r="AF193" s="143"/>
      <c r="AG193" s="34">
        <v>155</v>
      </c>
      <c r="AH193" s="69" t="s">
        <v>298</v>
      </c>
      <c r="AI193" s="37">
        <v>570075.99999999988</v>
      </c>
      <c r="AJ193" s="37">
        <v>1628897</v>
      </c>
      <c r="AK193" s="37">
        <v>2122143</v>
      </c>
      <c r="AL193" s="33">
        <v>2571341.9999999995</v>
      </c>
      <c r="AM193" s="37">
        <v>999271</v>
      </c>
      <c r="AN193" s="37">
        <v>1227080</v>
      </c>
      <c r="AO193" s="37">
        <v>1535868</v>
      </c>
      <c r="AP193" s="88">
        <v>2152576</v>
      </c>
      <c r="AQ193" s="128">
        <v>75312</v>
      </c>
      <c r="AR193" s="97">
        <v>404655.99999999988</v>
      </c>
      <c r="AS193" s="133">
        <f t="shared" si="67"/>
        <v>479967.99999999988</v>
      </c>
      <c r="AT193" s="160">
        <v>536851</v>
      </c>
      <c r="AU193" s="160">
        <f t="shared" si="68"/>
        <v>1016818.9999999999</v>
      </c>
      <c r="AV193" s="160">
        <v>320959</v>
      </c>
      <c r="AW193" s="160">
        <f t="shared" si="69"/>
        <v>1337778</v>
      </c>
      <c r="AX193" s="160">
        <v>760399.00000000023</v>
      </c>
      <c r="AY193" s="160">
        <v>232901</v>
      </c>
      <c r="AZ193" s="160">
        <f t="shared" si="70"/>
        <v>993300.00000000023</v>
      </c>
      <c r="BA193" s="160">
        <v>521847.99999999994</v>
      </c>
      <c r="BB193" s="160">
        <f t="shared" si="62"/>
        <v>1515148.0000000002</v>
      </c>
      <c r="BC193" s="160">
        <v>377936</v>
      </c>
      <c r="BD193" s="160">
        <f t="shared" si="63"/>
        <v>1893084.0000000002</v>
      </c>
      <c r="BE193" s="80">
        <v>476508</v>
      </c>
      <c r="BF193" s="123">
        <v>373317.00000000006</v>
      </c>
      <c r="BG193" s="160">
        <f t="shared" si="64"/>
        <v>849825</v>
      </c>
      <c r="BH193" s="131">
        <f t="shared" si="65"/>
        <v>-37.334478346236665</v>
      </c>
      <c r="BI193" s="130">
        <f t="shared" si="66"/>
        <v>-14.444276653578996</v>
      </c>
      <c r="BJ193" s="96"/>
      <c r="BK193" s="96"/>
    </row>
    <row r="194" spans="1:63" ht="15" customHeight="1" x14ac:dyDescent="0.3">
      <c r="A194" s="34">
        <v>157</v>
      </c>
      <c r="B194" s="69" t="s">
        <v>299</v>
      </c>
      <c r="C194" s="37"/>
      <c r="D194" s="70"/>
      <c r="E194" s="37"/>
      <c r="F194" s="129"/>
      <c r="G194" s="37" t="s">
        <v>340</v>
      </c>
      <c r="H194" s="70"/>
      <c r="I194" s="37"/>
      <c r="J194" s="97"/>
      <c r="K194" s="128"/>
      <c r="L194" s="97"/>
      <c r="M194" s="133" t="str">
        <f t="shared" si="74"/>
        <v/>
      </c>
      <c r="N194" s="160"/>
      <c r="O194" s="160" t="str">
        <f t="shared" si="73"/>
        <v xml:space="preserve">  </v>
      </c>
      <c r="P194" s="160"/>
      <c r="Q194" s="160" t="str">
        <f t="shared" si="71"/>
        <v xml:space="preserve">  </v>
      </c>
      <c r="R194" s="133"/>
      <c r="S194" s="160"/>
      <c r="T194" s="133">
        <f t="shared" si="72"/>
        <v>0</v>
      </c>
      <c r="U194" s="133"/>
      <c r="V194" s="133">
        <f t="shared" si="57"/>
        <v>0</v>
      </c>
      <c r="W194" s="133"/>
      <c r="X194" s="133">
        <f t="shared" si="58"/>
        <v>0</v>
      </c>
      <c r="Y194" s="111"/>
      <c r="Z194" s="300"/>
      <c r="AA194" s="160">
        <f t="shared" si="59"/>
        <v>0</v>
      </c>
      <c r="AB194" s="131" t="str">
        <f t="shared" si="60"/>
        <v xml:space="preserve"> </v>
      </c>
      <c r="AC194" s="130"/>
      <c r="AD194" s="96"/>
      <c r="AE194" s="96"/>
      <c r="AF194" s="143"/>
      <c r="AG194" s="34">
        <v>156</v>
      </c>
      <c r="AH194" s="69" t="s">
        <v>299</v>
      </c>
      <c r="AI194" s="37">
        <v>1992</v>
      </c>
      <c r="AJ194" s="70">
        <v>2999</v>
      </c>
      <c r="AK194" s="37">
        <v>27630</v>
      </c>
      <c r="AL194" s="33">
        <v>236918</v>
      </c>
      <c r="AM194" s="37">
        <v>79167</v>
      </c>
      <c r="AN194" s="70">
        <v>80168</v>
      </c>
      <c r="AO194" s="37">
        <v>88064</v>
      </c>
      <c r="AP194" s="97">
        <v>88064</v>
      </c>
      <c r="AQ194" s="128">
        <v>60700.999999999993</v>
      </c>
      <c r="AR194" s="97"/>
      <c r="AS194" s="133">
        <f t="shared" si="67"/>
        <v>60700.999999999993</v>
      </c>
      <c r="AT194" s="160"/>
      <c r="AU194" s="160">
        <f t="shared" si="68"/>
        <v>60700.999999999993</v>
      </c>
      <c r="AV194" s="160">
        <v>28119</v>
      </c>
      <c r="AW194" s="160">
        <f t="shared" si="69"/>
        <v>88820</v>
      </c>
      <c r="AX194" s="160">
        <v>4645</v>
      </c>
      <c r="AY194" s="160"/>
      <c r="AZ194" s="160">
        <f t="shared" si="70"/>
        <v>4645</v>
      </c>
      <c r="BA194" s="160">
        <v>69226</v>
      </c>
      <c r="BB194" s="160">
        <f t="shared" si="62"/>
        <v>73871</v>
      </c>
      <c r="BC194" s="160">
        <v>23249</v>
      </c>
      <c r="BD194" s="160">
        <f t="shared" si="63"/>
        <v>97120</v>
      </c>
      <c r="BE194" s="268">
        <v>5998</v>
      </c>
      <c r="BF194" s="302">
        <v>27220</v>
      </c>
      <c r="BG194" s="160">
        <f t="shared" si="64"/>
        <v>33218</v>
      </c>
      <c r="BH194" s="131">
        <f t="shared" si="65"/>
        <v>29.128094725511289</v>
      </c>
      <c r="BI194" s="130">
        <f t="shared" si="66"/>
        <v>615.1345532831001</v>
      </c>
      <c r="BJ194" s="96"/>
      <c r="BK194" s="96"/>
    </row>
    <row r="195" spans="1:63" ht="15" customHeight="1" x14ac:dyDescent="0.3">
      <c r="A195" s="34">
        <v>158</v>
      </c>
      <c r="B195" s="69" t="s">
        <v>300</v>
      </c>
      <c r="C195" s="80"/>
      <c r="D195" s="127"/>
      <c r="E195" s="80"/>
      <c r="F195" s="132"/>
      <c r="G195" s="37"/>
      <c r="H195" s="70"/>
      <c r="I195" s="37"/>
      <c r="J195" s="97"/>
      <c r="K195" s="128"/>
      <c r="L195" s="97"/>
      <c r="M195" s="133" t="str">
        <f t="shared" si="74"/>
        <v/>
      </c>
      <c r="N195" s="160"/>
      <c r="O195" s="160" t="str">
        <f t="shared" si="73"/>
        <v xml:space="preserve">  </v>
      </c>
      <c r="P195" s="160"/>
      <c r="Q195" s="160" t="str">
        <f t="shared" si="71"/>
        <v xml:space="preserve">  </v>
      </c>
      <c r="R195" s="133"/>
      <c r="S195" s="160"/>
      <c r="T195" s="133">
        <f t="shared" si="72"/>
        <v>0</v>
      </c>
      <c r="U195" s="133"/>
      <c r="V195" s="133">
        <f t="shared" si="57"/>
        <v>0</v>
      </c>
      <c r="W195" s="133"/>
      <c r="X195" s="133">
        <f t="shared" si="58"/>
        <v>0</v>
      </c>
      <c r="Y195" s="111"/>
      <c r="Z195" s="300"/>
      <c r="AA195" s="160">
        <f t="shared" si="59"/>
        <v>0</v>
      </c>
      <c r="AB195" s="131" t="str">
        <f t="shared" si="60"/>
        <v xml:space="preserve"> </v>
      </c>
      <c r="AC195" s="130"/>
      <c r="AD195" s="96"/>
      <c r="AE195" s="96"/>
      <c r="AF195" s="143"/>
      <c r="AG195" s="288">
        <v>157</v>
      </c>
      <c r="AH195" s="69" t="s">
        <v>300</v>
      </c>
      <c r="AI195" s="80"/>
      <c r="AJ195" s="127"/>
      <c r="AK195" s="80"/>
      <c r="AL195" s="127"/>
      <c r="AM195" s="37"/>
      <c r="AN195" s="70">
        <v>12565</v>
      </c>
      <c r="AO195" s="37">
        <v>12565</v>
      </c>
      <c r="AP195" s="97">
        <v>12565</v>
      </c>
      <c r="AQ195" s="128"/>
      <c r="AR195" s="97"/>
      <c r="AS195" s="133" t="str">
        <f t="shared" si="67"/>
        <v/>
      </c>
      <c r="AT195" s="160"/>
      <c r="AU195" s="160" t="str">
        <f t="shared" si="68"/>
        <v xml:space="preserve">  </v>
      </c>
      <c r="AV195" s="160"/>
      <c r="AW195" s="160" t="str">
        <f t="shared" si="69"/>
        <v xml:space="preserve">  </v>
      </c>
      <c r="AX195" s="160"/>
      <c r="AY195" s="160"/>
      <c r="AZ195" s="160">
        <f t="shared" si="70"/>
        <v>0</v>
      </c>
      <c r="BA195" s="160"/>
      <c r="BB195" s="160">
        <f t="shared" si="62"/>
        <v>0</v>
      </c>
      <c r="BC195" s="160"/>
      <c r="BD195" s="160">
        <f t="shared" si="63"/>
        <v>0</v>
      </c>
      <c r="BE195" s="80"/>
      <c r="BF195" s="123"/>
      <c r="BG195" s="160">
        <f t="shared" si="64"/>
        <v>0</v>
      </c>
      <c r="BH195" s="131" t="str">
        <f t="shared" si="65"/>
        <v xml:space="preserve"> </v>
      </c>
      <c r="BI195" s="130"/>
      <c r="BJ195" s="96"/>
      <c r="BK195" s="96"/>
    </row>
    <row r="196" spans="1:63" ht="15" customHeight="1" x14ac:dyDescent="0.3">
      <c r="A196" s="34">
        <v>159</v>
      </c>
      <c r="B196" s="69" t="s">
        <v>302</v>
      </c>
      <c r="C196" s="37"/>
      <c r="D196" s="70"/>
      <c r="E196" s="37"/>
      <c r="F196" s="129"/>
      <c r="G196" s="37"/>
      <c r="H196" s="70"/>
      <c r="I196" s="37"/>
      <c r="J196" s="97"/>
      <c r="K196" s="128"/>
      <c r="L196" s="97"/>
      <c r="M196" s="133" t="str">
        <f t="shared" si="74"/>
        <v/>
      </c>
      <c r="N196" s="160"/>
      <c r="O196" s="160" t="str">
        <f t="shared" si="73"/>
        <v xml:space="preserve">  </v>
      </c>
      <c r="P196" s="160"/>
      <c r="Q196" s="160" t="str">
        <f t="shared" si="71"/>
        <v xml:space="preserve">  </v>
      </c>
      <c r="R196" s="133"/>
      <c r="S196" s="160"/>
      <c r="T196" s="133">
        <f t="shared" si="72"/>
        <v>0</v>
      </c>
      <c r="U196" s="133"/>
      <c r="V196" s="133">
        <f t="shared" si="57"/>
        <v>0</v>
      </c>
      <c r="W196" s="133"/>
      <c r="X196" s="133">
        <f t="shared" si="58"/>
        <v>0</v>
      </c>
      <c r="Y196" s="80"/>
      <c r="Z196" s="123"/>
      <c r="AA196" s="160">
        <f t="shared" si="59"/>
        <v>0</v>
      </c>
      <c r="AB196" s="131" t="str">
        <f t="shared" si="60"/>
        <v xml:space="preserve"> </v>
      </c>
      <c r="AC196" s="130"/>
      <c r="AD196" s="96"/>
      <c r="AE196" s="96"/>
      <c r="AF196" s="143"/>
      <c r="AG196" s="288">
        <v>158</v>
      </c>
      <c r="AH196" s="69" t="s">
        <v>302</v>
      </c>
      <c r="AI196" s="37">
        <v>75450</v>
      </c>
      <c r="AJ196" s="70">
        <v>76671</v>
      </c>
      <c r="AK196" s="37">
        <v>494621.00000000006</v>
      </c>
      <c r="AL196" s="33">
        <v>617515</v>
      </c>
      <c r="AM196" s="37"/>
      <c r="AN196" s="70">
        <v>9652</v>
      </c>
      <c r="AO196" s="37">
        <v>15301</v>
      </c>
      <c r="AP196" s="97">
        <v>70919</v>
      </c>
      <c r="AQ196" s="128">
        <v>21471</v>
      </c>
      <c r="AR196" s="97">
        <v>16134</v>
      </c>
      <c r="AS196" s="133">
        <f t="shared" si="67"/>
        <v>37605</v>
      </c>
      <c r="AT196" s="160">
        <v>8264</v>
      </c>
      <c r="AU196" s="160">
        <f t="shared" si="68"/>
        <v>45869</v>
      </c>
      <c r="AV196" s="160">
        <v>31154</v>
      </c>
      <c r="AW196" s="160">
        <f t="shared" si="69"/>
        <v>77023</v>
      </c>
      <c r="AX196" s="160">
        <v>70004</v>
      </c>
      <c r="AY196" s="160">
        <v>22449</v>
      </c>
      <c r="AZ196" s="160">
        <f t="shared" si="70"/>
        <v>92453</v>
      </c>
      <c r="BA196" s="160">
        <v>40995</v>
      </c>
      <c r="BB196" s="160">
        <f t="shared" si="62"/>
        <v>133448</v>
      </c>
      <c r="BC196" s="160">
        <v>18858</v>
      </c>
      <c r="BD196" s="160">
        <f t="shared" si="63"/>
        <v>152306</v>
      </c>
      <c r="BE196" s="80">
        <v>6256</v>
      </c>
      <c r="BF196" s="123">
        <v>46643</v>
      </c>
      <c r="BG196" s="160">
        <f t="shared" si="64"/>
        <v>52899</v>
      </c>
      <c r="BH196" s="131">
        <f t="shared" si="65"/>
        <v>-91.06336780755386</v>
      </c>
      <c r="BI196" s="130">
        <f t="shared" si="66"/>
        <v>-42.78281937849502</v>
      </c>
      <c r="BJ196" s="96"/>
      <c r="BK196" s="96"/>
    </row>
    <row r="197" spans="1:63" ht="15" customHeight="1" x14ac:dyDescent="0.3">
      <c r="A197" s="34">
        <v>160</v>
      </c>
      <c r="B197" s="69" t="s">
        <v>306</v>
      </c>
      <c r="C197" s="80"/>
      <c r="E197" s="80"/>
      <c r="F197" s="129"/>
      <c r="G197" s="80"/>
      <c r="I197" s="80"/>
      <c r="J197" s="33"/>
      <c r="K197" s="134"/>
      <c r="L197" s="132">
        <v>6848</v>
      </c>
      <c r="M197" s="133">
        <f t="shared" si="74"/>
        <v>6848</v>
      </c>
      <c r="N197" s="160"/>
      <c r="O197" s="160">
        <f t="shared" si="73"/>
        <v>6848</v>
      </c>
      <c r="P197" s="160"/>
      <c r="Q197" s="160">
        <f t="shared" si="71"/>
        <v>6848</v>
      </c>
      <c r="R197" s="133"/>
      <c r="S197" s="160"/>
      <c r="T197" s="133">
        <f t="shared" si="72"/>
        <v>0</v>
      </c>
      <c r="U197" s="133"/>
      <c r="V197" s="133">
        <f t="shared" si="57"/>
        <v>0</v>
      </c>
      <c r="W197" s="133"/>
      <c r="X197" s="133">
        <f t="shared" si="58"/>
        <v>0</v>
      </c>
      <c r="Y197" s="80"/>
      <c r="Z197" s="123"/>
      <c r="AA197" s="160">
        <f t="shared" si="59"/>
        <v>0</v>
      </c>
      <c r="AB197" s="131" t="str">
        <f t="shared" si="60"/>
        <v xml:space="preserve"> </v>
      </c>
      <c r="AC197" s="130"/>
      <c r="AD197" s="96"/>
      <c r="AE197" s="96"/>
      <c r="AF197" s="143"/>
      <c r="AG197" s="289">
        <v>159</v>
      </c>
      <c r="AH197" s="69" t="s">
        <v>306</v>
      </c>
      <c r="AI197" s="80"/>
      <c r="AK197" s="80"/>
      <c r="AM197" s="80"/>
      <c r="AO197" s="80">
        <v>25215</v>
      </c>
      <c r="AQ197" s="134"/>
      <c r="AR197" s="132">
        <v>12316</v>
      </c>
      <c r="AS197" s="133">
        <f t="shared" si="67"/>
        <v>12316</v>
      </c>
      <c r="AT197" s="160"/>
      <c r="AU197" s="160">
        <f t="shared" si="68"/>
        <v>12316</v>
      </c>
      <c r="AV197" s="160"/>
      <c r="AW197" s="160">
        <f t="shared" si="69"/>
        <v>12316</v>
      </c>
      <c r="AX197" s="160">
        <v>81630</v>
      </c>
      <c r="AY197" s="160">
        <v>20399</v>
      </c>
      <c r="AZ197" s="160">
        <f>SUM(AX197:AY197)</f>
        <v>102029</v>
      </c>
      <c r="BA197" s="160"/>
      <c r="BB197" s="160">
        <f t="shared" si="62"/>
        <v>102029</v>
      </c>
      <c r="BC197" s="160"/>
      <c r="BD197" s="160">
        <f t="shared" si="63"/>
        <v>102029</v>
      </c>
      <c r="BE197" s="80"/>
      <c r="BF197" s="123"/>
      <c r="BG197" s="160">
        <f t="shared" si="64"/>
        <v>0</v>
      </c>
      <c r="BH197" s="131">
        <f t="shared" si="65"/>
        <v>-100</v>
      </c>
      <c r="BI197" s="130">
        <f t="shared" si="66"/>
        <v>-100</v>
      </c>
      <c r="BJ197" s="96"/>
      <c r="BK197" s="96"/>
    </row>
    <row r="198" spans="1:63" ht="15" customHeight="1" x14ac:dyDescent="0.3">
      <c r="A198" s="253">
        <v>161</v>
      </c>
      <c r="B198" s="69" t="s">
        <v>334</v>
      </c>
      <c r="C198" s="80"/>
      <c r="E198" s="80"/>
      <c r="F198" s="129"/>
      <c r="G198" s="80"/>
      <c r="I198" s="80"/>
      <c r="J198" s="129"/>
      <c r="K198" s="134"/>
      <c r="L198" s="132"/>
      <c r="M198" s="133" t="str">
        <f t="shared" si="74"/>
        <v/>
      </c>
      <c r="N198" s="160"/>
      <c r="O198" s="160" t="str">
        <f t="shared" si="73"/>
        <v xml:space="preserve">  </v>
      </c>
      <c r="P198" s="160"/>
      <c r="Q198" s="160" t="str">
        <f t="shared" si="71"/>
        <v xml:space="preserve">  </v>
      </c>
      <c r="R198" s="133"/>
      <c r="S198" s="160"/>
      <c r="T198" s="133">
        <f t="shared" si="72"/>
        <v>0</v>
      </c>
      <c r="U198" s="133"/>
      <c r="V198" s="133">
        <f t="shared" si="57"/>
        <v>0</v>
      </c>
      <c r="W198" s="133"/>
      <c r="X198" s="133">
        <f t="shared" si="58"/>
        <v>0</v>
      </c>
      <c r="Y198" s="80"/>
      <c r="Z198" s="123"/>
      <c r="AA198" s="160">
        <f t="shared" si="59"/>
        <v>0</v>
      </c>
      <c r="AB198" s="131" t="str">
        <f t="shared" si="60"/>
        <v xml:space="preserve"> </v>
      </c>
      <c r="AC198" s="130"/>
      <c r="AD198" s="96"/>
      <c r="AE198" s="96"/>
      <c r="AF198" s="143"/>
      <c r="AG198" s="289">
        <v>160</v>
      </c>
      <c r="AH198" s="69" t="s">
        <v>334</v>
      </c>
      <c r="AI198" s="80"/>
      <c r="AK198" s="80"/>
      <c r="AM198" s="80"/>
      <c r="AO198" s="80">
        <v>0</v>
      </c>
      <c r="AP198" s="129">
        <v>7310</v>
      </c>
      <c r="AQ198" s="134"/>
      <c r="AR198" s="132"/>
      <c r="AS198" s="133" t="str">
        <f t="shared" si="67"/>
        <v/>
      </c>
      <c r="AT198" s="160"/>
      <c r="AU198" s="160" t="str">
        <f t="shared" si="68"/>
        <v xml:space="preserve">  </v>
      </c>
      <c r="AV198" s="160">
        <v>4802</v>
      </c>
      <c r="AW198" s="160">
        <f t="shared" si="69"/>
        <v>4802</v>
      </c>
      <c r="AX198" s="160"/>
      <c r="AY198" s="160"/>
      <c r="AZ198" s="160">
        <f t="shared" si="70"/>
        <v>0</v>
      </c>
      <c r="BA198" s="160"/>
      <c r="BB198" s="160">
        <f t="shared" si="62"/>
        <v>0</v>
      </c>
      <c r="BC198" s="160"/>
      <c r="BD198" s="160">
        <f t="shared" si="63"/>
        <v>0</v>
      </c>
      <c r="BE198" s="80"/>
      <c r="BF198" s="123"/>
      <c r="BG198" s="160">
        <f t="shared" si="64"/>
        <v>0</v>
      </c>
      <c r="BH198" s="131" t="str">
        <f t="shared" si="65"/>
        <v xml:space="preserve"> </v>
      </c>
      <c r="BI198" s="130"/>
      <c r="BJ198" s="96"/>
      <c r="BK198" s="96"/>
    </row>
    <row r="199" spans="1:63" ht="15" customHeight="1" x14ac:dyDescent="0.3">
      <c r="A199" s="253">
        <v>162</v>
      </c>
      <c r="B199" s="69" t="s">
        <v>306</v>
      </c>
      <c r="C199" s="37"/>
      <c r="D199" s="70"/>
      <c r="E199" s="37"/>
      <c r="F199" s="129"/>
      <c r="G199" s="37" t="s">
        <v>340</v>
      </c>
      <c r="H199" s="70"/>
      <c r="I199" s="37"/>
      <c r="J199" s="97"/>
      <c r="K199" s="128"/>
      <c r="L199" s="97"/>
      <c r="M199" s="133" t="str">
        <f t="shared" si="74"/>
        <v/>
      </c>
      <c r="N199" s="160"/>
      <c r="O199" s="160" t="str">
        <f t="shared" si="73"/>
        <v xml:space="preserve">  </v>
      </c>
      <c r="P199" s="160"/>
      <c r="Q199" s="160" t="str">
        <f t="shared" si="71"/>
        <v xml:space="preserve">  </v>
      </c>
      <c r="R199" s="133"/>
      <c r="S199" s="160"/>
      <c r="T199" s="133">
        <f t="shared" si="72"/>
        <v>0</v>
      </c>
      <c r="U199" s="133"/>
      <c r="V199" s="133">
        <f t="shared" si="57"/>
        <v>0</v>
      </c>
      <c r="W199" s="133"/>
      <c r="X199" s="133">
        <f t="shared" si="58"/>
        <v>0</v>
      </c>
      <c r="Y199" s="80"/>
      <c r="Z199" s="123"/>
      <c r="AA199" s="160">
        <f t="shared" si="59"/>
        <v>0</v>
      </c>
      <c r="AB199" s="131" t="str">
        <f t="shared" si="60"/>
        <v xml:space="preserve"> </v>
      </c>
      <c r="AC199" s="130"/>
      <c r="AD199" s="96"/>
      <c r="AE199" s="96"/>
      <c r="AF199" s="143"/>
      <c r="AG199" s="290">
        <v>161</v>
      </c>
      <c r="AH199" s="69" t="s">
        <v>306</v>
      </c>
      <c r="AI199" s="37">
        <v>9284</v>
      </c>
      <c r="AJ199" s="70">
        <v>30332</v>
      </c>
      <c r="AK199" s="37">
        <v>47271</v>
      </c>
      <c r="AL199" s="33">
        <v>63207</v>
      </c>
      <c r="AM199" s="37">
        <v>28298</v>
      </c>
      <c r="AN199" s="70">
        <v>51611</v>
      </c>
      <c r="AO199" s="37">
        <v>51611</v>
      </c>
      <c r="AP199" s="97">
        <v>76826</v>
      </c>
      <c r="AQ199" s="128"/>
      <c r="AR199" s="97"/>
      <c r="AS199" s="133" t="str">
        <f t="shared" si="67"/>
        <v/>
      </c>
      <c r="AT199" s="160">
        <v>6712</v>
      </c>
      <c r="AU199" s="160">
        <f t="shared" si="68"/>
        <v>6712</v>
      </c>
      <c r="AV199" s="160">
        <v>95971</v>
      </c>
      <c r="AW199" s="160">
        <f t="shared" si="69"/>
        <v>102683</v>
      </c>
      <c r="AX199" s="160"/>
      <c r="AY199" s="160"/>
      <c r="AZ199" s="160">
        <f t="shared" si="70"/>
        <v>0</v>
      </c>
      <c r="BA199" s="160"/>
      <c r="BB199" s="160">
        <f t="shared" si="62"/>
        <v>0</v>
      </c>
      <c r="BC199" s="160">
        <v>74583</v>
      </c>
      <c r="BD199" s="160">
        <f t="shared" si="63"/>
        <v>74583</v>
      </c>
      <c r="BE199" s="80">
        <v>9937</v>
      </c>
      <c r="BF199" s="123">
        <v>40645</v>
      </c>
      <c r="BG199" s="160">
        <f t="shared" si="64"/>
        <v>50582</v>
      </c>
      <c r="BH199" s="131" t="str">
        <f t="shared" si="65"/>
        <v xml:space="preserve"> </v>
      </c>
      <c r="BI199" s="130" t="e">
        <f t="shared" si="66"/>
        <v>#DIV/0!</v>
      </c>
      <c r="BJ199" s="96"/>
      <c r="BK199" s="96"/>
    </row>
    <row r="200" spans="1:63" ht="15" customHeight="1" x14ac:dyDescent="0.3">
      <c r="A200" s="284">
        <v>163</v>
      </c>
      <c r="B200" s="69" t="s">
        <v>316</v>
      </c>
      <c r="C200" s="37"/>
      <c r="D200" s="70"/>
      <c r="E200" s="37"/>
      <c r="F200" s="129"/>
      <c r="G200" s="37" t="s">
        <v>340</v>
      </c>
      <c r="H200" s="70"/>
      <c r="I200" s="37"/>
      <c r="J200" s="97"/>
      <c r="K200" s="128"/>
      <c r="L200" s="97"/>
      <c r="M200" s="133" t="str">
        <f t="shared" si="74"/>
        <v/>
      </c>
      <c r="N200" s="160"/>
      <c r="O200" s="160" t="str">
        <f t="shared" si="73"/>
        <v xml:space="preserve">  </v>
      </c>
      <c r="P200" s="160"/>
      <c r="Q200" s="160" t="str">
        <f t="shared" si="71"/>
        <v xml:space="preserve">  </v>
      </c>
      <c r="R200" s="133"/>
      <c r="S200" s="160"/>
      <c r="T200" s="133">
        <f t="shared" si="72"/>
        <v>0</v>
      </c>
      <c r="U200" s="133"/>
      <c r="V200" s="133">
        <f t="shared" si="57"/>
        <v>0</v>
      </c>
      <c r="W200" s="133"/>
      <c r="X200" s="133">
        <f t="shared" si="58"/>
        <v>0</v>
      </c>
      <c r="Y200" s="80"/>
      <c r="Z200" s="123"/>
      <c r="AA200" s="160">
        <f t="shared" si="59"/>
        <v>0</v>
      </c>
      <c r="AB200" s="131" t="str">
        <f t="shared" si="60"/>
        <v xml:space="preserve"> </v>
      </c>
      <c r="AC200" s="130"/>
      <c r="AD200" s="96"/>
      <c r="AE200" s="96"/>
      <c r="AF200" s="143"/>
      <c r="AG200" s="289">
        <v>162</v>
      </c>
      <c r="AH200" s="69" t="s">
        <v>316</v>
      </c>
      <c r="AI200" s="37">
        <v>24393</v>
      </c>
      <c r="AJ200" s="70">
        <v>38436</v>
      </c>
      <c r="AK200" s="37">
        <v>65856</v>
      </c>
      <c r="AL200" s="33">
        <v>72001</v>
      </c>
      <c r="AM200" s="37">
        <v>20320</v>
      </c>
      <c r="AN200" s="70">
        <v>81563</v>
      </c>
      <c r="AO200" s="37">
        <v>158284</v>
      </c>
      <c r="AP200" s="97">
        <v>167995</v>
      </c>
      <c r="AQ200" s="128">
        <v>2250</v>
      </c>
      <c r="AR200" s="97">
        <v>107000</v>
      </c>
      <c r="AS200" s="133">
        <f t="shared" si="67"/>
        <v>109250</v>
      </c>
      <c r="AT200" s="160">
        <v>5815</v>
      </c>
      <c r="AU200" s="160">
        <f t="shared" si="68"/>
        <v>115065</v>
      </c>
      <c r="AV200" s="160">
        <v>5000</v>
      </c>
      <c r="AW200" s="160">
        <f t="shared" si="69"/>
        <v>120065</v>
      </c>
      <c r="AX200" s="160">
        <v>44029</v>
      </c>
      <c r="AY200" s="160">
        <v>10521</v>
      </c>
      <c r="AZ200" s="160">
        <f t="shared" si="70"/>
        <v>54550</v>
      </c>
      <c r="BA200" s="160">
        <v>22764</v>
      </c>
      <c r="BB200" s="160">
        <f t="shared" si="62"/>
        <v>77314</v>
      </c>
      <c r="BC200" s="160">
        <v>36606</v>
      </c>
      <c r="BD200" s="160">
        <f t="shared" si="63"/>
        <v>113920</v>
      </c>
      <c r="BE200" s="80">
        <v>145414</v>
      </c>
      <c r="BF200" s="123">
        <v>72864</v>
      </c>
      <c r="BG200" s="160">
        <f t="shared" si="64"/>
        <v>218278</v>
      </c>
      <c r="BH200" s="131">
        <f t="shared" si="65"/>
        <v>230.26868654750274</v>
      </c>
      <c r="BI200" s="130">
        <f t="shared" si="66"/>
        <v>300.1429880843263</v>
      </c>
      <c r="BJ200" s="96"/>
      <c r="BK200" s="96"/>
    </row>
    <row r="201" spans="1:63" ht="18" customHeight="1" x14ac:dyDescent="0.3">
      <c r="A201" s="285">
        <v>164</v>
      </c>
      <c r="B201" s="69" t="s">
        <v>318</v>
      </c>
      <c r="C201" s="80"/>
      <c r="E201" s="80"/>
      <c r="F201" s="129"/>
      <c r="G201" s="80"/>
      <c r="I201" s="80"/>
      <c r="J201" s="33"/>
      <c r="K201" s="134"/>
      <c r="L201" s="132"/>
      <c r="M201" s="133" t="str">
        <f t="shared" si="74"/>
        <v/>
      </c>
      <c r="N201" s="160"/>
      <c r="O201" s="160" t="str">
        <f t="shared" si="73"/>
        <v xml:space="preserve">  </v>
      </c>
      <c r="P201" s="160"/>
      <c r="Q201" s="160" t="str">
        <f t="shared" si="71"/>
        <v xml:space="preserve">  </v>
      </c>
      <c r="R201" s="133"/>
      <c r="S201" s="160"/>
      <c r="T201" s="133">
        <f t="shared" si="72"/>
        <v>0</v>
      </c>
      <c r="U201" s="133"/>
      <c r="V201" s="133">
        <f t="shared" si="57"/>
        <v>0</v>
      </c>
      <c r="W201" s="133"/>
      <c r="X201" s="133">
        <f t="shared" si="58"/>
        <v>0</v>
      </c>
      <c r="Y201" s="267"/>
      <c r="Z201" s="300"/>
      <c r="AA201" s="160">
        <f t="shared" si="59"/>
        <v>0</v>
      </c>
      <c r="AB201" s="131" t="str">
        <f t="shared" si="60"/>
        <v xml:space="preserve"> </v>
      </c>
      <c r="AC201" s="130"/>
      <c r="AD201" s="96"/>
      <c r="AE201" s="96"/>
      <c r="AF201" s="143"/>
      <c r="AG201" s="291">
        <v>163</v>
      </c>
      <c r="AH201" s="69" t="s">
        <v>318</v>
      </c>
      <c r="AI201" s="80"/>
      <c r="AK201" s="80"/>
      <c r="AM201" s="80"/>
      <c r="AO201" s="80">
        <v>0</v>
      </c>
      <c r="AQ201" s="134"/>
      <c r="AR201" s="132"/>
      <c r="AS201" s="133" t="str">
        <f t="shared" si="67"/>
        <v/>
      </c>
      <c r="AT201" s="160"/>
      <c r="AU201" s="160" t="str">
        <f t="shared" si="68"/>
        <v xml:space="preserve">  </v>
      </c>
      <c r="AV201" s="160"/>
      <c r="AW201" s="160" t="str">
        <f t="shared" si="69"/>
        <v xml:space="preserve">  </v>
      </c>
      <c r="AX201" s="160"/>
      <c r="AY201" s="160"/>
      <c r="AZ201" s="160">
        <f t="shared" si="70"/>
        <v>0</v>
      </c>
      <c r="BA201" s="160"/>
      <c r="BB201" s="160">
        <f t="shared" si="62"/>
        <v>0</v>
      </c>
      <c r="BC201" s="160"/>
      <c r="BD201" s="160">
        <f t="shared" si="63"/>
        <v>0</v>
      </c>
      <c r="BE201" s="269"/>
      <c r="BF201" s="123"/>
      <c r="BG201" s="160">
        <f t="shared" si="64"/>
        <v>0</v>
      </c>
      <c r="BH201" s="131" t="str">
        <f t="shared" si="65"/>
        <v xml:space="preserve"> </v>
      </c>
      <c r="BI201" s="130"/>
      <c r="BJ201" s="96"/>
      <c r="BK201" s="96"/>
    </row>
    <row r="202" spans="1:63" ht="15" customHeight="1" x14ac:dyDescent="0.3">
      <c r="A202" s="283"/>
      <c r="B202" s="280" t="s">
        <v>337</v>
      </c>
      <c r="C202" s="136">
        <f>SUM(C39:C200)</f>
        <v>229679465.99999991</v>
      </c>
      <c r="D202" s="135">
        <f>SUM(D39:D200)</f>
        <v>577200860.99999988</v>
      </c>
      <c r="E202" s="136">
        <f>SUM(E39:E200)</f>
        <v>927367302.99999988</v>
      </c>
      <c r="F202" s="145">
        <f>SUM(F39:F201)</f>
        <v>1322021507</v>
      </c>
      <c r="G202" s="136">
        <f>SUM(G39:G200)</f>
        <v>339350650</v>
      </c>
      <c r="H202" s="135">
        <f>SUM(H39:H200)</f>
        <v>680874990</v>
      </c>
      <c r="I202" s="136">
        <f>SUM(I39:I200)</f>
        <v>1097736288</v>
      </c>
      <c r="J202" s="135">
        <f t="shared" ref="J202:S202" si="75">SUM(J39:J201)</f>
        <v>1600304423</v>
      </c>
      <c r="K202" s="281">
        <f t="shared" si="75"/>
        <v>479329998</v>
      </c>
      <c r="L202" s="281">
        <f t="shared" si="75"/>
        <v>386062969</v>
      </c>
      <c r="M202" s="281">
        <f t="shared" si="75"/>
        <v>865392967</v>
      </c>
      <c r="N202" s="281">
        <f t="shared" si="75"/>
        <v>342507219</v>
      </c>
      <c r="O202" s="281">
        <f t="shared" si="75"/>
        <v>1207900186</v>
      </c>
      <c r="P202" s="281">
        <f t="shared" si="75"/>
        <v>356966449</v>
      </c>
      <c r="Q202" s="281">
        <f t="shared" si="75"/>
        <v>1564866635</v>
      </c>
      <c r="R202" s="281">
        <f t="shared" si="75"/>
        <v>312438601</v>
      </c>
      <c r="S202" s="281">
        <f t="shared" si="75"/>
        <v>263821172</v>
      </c>
      <c r="T202" s="281">
        <f t="shared" ref="T202:Y202" si="76">SUM(T39:T201)</f>
        <v>576259773</v>
      </c>
      <c r="U202" s="281">
        <f t="shared" si="76"/>
        <v>190181944</v>
      </c>
      <c r="V202" s="281">
        <f t="shared" si="76"/>
        <v>766441717</v>
      </c>
      <c r="W202" s="281">
        <f t="shared" si="76"/>
        <v>254037980</v>
      </c>
      <c r="X202" s="281">
        <f t="shared" si="76"/>
        <v>1020479697</v>
      </c>
      <c r="Y202" s="281">
        <f t="shared" si="76"/>
        <v>292494614</v>
      </c>
      <c r="Z202" s="281">
        <f>SUM(Z39:Z201)</f>
        <v>420149892</v>
      </c>
      <c r="AA202" s="281">
        <f>SUM(AA39:AA201)</f>
        <v>712644506</v>
      </c>
      <c r="AB202" s="279">
        <f>IFERROR(Y202/R202*100-100," ")</f>
        <v>-6.3833300162549449</v>
      </c>
      <c r="AC202" s="279">
        <f t="shared" si="61"/>
        <v>23.667231236701298</v>
      </c>
      <c r="AD202" s="279"/>
      <c r="AE202" s="279"/>
      <c r="AF202" s="263"/>
      <c r="AG202" s="287"/>
      <c r="AH202" s="280" t="s">
        <v>337</v>
      </c>
      <c r="AI202" s="136">
        <f t="shared" ref="AI202:AN202" si="77">SUM(AI39:AI200)</f>
        <v>115441084.99999997</v>
      </c>
      <c r="AJ202" s="135">
        <f t="shared" si="77"/>
        <v>236339476</v>
      </c>
      <c r="AK202" s="136">
        <f t="shared" si="77"/>
        <v>364023384</v>
      </c>
      <c r="AL202" s="135">
        <f t="shared" si="77"/>
        <v>470050273</v>
      </c>
      <c r="AM202" s="136">
        <f t="shared" si="77"/>
        <v>113813613</v>
      </c>
      <c r="AN202" s="135">
        <f t="shared" si="77"/>
        <v>210384752.99999997</v>
      </c>
      <c r="AO202" s="135">
        <f t="shared" ref="AO202:BE202" si="78">SUM(AO39:AO201)</f>
        <v>344814542.99999994</v>
      </c>
      <c r="AP202" s="135">
        <f t="shared" si="78"/>
        <v>448480284</v>
      </c>
      <c r="AQ202" s="281">
        <f>SUM(AQ39:AQ201)</f>
        <v>94277198</v>
      </c>
      <c r="AR202" s="281">
        <f t="shared" si="78"/>
        <v>107569457.99999999</v>
      </c>
      <c r="AS202" s="281">
        <f t="shared" si="78"/>
        <v>201846655.99999997</v>
      </c>
      <c r="AT202" s="281">
        <f t="shared" si="78"/>
        <v>110771556</v>
      </c>
      <c r="AU202" s="281">
        <f t="shared" si="78"/>
        <v>312618212</v>
      </c>
      <c r="AV202" s="281">
        <f>SUM(AV39:AV201)</f>
        <v>296899927</v>
      </c>
      <c r="AW202" s="281">
        <f t="shared" si="78"/>
        <v>609518139</v>
      </c>
      <c r="AX202" s="281">
        <f t="shared" si="78"/>
        <v>282769734.00000012</v>
      </c>
      <c r="AY202" s="281">
        <f t="shared" si="78"/>
        <v>350403509</v>
      </c>
      <c r="AZ202" s="292">
        <f t="shared" si="78"/>
        <v>633173243.00000012</v>
      </c>
      <c r="BA202" s="292">
        <f t="shared" si="78"/>
        <v>155662747</v>
      </c>
      <c r="BB202" s="292">
        <f t="shared" si="78"/>
        <v>788835990.00000012</v>
      </c>
      <c r="BC202" s="292">
        <f t="shared" si="78"/>
        <v>323183912.99999988</v>
      </c>
      <c r="BD202" s="292">
        <f t="shared" si="78"/>
        <v>1112019903</v>
      </c>
      <c r="BE202" s="292">
        <f t="shared" si="78"/>
        <v>95388078</v>
      </c>
      <c r="BF202" s="292">
        <f>SUM(BF39:BF201)</f>
        <v>100749628</v>
      </c>
      <c r="BG202" s="292">
        <f>SUM(BG39:BG201)</f>
        <v>196137706</v>
      </c>
      <c r="BH202" s="279">
        <f>IFERROR(BE202/AX202*100-100," ")</f>
        <v>-66.266517759641147</v>
      </c>
      <c r="BI202" s="279">
        <f t="shared" si="66"/>
        <v>-69.023058354346801</v>
      </c>
      <c r="BJ202" s="279"/>
      <c r="BK202" s="279"/>
    </row>
    <row r="203" spans="1:63" s="66" customFormat="1" ht="15" customHeight="1" x14ac:dyDescent="0.3">
      <c r="A203" s="42"/>
      <c r="B203" s="141"/>
      <c r="C203" s="142"/>
      <c r="D203" s="142"/>
      <c r="E203" s="142"/>
      <c r="F203" s="142"/>
      <c r="G203" s="142"/>
      <c r="H203" s="142"/>
      <c r="I203" s="142"/>
      <c r="J203" s="142"/>
      <c r="K203" s="142"/>
      <c r="L203" s="142"/>
      <c r="M203" s="142"/>
      <c r="N203" s="142"/>
      <c r="O203" s="142"/>
      <c r="P203" s="142"/>
      <c r="Q203" s="142"/>
      <c r="R203" s="33"/>
      <c r="S203" s="33"/>
      <c r="T203" s="33"/>
      <c r="U203" s="194"/>
      <c r="V203" s="33"/>
      <c r="X203" s="33"/>
      <c r="Y203" s="43"/>
      <c r="Z203" s="43"/>
      <c r="AA203" s="43"/>
      <c r="AB203" s="95"/>
      <c r="AC203" s="95"/>
      <c r="AD203" s="95"/>
      <c r="AE203" s="95"/>
      <c r="AF203" s="158"/>
      <c r="AG203" s="42"/>
      <c r="AH203" s="141"/>
      <c r="AI203" s="142"/>
      <c r="AJ203" s="142"/>
      <c r="AK203" s="142"/>
      <c r="AL203" s="142"/>
      <c r="AM203" s="142"/>
      <c r="AN203" s="142"/>
      <c r="AO203" s="142"/>
      <c r="AP203" s="142"/>
      <c r="AQ203" s="142"/>
      <c r="AR203" s="142"/>
      <c r="AS203" s="142"/>
      <c r="AT203" s="142"/>
      <c r="AU203" s="142"/>
      <c r="AV203" s="142"/>
      <c r="AW203" s="142"/>
      <c r="AX203" s="142"/>
      <c r="AY203" s="142"/>
      <c r="AZ203" s="142"/>
      <c r="BB203" s="142"/>
      <c r="BD203" s="142"/>
      <c r="BH203" s="95"/>
      <c r="BI203" s="95"/>
      <c r="BJ203" s="95"/>
      <c r="BK203" s="95"/>
    </row>
    <row r="204" spans="1:63" ht="15" customHeight="1" x14ac:dyDescent="0.3">
      <c r="B204" s="33" t="s">
        <v>555</v>
      </c>
      <c r="C204" s="107">
        <f t="shared" ref="C204:Z204" si="79">C202+C35</f>
        <v>475241836</v>
      </c>
      <c r="D204" s="107">
        <f t="shared" si="79"/>
        <v>1067153672</v>
      </c>
      <c r="E204" s="107">
        <f t="shared" si="79"/>
        <v>1652657827</v>
      </c>
      <c r="F204" s="146">
        <f t="shared" si="79"/>
        <v>2360758802</v>
      </c>
      <c r="G204" s="107">
        <f t="shared" si="79"/>
        <v>593066434</v>
      </c>
      <c r="H204" s="107">
        <f t="shared" si="79"/>
        <v>1241198964.9999995</v>
      </c>
      <c r="I204" s="107">
        <f t="shared" si="79"/>
        <v>2018258593.9999993</v>
      </c>
      <c r="J204" s="107">
        <f t="shared" si="79"/>
        <v>2972688177.999999</v>
      </c>
      <c r="K204" s="107">
        <f t="shared" si="79"/>
        <v>895805292.99999964</v>
      </c>
      <c r="L204" s="107">
        <f t="shared" si="79"/>
        <v>844513406</v>
      </c>
      <c r="M204" s="107">
        <f t="shared" si="79"/>
        <v>1740318698.9999995</v>
      </c>
      <c r="N204" s="146">
        <f t="shared" si="79"/>
        <v>716094645.99999988</v>
      </c>
      <c r="O204" s="146">
        <f t="shared" si="79"/>
        <v>2456413344.9999995</v>
      </c>
      <c r="P204" s="146">
        <f t="shared" si="79"/>
        <v>741327347.00000024</v>
      </c>
      <c r="Q204" s="107">
        <f t="shared" si="79"/>
        <v>3197740692</v>
      </c>
      <c r="R204" s="107">
        <f t="shared" si="79"/>
        <v>590619180.99999988</v>
      </c>
      <c r="S204" s="107">
        <f t="shared" si="79"/>
        <v>602602869.00000012</v>
      </c>
      <c r="T204" s="107">
        <f t="shared" si="79"/>
        <v>1193222050</v>
      </c>
      <c r="U204" s="107">
        <f t="shared" si="79"/>
        <v>441439382</v>
      </c>
      <c r="V204" s="107">
        <f t="shared" si="79"/>
        <v>1634661432</v>
      </c>
      <c r="W204" s="107">
        <f t="shared" si="79"/>
        <v>543302257</v>
      </c>
      <c r="X204" s="107">
        <f t="shared" si="79"/>
        <v>2177963689</v>
      </c>
      <c r="Y204" s="107">
        <f t="shared" si="79"/>
        <v>561172394.99999988</v>
      </c>
      <c r="Z204" s="107">
        <f t="shared" si="79"/>
        <v>697050471</v>
      </c>
      <c r="AA204" s="107">
        <f>AA202+AA35</f>
        <v>1258222866</v>
      </c>
      <c r="AB204" s="107"/>
      <c r="AC204" s="179"/>
      <c r="AF204" s="158"/>
      <c r="AI204" s="107"/>
      <c r="AJ204" s="107"/>
      <c r="AK204" s="107"/>
      <c r="AL204" s="107"/>
      <c r="AM204" s="107">
        <f t="shared" ref="AM204:BG204" si="80">AM202+AM35</f>
        <v>365195624</v>
      </c>
      <c r="AN204" s="107">
        <f t="shared" si="80"/>
        <v>730792352.99999988</v>
      </c>
      <c r="AO204" s="107">
        <f t="shared" si="80"/>
        <v>1102929532</v>
      </c>
      <c r="AP204" s="107">
        <f t="shared" si="80"/>
        <v>1458582458</v>
      </c>
      <c r="AQ204" s="107">
        <f t="shared" si="80"/>
        <v>364959834.99999994</v>
      </c>
      <c r="AR204" s="107">
        <f t="shared" si="80"/>
        <v>381447244.00000006</v>
      </c>
      <c r="AS204" s="107">
        <f t="shared" si="80"/>
        <v>746407079</v>
      </c>
      <c r="AT204" s="107">
        <f t="shared" si="80"/>
        <v>362597506.99999988</v>
      </c>
      <c r="AU204" s="107">
        <f t="shared" si="80"/>
        <v>1109004586</v>
      </c>
      <c r="AV204" s="107">
        <f t="shared" si="80"/>
        <v>549233214</v>
      </c>
      <c r="AW204" s="107">
        <f t="shared" si="80"/>
        <v>1658237800</v>
      </c>
      <c r="AX204" s="107">
        <f t="shared" si="80"/>
        <v>560760158.00000012</v>
      </c>
      <c r="AY204" s="107">
        <f t="shared" si="80"/>
        <v>586684556</v>
      </c>
      <c r="AZ204" s="107">
        <f t="shared" si="80"/>
        <v>1147444714.0000002</v>
      </c>
      <c r="BA204" s="107">
        <f t="shared" si="80"/>
        <v>409555716</v>
      </c>
      <c r="BB204" s="107">
        <f t="shared" si="80"/>
        <v>1557000430.0000002</v>
      </c>
      <c r="BC204" s="107">
        <f t="shared" si="80"/>
        <v>579491078.99999988</v>
      </c>
      <c r="BD204" s="107">
        <f t="shared" si="80"/>
        <v>2136491509</v>
      </c>
      <c r="BE204" s="107">
        <f t="shared" si="80"/>
        <v>408595449</v>
      </c>
      <c r="BF204" s="107">
        <f t="shared" si="80"/>
        <v>411981049.00000006</v>
      </c>
      <c r="BG204" s="107">
        <f t="shared" si="80"/>
        <v>820576498</v>
      </c>
    </row>
    <row r="205" spans="1:63" ht="15" customHeight="1" x14ac:dyDescent="0.3">
      <c r="F205" s="66"/>
      <c r="R205" s="33"/>
      <c r="S205" s="33"/>
      <c r="T205" s="33"/>
      <c r="U205" s="127"/>
      <c r="V205" s="33"/>
      <c r="W205" s="33"/>
      <c r="X205" s="33"/>
      <c r="AF205" s="158"/>
      <c r="AN205" s="107"/>
    </row>
    <row r="206" spans="1:63" ht="15" customHeight="1" x14ac:dyDescent="0.3"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  <c r="R206" s="33"/>
      <c r="S206" s="33"/>
      <c r="T206" s="33"/>
      <c r="U206" s="127"/>
      <c r="V206" s="33"/>
      <c r="W206" s="33"/>
      <c r="X206" s="33"/>
      <c r="AB206" s="107"/>
      <c r="AC206" s="107"/>
      <c r="AD206" s="107"/>
      <c r="AE206" s="107"/>
      <c r="AF206" s="107"/>
      <c r="AH206" s="107"/>
      <c r="AI206" s="107"/>
      <c r="AJ206" s="107"/>
      <c r="AK206" s="107"/>
      <c r="AL206" s="107"/>
      <c r="AM206" s="107"/>
      <c r="AN206" s="107"/>
      <c r="AO206" s="107"/>
      <c r="AP206" s="107"/>
      <c r="AQ206" s="107"/>
      <c r="AR206" s="107"/>
      <c r="AS206" s="107"/>
      <c r="AT206" s="107"/>
      <c r="AU206" s="107"/>
      <c r="AV206" s="107"/>
      <c r="AW206" s="107"/>
      <c r="AX206" s="107"/>
      <c r="AY206" s="107"/>
      <c r="AZ206" s="107"/>
      <c r="BB206" s="107"/>
      <c r="BD206" s="107"/>
    </row>
    <row r="207" spans="1:63" ht="15" customHeight="1" x14ac:dyDescent="0.3">
      <c r="R207" s="33"/>
      <c r="S207" s="33"/>
      <c r="T207" s="33"/>
      <c r="U207" s="127"/>
      <c r="V207" s="33"/>
      <c r="W207" s="33"/>
      <c r="X207" s="33"/>
      <c r="AF207" s="158"/>
    </row>
    <row r="208" spans="1:63" ht="15" customHeight="1" x14ac:dyDescent="0.3">
      <c r="R208" s="33"/>
      <c r="S208" s="33"/>
      <c r="T208" s="33"/>
      <c r="U208" s="127"/>
      <c r="V208" s="33"/>
      <c r="W208" s="33"/>
      <c r="X208" s="33"/>
      <c r="AF208" s="158"/>
      <c r="AN208" s="157"/>
    </row>
    <row r="209" spans="9:40" ht="15" customHeight="1" x14ac:dyDescent="0.3">
      <c r="R209" s="33"/>
      <c r="S209" s="33"/>
      <c r="T209" s="33"/>
      <c r="U209" s="127"/>
      <c r="V209" s="33"/>
      <c r="W209" s="33"/>
      <c r="X209" s="33"/>
      <c r="AF209" s="158"/>
      <c r="AN209" s="157"/>
    </row>
    <row r="210" spans="9:40" ht="15" customHeight="1" x14ac:dyDescent="0.3">
      <c r="R210" s="33"/>
      <c r="S210" s="33"/>
      <c r="T210" s="33"/>
      <c r="U210" s="99"/>
      <c r="V210" s="33"/>
      <c r="W210" s="33"/>
      <c r="X210" s="33"/>
      <c r="AF210" s="83"/>
    </row>
    <row r="211" spans="9:40" ht="15" customHeight="1" x14ac:dyDescent="0.3">
      <c r="U211" s="99"/>
    </row>
    <row r="212" spans="9:40" ht="15" customHeight="1" x14ac:dyDescent="0.3">
      <c r="U212" s="99"/>
    </row>
    <row r="213" spans="9:40" ht="15" customHeight="1" x14ac:dyDescent="0.3">
      <c r="U213" s="99"/>
    </row>
    <row r="214" spans="9:40" ht="15" customHeight="1" x14ac:dyDescent="0.3">
      <c r="U214" s="99"/>
    </row>
    <row r="215" spans="9:40" ht="15" customHeight="1" x14ac:dyDescent="0.3">
      <c r="U215" s="99"/>
    </row>
    <row r="222" spans="9:40" ht="15" customHeight="1" x14ac:dyDescent="0.3">
      <c r="I222" s="99"/>
      <c r="J222" s="99"/>
      <c r="K222" s="99"/>
      <c r="L222" s="99"/>
    </row>
    <row r="223" spans="9:40" ht="15" customHeight="1" x14ac:dyDescent="0.3">
      <c r="I223" s="99"/>
      <c r="J223" s="99"/>
      <c r="K223" s="99"/>
      <c r="L223" s="99"/>
    </row>
    <row r="224" spans="9:40" ht="15" customHeight="1" x14ac:dyDescent="0.3">
      <c r="I224" s="99"/>
      <c r="J224" s="99"/>
      <c r="K224" s="99"/>
      <c r="L224" s="99"/>
    </row>
    <row r="225" spans="9:12" ht="15" customHeight="1" x14ac:dyDescent="0.3">
      <c r="I225" s="99"/>
      <c r="J225" s="99"/>
      <c r="K225" s="99"/>
      <c r="L225" s="99"/>
    </row>
    <row r="226" spans="9:12" ht="15" customHeight="1" x14ac:dyDescent="0.3">
      <c r="I226" s="99"/>
      <c r="J226" s="99"/>
      <c r="K226" s="99"/>
      <c r="L226" s="99"/>
    </row>
    <row r="227" spans="9:12" ht="15" customHeight="1" x14ac:dyDescent="0.3">
      <c r="I227" s="99"/>
      <c r="J227" s="99"/>
      <c r="K227" s="99"/>
      <c r="L227" s="99"/>
    </row>
    <row r="228" spans="9:12" ht="15" customHeight="1" x14ac:dyDescent="0.3">
      <c r="I228" s="99"/>
      <c r="J228" s="99"/>
      <c r="K228" s="99"/>
      <c r="L228" s="99"/>
    </row>
    <row r="229" spans="9:12" ht="15" customHeight="1" x14ac:dyDescent="0.3">
      <c r="I229" s="99"/>
      <c r="J229" s="99"/>
      <c r="K229" s="99"/>
      <c r="L229" s="99"/>
    </row>
    <row r="230" spans="9:12" ht="15" customHeight="1" x14ac:dyDescent="0.3">
      <c r="I230" s="99"/>
      <c r="J230" s="99"/>
      <c r="K230" s="99"/>
      <c r="L230" s="99"/>
    </row>
    <row r="231" spans="9:12" ht="15" customHeight="1" x14ac:dyDescent="0.3">
      <c r="I231" s="99"/>
      <c r="J231" s="99"/>
      <c r="K231" s="99"/>
      <c r="L231" s="99"/>
    </row>
    <row r="232" spans="9:12" ht="15" customHeight="1" x14ac:dyDescent="0.3">
      <c r="I232" s="99"/>
      <c r="J232" s="99"/>
      <c r="K232" s="99"/>
      <c r="L232" s="99"/>
    </row>
    <row r="233" spans="9:12" ht="15" customHeight="1" x14ac:dyDescent="0.3">
      <c r="I233" s="99"/>
      <c r="J233" s="99"/>
      <c r="K233" s="99"/>
      <c r="L233" s="99"/>
    </row>
    <row r="234" spans="9:12" ht="15" customHeight="1" x14ac:dyDescent="0.3">
      <c r="I234" s="99"/>
      <c r="J234" s="99"/>
      <c r="K234" s="99"/>
      <c r="L234" s="99"/>
    </row>
    <row r="235" spans="9:12" ht="15" customHeight="1" x14ac:dyDescent="0.3">
      <c r="I235" s="99"/>
      <c r="J235" s="99"/>
      <c r="K235" s="99"/>
      <c r="L235" s="99"/>
    </row>
    <row r="236" spans="9:12" ht="15" customHeight="1" x14ac:dyDescent="0.3">
      <c r="I236" s="99"/>
      <c r="J236" s="99"/>
      <c r="K236" s="99"/>
      <c r="L236" s="99"/>
    </row>
    <row r="237" spans="9:12" ht="15" customHeight="1" x14ac:dyDescent="0.3">
      <c r="I237" s="99"/>
      <c r="J237" s="99"/>
      <c r="K237" s="99"/>
      <c r="L237" s="99"/>
    </row>
    <row r="238" spans="9:12" ht="15" customHeight="1" x14ac:dyDescent="0.3">
      <c r="I238" s="99"/>
      <c r="J238" s="99"/>
      <c r="K238" s="99"/>
      <c r="L238" s="99"/>
    </row>
    <row r="239" spans="9:12" ht="15" customHeight="1" x14ac:dyDescent="0.3">
      <c r="I239" s="99"/>
      <c r="J239" s="99"/>
      <c r="K239" s="99"/>
      <c r="L239" s="99"/>
    </row>
  </sheetData>
  <mergeCells count="12">
    <mergeCell ref="AI4:BK4"/>
    <mergeCell ref="A37:A38"/>
    <mergeCell ref="B37:B38"/>
    <mergeCell ref="AG37:AG38"/>
    <mergeCell ref="AH37:AH38"/>
    <mergeCell ref="C37:AE37"/>
    <mergeCell ref="AI37:BK37"/>
    <mergeCell ref="A4:A5"/>
    <mergeCell ref="B4:B5"/>
    <mergeCell ref="AG4:AG5"/>
    <mergeCell ref="AH4:AH5"/>
    <mergeCell ref="C4:AE4"/>
  </mergeCells>
  <phoneticPr fontId="24" type="noConversion"/>
  <hyperlinks>
    <hyperlink ref="AN1" location="'Indice tavole'!A1" display="torna all'indice " xr:uid="{00000000-0004-0000-0F00-000000000000}"/>
  </hyperlinks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3" tint="0.39997558519241921"/>
    <pageSetUpPr fitToPage="1"/>
  </sheetPr>
  <dimension ref="A1:BM137"/>
  <sheetViews>
    <sheetView zoomScale="80" zoomScaleNormal="80" workbookViewId="0">
      <selection activeCell="AD16" sqref="AD16"/>
    </sheetView>
  </sheetViews>
  <sheetFormatPr defaultRowHeight="15" customHeight="1" x14ac:dyDescent="0.3"/>
  <cols>
    <col min="1" max="1" width="5.85546875" style="33" customWidth="1"/>
    <col min="2" max="2" width="29.42578125" style="33" customWidth="1"/>
    <col min="3" max="3" width="17.7109375" style="33" hidden="1" customWidth="1"/>
    <col min="4" max="5" width="17.7109375" style="43" hidden="1" customWidth="1"/>
    <col min="6" max="6" width="17.7109375" style="44" hidden="1" customWidth="1"/>
    <col min="7" max="10" width="17.7109375" style="33" hidden="1" customWidth="1"/>
    <col min="11" max="11" width="17.7109375" style="33" customWidth="1"/>
    <col min="12" max="12" width="17.7109375" style="33" hidden="1" customWidth="1"/>
    <col min="13" max="13" width="17.7109375" style="33" customWidth="1"/>
    <col min="14" max="14" width="17.7109375" style="33" hidden="1" customWidth="1"/>
    <col min="15" max="15" width="17.7109375" style="33" customWidth="1"/>
    <col min="16" max="16" width="17.7109375" style="33" hidden="1" customWidth="1"/>
    <col min="17" max="18" width="17.7109375" style="33" customWidth="1"/>
    <col min="19" max="19" width="17.7109375" style="33" hidden="1" customWidth="1"/>
    <col min="20" max="20" width="17" style="33" customWidth="1"/>
    <col min="21" max="21" width="17" style="33" hidden="1" customWidth="1"/>
    <col min="22" max="22" width="17" style="33" customWidth="1"/>
    <col min="23" max="23" width="17" style="33" hidden="1" customWidth="1"/>
    <col min="24" max="25" width="17" style="33" customWidth="1"/>
    <col min="26" max="26" width="17" style="33" hidden="1" customWidth="1"/>
    <col min="27" max="27" width="17" style="33" customWidth="1"/>
    <col min="28" max="31" width="10.7109375" style="33" customWidth="1"/>
    <col min="32" max="32" width="12.7109375" style="66" customWidth="1"/>
    <col min="33" max="33" width="5.7109375" style="33" customWidth="1"/>
    <col min="34" max="34" width="33.42578125" style="33" customWidth="1"/>
    <col min="35" max="42" width="17.7109375" style="33" hidden="1" customWidth="1"/>
    <col min="43" max="43" width="17.7109375" style="33" customWidth="1"/>
    <col min="44" max="44" width="17.7109375" style="33" hidden="1" customWidth="1"/>
    <col min="45" max="45" width="17.7109375" style="33" customWidth="1"/>
    <col min="46" max="46" width="17.7109375" style="33" hidden="1" customWidth="1"/>
    <col min="47" max="47" width="17.7109375" style="33" customWidth="1"/>
    <col min="48" max="48" width="17.7109375" style="33" hidden="1" customWidth="1"/>
    <col min="49" max="50" width="17.7109375" style="33" customWidth="1"/>
    <col min="51" max="51" width="17.7109375" style="33" hidden="1" customWidth="1"/>
    <col min="52" max="52" width="18.42578125" style="33" customWidth="1"/>
    <col min="53" max="53" width="18.42578125" style="33" hidden="1" customWidth="1"/>
    <col min="54" max="54" width="18.42578125" style="33" customWidth="1"/>
    <col min="55" max="55" width="18.42578125" style="33" hidden="1" customWidth="1"/>
    <col min="56" max="57" width="18.42578125" style="33" customWidth="1"/>
    <col min="58" max="58" width="18.42578125" style="33" hidden="1" customWidth="1"/>
    <col min="59" max="59" width="18.42578125" style="33" customWidth="1"/>
    <col min="60" max="60" width="10" style="33" bestFit="1" customWidth="1"/>
    <col min="61" max="63" width="8.7109375" style="33" customWidth="1"/>
    <col min="64" max="16384" width="9.140625" style="33"/>
  </cols>
  <sheetData>
    <row r="1" spans="1:65" s="23" customFormat="1" ht="15" customHeight="1" x14ac:dyDescent="0.2">
      <c r="A1" s="45" t="str">
        <f>'Indice tavole'!C26</f>
        <v>Merci per valore delle importazioni ed esportazioni per provincia. Anni 2017-2021. Valori in milioni di euro e variazioni percentuali rispetto all'anno precedente</v>
      </c>
      <c r="B1" s="18"/>
      <c r="D1" s="24"/>
      <c r="E1" s="24"/>
      <c r="F1" s="25"/>
      <c r="H1" s="54" t="s">
        <v>110</v>
      </c>
      <c r="AF1" s="87"/>
      <c r="AQ1" s="94"/>
    </row>
    <row r="2" spans="1:65" s="23" customFormat="1" ht="15" customHeight="1" x14ac:dyDescent="0.2">
      <c r="A2" s="45"/>
      <c r="B2" s="18"/>
      <c r="D2" s="24"/>
      <c r="E2" s="24"/>
      <c r="F2" s="25"/>
      <c r="AF2" s="87"/>
      <c r="AQ2" s="94"/>
    </row>
    <row r="3" spans="1:65" s="23" customFormat="1" ht="15" customHeight="1" x14ac:dyDescent="0.2">
      <c r="A3" s="62" t="s">
        <v>341</v>
      </c>
      <c r="B3" s="63"/>
      <c r="D3" s="24"/>
      <c r="E3" s="24"/>
      <c r="F3" s="25"/>
      <c r="AB3" s="87"/>
      <c r="AC3" s="87"/>
      <c r="AD3" s="87"/>
      <c r="AE3" s="87"/>
      <c r="AF3" s="87"/>
      <c r="AQ3" s="94"/>
      <c r="BH3" s="87"/>
      <c r="BI3" s="87"/>
      <c r="BJ3" s="87"/>
      <c r="BK3" s="87"/>
    </row>
    <row r="4" spans="1:65" s="23" customFormat="1" ht="15" customHeight="1" x14ac:dyDescent="0.25">
      <c r="A4" s="358" t="s">
        <v>339</v>
      </c>
      <c r="B4" s="357" t="s">
        <v>85</v>
      </c>
      <c r="C4" s="359" t="s">
        <v>15</v>
      </c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59"/>
      <c r="R4" s="359"/>
      <c r="S4" s="359"/>
      <c r="T4" s="359"/>
      <c r="U4" s="359"/>
      <c r="V4" s="359"/>
      <c r="W4" s="359"/>
      <c r="X4" s="359"/>
      <c r="Y4" s="359"/>
      <c r="Z4" s="359"/>
      <c r="AA4" s="359"/>
      <c r="AB4" s="359"/>
      <c r="AC4" s="359"/>
      <c r="AD4" s="359"/>
      <c r="AE4" s="359"/>
      <c r="AF4" s="253"/>
      <c r="AG4" s="356" t="s">
        <v>342</v>
      </c>
      <c r="AH4" s="357" t="s">
        <v>85</v>
      </c>
      <c r="AI4" s="352" t="s">
        <v>16</v>
      </c>
      <c r="AJ4" s="352"/>
      <c r="AK4" s="352"/>
      <c r="AL4" s="352"/>
      <c r="AM4" s="352"/>
      <c r="AN4" s="352"/>
      <c r="AO4" s="352"/>
      <c r="AP4" s="352"/>
      <c r="AQ4" s="352"/>
      <c r="AR4" s="352"/>
      <c r="AS4" s="352"/>
      <c r="AT4" s="352"/>
      <c r="AU4" s="352"/>
      <c r="AV4" s="352"/>
      <c r="AW4" s="352"/>
      <c r="AX4" s="352"/>
      <c r="AY4" s="352"/>
      <c r="AZ4" s="352"/>
      <c r="BA4" s="352"/>
      <c r="BB4" s="352"/>
      <c r="BC4" s="352"/>
      <c r="BD4" s="352"/>
      <c r="BE4" s="352"/>
      <c r="BF4" s="352"/>
      <c r="BG4" s="352"/>
      <c r="BH4" s="352"/>
      <c r="BI4" s="352"/>
      <c r="BJ4" s="352"/>
      <c r="BK4" s="352"/>
      <c r="BL4" s="125"/>
    </row>
    <row r="5" spans="1:65" s="23" customFormat="1" ht="49.5" customHeight="1" thickBot="1" x14ac:dyDescent="0.3">
      <c r="A5" s="354"/>
      <c r="B5" s="357"/>
      <c r="C5" s="147" t="s">
        <v>115</v>
      </c>
      <c r="D5" s="147" t="s">
        <v>116</v>
      </c>
      <c r="E5" s="147" t="s">
        <v>117</v>
      </c>
      <c r="F5" s="147" t="s">
        <v>118</v>
      </c>
      <c r="G5" s="147" t="s">
        <v>320</v>
      </c>
      <c r="H5" s="147" t="s">
        <v>321</v>
      </c>
      <c r="I5" s="149" t="s">
        <v>322</v>
      </c>
      <c r="J5" s="148" t="s">
        <v>552</v>
      </c>
      <c r="K5" s="272" t="s">
        <v>553</v>
      </c>
      <c r="L5" s="273" t="s">
        <v>583</v>
      </c>
      <c r="M5" s="272" t="s">
        <v>554</v>
      </c>
      <c r="N5" s="295" t="s">
        <v>557</v>
      </c>
      <c r="O5" s="295" t="s">
        <v>558</v>
      </c>
      <c r="P5" s="295" t="s">
        <v>569</v>
      </c>
      <c r="Q5" s="295" t="s">
        <v>570</v>
      </c>
      <c r="R5" s="272" t="s">
        <v>572</v>
      </c>
      <c r="S5" s="272" t="s">
        <v>580</v>
      </c>
      <c r="T5" s="272" t="s">
        <v>581</v>
      </c>
      <c r="U5" s="272" t="s">
        <v>584</v>
      </c>
      <c r="V5" s="272" t="s">
        <v>585</v>
      </c>
      <c r="W5" s="270" t="s">
        <v>600</v>
      </c>
      <c r="X5" s="270" t="s">
        <v>601</v>
      </c>
      <c r="Y5" s="272" t="s">
        <v>602</v>
      </c>
      <c r="Z5" s="272" t="s">
        <v>615</v>
      </c>
      <c r="AA5" s="272" t="s">
        <v>613</v>
      </c>
      <c r="AB5" s="273" t="s">
        <v>119</v>
      </c>
      <c r="AC5" s="273" t="s">
        <v>120</v>
      </c>
      <c r="AD5" s="273" t="s">
        <v>559</v>
      </c>
      <c r="AE5" s="273" t="s">
        <v>571</v>
      </c>
      <c r="AF5" s="165"/>
      <c r="AG5" s="357"/>
      <c r="AH5" s="357"/>
      <c r="AI5" s="147" t="s">
        <v>115</v>
      </c>
      <c r="AJ5" s="147" t="s">
        <v>116</v>
      </c>
      <c r="AK5" s="147" t="s">
        <v>117</v>
      </c>
      <c r="AL5" s="147" t="s">
        <v>118</v>
      </c>
      <c r="AM5" s="147" t="s">
        <v>320</v>
      </c>
      <c r="AN5" s="147" t="s">
        <v>321</v>
      </c>
      <c r="AO5" s="149" t="s">
        <v>322</v>
      </c>
      <c r="AP5" s="148" t="s">
        <v>552</v>
      </c>
      <c r="AQ5" s="272" t="s">
        <v>553</v>
      </c>
      <c r="AR5" s="273" t="s">
        <v>583</v>
      </c>
      <c r="AS5" s="272" t="s">
        <v>554</v>
      </c>
      <c r="AT5" s="272" t="s">
        <v>557</v>
      </c>
      <c r="AU5" s="272" t="s">
        <v>558</v>
      </c>
      <c r="AV5" s="272" t="s">
        <v>569</v>
      </c>
      <c r="AW5" s="272" t="s">
        <v>570</v>
      </c>
      <c r="AX5" s="272" t="s">
        <v>572</v>
      </c>
      <c r="AY5" s="272" t="s">
        <v>580</v>
      </c>
      <c r="AZ5" s="272" t="s">
        <v>581</v>
      </c>
      <c r="BA5" s="272" t="s">
        <v>584</v>
      </c>
      <c r="BB5" s="272" t="s">
        <v>585</v>
      </c>
      <c r="BC5" s="270" t="s">
        <v>600</v>
      </c>
      <c r="BD5" s="270" t="s">
        <v>601</v>
      </c>
      <c r="BE5" s="272" t="s">
        <v>602</v>
      </c>
      <c r="BF5" s="272" t="s">
        <v>615</v>
      </c>
      <c r="BG5" s="272" t="s">
        <v>613</v>
      </c>
      <c r="BH5" s="273" t="s">
        <v>119</v>
      </c>
      <c r="BI5" s="273" t="s">
        <v>120</v>
      </c>
      <c r="BJ5" s="273" t="s">
        <v>559</v>
      </c>
      <c r="BK5" s="273" t="s">
        <v>571</v>
      </c>
      <c r="BL5" s="151"/>
    </row>
    <row r="6" spans="1:65" ht="15" customHeight="1" thickTop="1" x14ac:dyDescent="0.3">
      <c r="A6" s="176" t="s">
        <v>344</v>
      </c>
      <c r="B6" s="84" t="s">
        <v>345</v>
      </c>
      <c r="C6" s="88">
        <v>20485005</v>
      </c>
      <c r="D6" s="88">
        <v>43248647.999999993</v>
      </c>
      <c r="E6" s="89">
        <v>61884635</v>
      </c>
      <c r="F6" s="88">
        <v>75610003.000000015</v>
      </c>
      <c r="G6" s="88">
        <v>10574001.999999994</v>
      </c>
      <c r="H6" s="30">
        <v>22494977.999999989</v>
      </c>
      <c r="I6" s="29">
        <v>34863876.999999993</v>
      </c>
      <c r="J6" s="150">
        <v>46310065.999999948</v>
      </c>
      <c r="K6" s="153">
        <v>12584214</v>
      </c>
      <c r="L6" s="154">
        <v>14537834.000000009</v>
      </c>
      <c r="M6" s="140">
        <f>IF(SUM(L6,K6)=0,"",SUM(K6,L6))</f>
        <v>27122048.000000007</v>
      </c>
      <c r="N6" s="159">
        <v>13700428.000000004</v>
      </c>
      <c r="O6" s="159">
        <f>IF(SUM(M6:N6)=0," ",SUM(M6:N6))</f>
        <v>40822476.000000015</v>
      </c>
      <c r="P6" s="159">
        <v>13110660.999999996</v>
      </c>
      <c r="Q6" s="159">
        <f>IF(SUM(O6:P6)=0," ",SUM(O6:P6))</f>
        <v>53933137.000000015</v>
      </c>
      <c r="R6" s="159">
        <v>17294056.000000004</v>
      </c>
      <c r="S6" s="159">
        <v>20698955</v>
      </c>
      <c r="T6" s="159">
        <f>SUM(R6:S6)</f>
        <v>37993011</v>
      </c>
      <c r="U6" s="159">
        <v>17738446</v>
      </c>
      <c r="V6" s="159">
        <f>U6+T6</f>
        <v>55731457</v>
      </c>
      <c r="W6" s="159">
        <v>15847811.999999996</v>
      </c>
      <c r="X6" s="159">
        <f>W6+V6</f>
        <v>71579269</v>
      </c>
      <c r="Y6" s="159">
        <v>25309322.000000004</v>
      </c>
      <c r="Z6" s="159">
        <v>16420583.000000004</v>
      </c>
      <c r="AA6" s="159">
        <f>SUM(Y6:Z6)</f>
        <v>41729905.000000007</v>
      </c>
      <c r="AB6" s="131">
        <f>IFERROR(Y6/R6*100-100," ")</f>
        <v>46.346941399981603</v>
      </c>
      <c r="AC6" s="130">
        <f>AA6/T6*100-100</f>
        <v>9.835740578708041</v>
      </c>
      <c r="AD6" s="96"/>
      <c r="AE6" s="96"/>
      <c r="AF6" s="70"/>
      <c r="AG6" s="257" t="s">
        <v>344</v>
      </c>
      <c r="AH6" s="255" t="s">
        <v>345</v>
      </c>
      <c r="AI6" s="88">
        <v>14296674.000000002</v>
      </c>
      <c r="AJ6" s="88">
        <v>30715017</v>
      </c>
      <c r="AK6" s="88">
        <v>39925519</v>
      </c>
      <c r="AL6" s="88">
        <v>53009325</v>
      </c>
      <c r="AM6" s="88">
        <v>10883351.999999998</v>
      </c>
      <c r="AN6" s="30">
        <v>26283504.000000007</v>
      </c>
      <c r="AO6" s="29">
        <v>34230732</v>
      </c>
      <c r="AP6" s="134">
        <v>44679718.99999997</v>
      </c>
      <c r="AQ6" s="89">
        <v>10920223</v>
      </c>
      <c r="AR6" s="152">
        <v>11376290</v>
      </c>
      <c r="AS6" s="140">
        <f t="shared" ref="AS6:AS19" si="0">IF(SUM(AR6,AQ6)=0,"",SUM(AQ6,AR6))</f>
        <v>22296513</v>
      </c>
      <c r="AT6" s="159">
        <v>6852300</v>
      </c>
      <c r="AU6" s="159">
        <f>IF(SUM(AS6:AT6)=0," ",SUM(AS6:AT6))</f>
        <v>29148813</v>
      </c>
      <c r="AV6" s="159">
        <v>8777254.0000000019</v>
      </c>
      <c r="AW6" s="159">
        <f>IF(SUM(AU6:AV6)=0," ",SUM(AU6:AV6))</f>
        <v>37926067</v>
      </c>
      <c r="AX6" s="159">
        <v>11129152.000000002</v>
      </c>
      <c r="AY6" s="180">
        <v>14747635.000000007</v>
      </c>
      <c r="AZ6" s="159">
        <f>SUM(AX6:AY6)</f>
        <v>25876787.000000007</v>
      </c>
      <c r="BA6" s="159">
        <v>10186270.999999998</v>
      </c>
      <c r="BB6" s="159">
        <f>AZ6+BA6</f>
        <v>36063058.000000007</v>
      </c>
      <c r="BC6" s="159">
        <v>9978151.0000000056</v>
      </c>
      <c r="BD6" s="159">
        <f>BC6+BB6</f>
        <v>46041209.000000015</v>
      </c>
      <c r="BE6" s="159">
        <v>11387839.999999998</v>
      </c>
      <c r="BF6" s="159">
        <v>13172372.000000002</v>
      </c>
      <c r="BG6" s="159">
        <f>SUM(BE6:BF6)</f>
        <v>24560212</v>
      </c>
      <c r="BH6" s="131">
        <f>IFERROR(AX6/AQ6*100-100," ")</f>
        <v>1.913230160226604</v>
      </c>
      <c r="BI6" s="130">
        <f>BG6/AZ6*100-100</f>
        <v>-5.0878611784376773</v>
      </c>
      <c r="BJ6" s="96"/>
      <c r="BK6" s="96"/>
      <c r="BL6" s="66"/>
      <c r="BM6" s="176"/>
    </row>
    <row r="7" spans="1:65" ht="15" customHeight="1" x14ac:dyDescent="0.3">
      <c r="A7" s="176" t="s">
        <v>346</v>
      </c>
      <c r="B7" s="6" t="s">
        <v>347</v>
      </c>
      <c r="C7" s="88">
        <v>10772349.999999998</v>
      </c>
      <c r="D7" s="88">
        <v>20186238</v>
      </c>
      <c r="E7" s="88">
        <v>31382544</v>
      </c>
      <c r="F7" s="88">
        <v>44921975.999999985</v>
      </c>
      <c r="G7" s="88">
        <v>9546834</v>
      </c>
      <c r="H7" s="37">
        <v>18196343.000000004</v>
      </c>
      <c r="I7" s="36">
        <v>28947862</v>
      </c>
      <c r="J7" s="150">
        <v>37766080.999999993</v>
      </c>
      <c r="K7" s="153">
        <v>8037393.0000000019</v>
      </c>
      <c r="L7" s="154">
        <v>5122229</v>
      </c>
      <c r="M7" s="140">
        <f>IF(SUM(L7,K7)=0,"",SUM(K7,L7))</f>
        <v>13159622.000000002</v>
      </c>
      <c r="N7" s="159">
        <v>9979374</v>
      </c>
      <c r="O7" s="159">
        <f t="shared" ref="O7:Q19" si="1">IF(SUM(M7:N7)=0," ",SUM(M7:N7))</f>
        <v>23138996</v>
      </c>
      <c r="P7" s="159">
        <v>9634654.9999999981</v>
      </c>
      <c r="Q7" s="159">
        <f t="shared" si="1"/>
        <v>32773651</v>
      </c>
      <c r="R7" s="159">
        <v>9360067.9999999981</v>
      </c>
      <c r="S7" s="159">
        <v>8242110</v>
      </c>
      <c r="T7" s="159">
        <f t="shared" ref="T7:T70" si="2">SUM(R7:S7)</f>
        <v>17602178</v>
      </c>
      <c r="U7" s="159">
        <v>10907888.000000002</v>
      </c>
      <c r="V7" s="159">
        <f t="shared" ref="V7:V70" si="3">U7+T7</f>
        <v>28510066</v>
      </c>
      <c r="W7" s="159">
        <v>9250279.0000000037</v>
      </c>
      <c r="X7" s="159">
        <f t="shared" ref="X7:X70" si="4">W7+V7</f>
        <v>37760345</v>
      </c>
      <c r="Y7" s="159">
        <v>9841279.9999999981</v>
      </c>
      <c r="Z7" s="159">
        <v>6863534.0000000019</v>
      </c>
      <c r="AA7" s="159">
        <f t="shared" ref="AA7:AA70" si="5">SUM(Y7:Z7)</f>
        <v>16704814</v>
      </c>
      <c r="AB7" s="131">
        <f t="shared" ref="AB7:AB70" si="6">IFERROR(Y7/R7*100-100," ")</f>
        <v>5.1411164961621978</v>
      </c>
      <c r="AC7" s="130">
        <f t="shared" ref="AC7:AC70" si="7">AA7/T7*100-100</f>
        <v>-5.0980282099181125</v>
      </c>
      <c r="AD7" s="96"/>
      <c r="AE7" s="96"/>
      <c r="AF7" s="70"/>
      <c r="AG7" s="258" t="s">
        <v>346</v>
      </c>
      <c r="AH7" s="256" t="s">
        <v>347</v>
      </c>
      <c r="AI7" s="88">
        <v>3013785.0000000023</v>
      </c>
      <c r="AJ7" s="88">
        <v>7658663.0000000019</v>
      </c>
      <c r="AK7" s="88">
        <v>11736464.000000002</v>
      </c>
      <c r="AL7" s="88">
        <v>18031850.999999989</v>
      </c>
      <c r="AM7" s="88">
        <v>2893098</v>
      </c>
      <c r="AN7" s="37">
        <v>5472552.9999999972</v>
      </c>
      <c r="AO7" s="36">
        <v>6192928.0000000019</v>
      </c>
      <c r="AP7" s="134">
        <v>7068042.9999999981</v>
      </c>
      <c r="AQ7" s="88">
        <v>883016</v>
      </c>
      <c r="AR7" s="128">
        <v>855370.00000000023</v>
      </c>
      <c r="AS7" s="140">
        <f t="shared" si="0"/>
        <v>1738386.0000000002</v>
      </c>
      <c r="AT7" s="159">
        <v>546407</v>
      </c>
      <c r="AU7" s="159">
        <f t="shared" ref="AU7:AW19" si="8">IF(SUM(AS7:AT7)=0," ",SUM(AS7:AT7))</f>
        <v>2284793</v>
      </c>
      <c r="AV7" s="159">
        <v>1520453</v>
      </c>
      <c r="AW7" s="159">
        <f t="shared" si="8"/>
        <v>3805246</v>
      </c>
      <c r="AX7" s="159">
        <v>912032.00000000012</v>
      </c>
      <c r="AY7" s="181">
        <v>640078.99999999988</v>
      </c>
      <c r="AZ7" s="159">
        <f t="shared" ref="AZ7:AZ70" si="9">SUM(AX7:AY7)</f>
        <v>1552111</v>
      </c>
      <c r="BA7" s="159">
        <v>965150</v>
      </c>
      <c r="BB7" s="159">
        <f t="shared" ref="BB7:BB70" si="10">AZ7+BA7</f>
        <v>2517261</v>
      </c>
      <c r="BC7" s="159">
        <v>1196340.0000000005</v>
      </c>
      <c r="BD7" s="159">
        <f t="shared" ref="BD7:BD70" si="11">BC7+BB7</f>
        <v>3713601.0000000005</v>
      </c>
      <c r="BE7" s="159">
        <v>2825301.0000000005</v>
      </c>
      <c r="BF7" s="159">
        <v>960556.99999999988</v>
      </c>
      <c r="BG7" s="159">
        <f t="shared" ref="BG7:BG70" si="12">SUM(BE7:BF7)</f>
        <v>3785858.0000000005</v>
      </c>
      <c r="BH7" s="131">
        <f t="shared" ref="BH7:BH70" si="13">IFERROR(AX7/AQ7*100-100," ")</f>
        <v>3.2860106725132994</v>
      </c>
      <c r="BI7" s="130">
        <f t="shared" ref="BI7:BI70" si="14">BG7/AZ7*100-100</f>
        <v>143.91670441096034</v>
      </c>
      <c r="BJ7" s="96"/>
      <c r="BK7" s="96"/>
      <c r="BL7" s="66"/>
      <c r="BM7" s="176"/>
    </row>
    <row r="8" spans="1:65" ht="15" customHeight="1" x14ac:dyDescent="0.3">
      <c r="A8" s="176" t="s">
        <v>348</v>
      </c>
      <c r="B8" s="6" t="s">
        <v>349</v>
      </c>
      <c r="C8" s="88">
        <v>407795</v>
      </c>
      <c r="D8" s="88">
        <v>734337</v>
      </c>
      <c r="E8" s="88">
        <v>1075120</v>
      </c>
      <c r="F8" s="88">
        <v>1427745.9999999998</v>
      </c>
      <c r="G8" s="88">
        <v>266400</v>
      </c>
      <c r="H8" s="37">
        <v>853903.00000000012</v>
      </c>
      <c r="I8" s="36">
        <v>1125128</v>
      </c>
      <c r="J8" s="150">
        <v>1496658.0000000002</v>
      </c>
      <c r="K8" s="153">
        <v>150515.99999999997</v>
      </c>
      <c r="L8" s="154">
        <v>112015.00000000001</v>
      </c>
      <c r="M8" s="140">
        <f t="shared" ref="M8:M19" si="15">IF(SUM(L8,K8)=0,"",SUM(K8,L8))</f>
        <v>262531</v>
      </c>
      <c r="N8" s="159">
        <v>178638</v>
      </c>
      <c r="O8" s="159">
        <f t="shared" si="1"/>
        <v>441169</v>
      </c>
      <c r="P8" s="159">
        <v>234427.99999999997</v>
      </c>
      <c r="Q8" s="159">
        <f t="shared" si="1"/>
        <v>675597</v>
      </c>
      <c r="R8" s="159">
        <v>550216</v>
      </c>
      <c r="S8" s="159">
        <v>148848</v>
      </c>
      <c r="T8" s="159">
        <f t="shared" si="2"/>
        <v>699064</v>
      </c>
      <c r="U8" s="159">
        <v>239971</v>
      </c>
      <c r="V8" s="159">
        <f t="shared" si="3"/>
        <v>939035</v>
      </c>
      <c r="W8" s="159">
        <v>322526</v>
      </c>
      <c r="X8" s="159">
        <f t="shared" si="4"/>
        <v>1261561</v>
      </c>
      <c r="Y8" s="159">
        <v>300869</v>
      </c>
      <c r="Z8" s="159">
        <v>348173.99999999994</v>
      </c>
      <c r="AA8" s="159">
        <f t="shared" si="5"/>
        <v>649043</v>
      </c>
      <c r="AB8" s="131">
        <f t="shared" si="6"/>
        <v>-45.318020559198565</v>
      </c>
      <c r="AC8" s="130">
        <f t="shared" si="7"/>
        <v>-7.1554249682432527</v>
      </c>
      <c r="AD8" s="96"/>
      <c r="AE8" s="96"/>
      <c r="AF8" s="70"/>
      <c r="AG8" s="258" t="s">
        <v>348</v>
      </c>
      <c r="AH8" s="256" t="s">
        <v>349</v>
      </c>
      <c r="AI8" s="88">
        <v>441134</v>
      </c>
      <c r="AJ8" s="88">
        <v>604722</v>
      </c>
      <c r="AK8" s="88">
        <v>620479</v>
      </c>
      <c r="AL8" s="88">
        <v>690242</v>
      </c>
      <c r="AM8" s="88">
        <v>274671</v>
      </c>
      <c r="AN8" s="37">
        <v>338030</v>
      </c>
      <c r="AO8" s="36">
        <v>344235</v>
      </c>
      <c r="AP8" s="134">
        <v>360523.00000000012</v>
      </c>
      <c r="AQ8" s="88">
        <v>759647.99999999988</v>
      </c>
      <c r="AR8" s="128">
        <v>3186</v>
      </c>
      <c r="AS8" s="140">
        <f t="shared" si="0"/>
        <v>762833.99999999988</v>
      </c>
      <c r="AT8" s="159">
        <v>228</v>
      </c>
      <c r="AU8" s="159">
        <f t="shared" si="8"/>
        <v>763061.99999999988</v>
      </c>
      <c r="AV8" s="159">
        <v>198</v>
      </c>
      <c r="AW8" s="159">
        <f t="shared" si="8"/>
        <v>763259.99999999988</v>
      </c>
      <c r="AX8" s="159">
        <v>798302</v>
      </c>
      <c r="AY8" s="181">
        <v>85683</v>
      </c>
      <c r="AZ8" s="159">
        <f t="shared" si="9"/>
        <v>883985</v>
      </c>
      <c r="BA8" s="159">
        <v>13411</v>
      </c>
      <c r="BB8" s="159">
        <f t="shared" si="10"/>
        <v>897396</v>
      </c>
      <c r="BC8" s="159">
        <v>208057</v>
      </c>
      <c r="BD8" s="159">
        <f t="shared" si="11"/>
        <v>1105453</v>
      </c>
      <c r="BE8" s="159">
        <v>128153</v>
      </c>
      <c r="BF8" s="159">
        <v>98787</v>
      </c>
      <c r="BG8" s="159">
        <f t="shared" si="12"/>
        <v>226940</v>
      </c>
      <c r="BH8" s="131">
        <f t="shared" si="13"/>
        <v>5.0884093685496623</v>
      </c>
      <c r="BI8" s="130">
        <f t="shared" si="14"/>
        <v>-74.327618681312472</v>
      </c>
      <c r="BJ8" s="96"/>
      <c r="BK8" s="96"/>
      <c r="BL8" s="66"/>
      <c r="BM8" s="176"/>
    </row>
    <row r="9" spans="1:65" ht="15" customHeight="1" x14ac:dyDescent="0.3">
      <c r="A9" s="293" t="s">
        <v>350</v>
      </c>
      <c r="B9" s="6" t="s">
        <v>351</v>
      </c>
      <c r="C9" s="88">
        <v>10891887.000000002</v>
      </c>
      <c r="D9" s="88">
        <v>20913095</v>
      </c>
      <c r="E9" s="88">
        <v>33200221.000000004</v>
      </c>
      <c r="F9" s="88">
        <v>67170470</v>
      </c>
      <c r="G9" s="88">
        <v>20802368</v>
      </c>
      <c r="H9" s="37">
        <v>39282589.000000007</v>
      </c>
      <c r="I9" s="36">
        <v>53724402</v>
      </c>
      <c r="J9" s="150">
        <v>73077830.00000006</v>
      </c>
      <c r="K9" s="153">
        <v>16879728</v>
      </c>
      <c r="L9" s="154">
        <v>14660920.000000002</v>
      </c>
      <c r="M9" s="140">
        <f t="shared" si="15"/>
        <v>31540648</v>
      </c>
      <c r="N9" s="159">
        <v>16429751.999999998</v>
      </c>
      <c r="O9" s="159">
        <f t="shared" si="1"/>
        <v>47970400</v>
      </c>
      <c r="P9" s="159">
        <v>18195940</v>
      </c>
      <c r="Q9" s="159">
        <f t="shared" si="1"/>
        <v>66166340</v>
      </c>
      <c r="R9" s="159">
        <v>18839800.999999993</v>
      </c>
      <c r="S9" s="159">
        <v>17829991</v>
      </c>
      <c r="T9" s="159">
        <f t="shared" si="2"/>
        <v>36669791.999999993</v>
      </c>
      <c r="U9" s="159">
        <v>17046765.999999993</v>
      </c>
      <c r="V9" s="159">
        <f t="shared" si="3"/>
        <v>53716557.999999985</v>
      </c>
      <c r="W9" s="159">
        <v>25299274.000000004</v>
      </c>
      <c r="X9" s="159">
        <f t="shared" si="4"/>
        <v>79015831.999999985</v>
      </c>
      <c r="Y9" s="159">
        <v>20159198.000000004</v>
      </c>
      <c r="Z9" s="159">
        <v>18728927.000000004</v>
      </c>
      <c r="AA9" s="159">
        <f t="shared" si="5"/>
        <v>38888125.000000007</v>
      </c>
      <c r="AB9" s="131">
        <f t="shared" si="6"/>
        <v>7.0032427624899611</v>
      </c>
      <c r="AC9" s="130">
        <f t="shared" si="7"/>
        <v>6.0494834549375582</v>
      </c>
      <c r="AD9" s="96"/>
      <c r="AE9" s="96"/>
      <c r="AF9" s="70"/>
      <c r="AG9" s="258" t="s">
        <v>350</v>
      </c>
      <c r="AH9" s="256" t="s">
        <v>351</v>
      </c>
      <c r="AI9" s="88">
        <v>163</v>
      </c>
      <c r="AJ9" s="88">
        <v>809</v>
      </c>
      <c r="AK9" s="88">
        <v>1070</v>
      </c>
      <c r="AL9" s="88">
        <v>1284</v>
      </c>
      <c r="AM9" s="88">
        <v>215670.99999999994</v>
      </c>
      <c r="AN9" s="37">
        <v>509019.00000000006</v>
      </c>
      <c r="AO9" s="36">
        <v>633038</v>
      </c>
      <c r="AP9" s="134">
        <v>633946.99999999988</v>
      </c>
      <c r="AQ9" s="88">
        <v>60738</v>
      </c>
      <c r="AR9" s="128">
        <v>17953</v>
      </c>
      <c r="AS9" s="140">
        <f t="shared" si="0"/>
        <v>78691</v>
      </c>
      <c r="AT9" s="159">
        <v>1626</v>
      </c>
      <c r="AU9" s="159">
        <f t="shared" si="8"/>
        <v>80317</v>
      </c>
      <c r="AV9" s="159">
        <v>11199</v>
      </c>
      <c r="AW9" s="159">
        <f t="shared" si="8"/>
        <v>91516</v>
      </c>
      <c r="AX9" s="159">
        <v>1470</v>
      </c>
      <c r="AY9" s="181">
        <v>2250</v>
      </c>
      <c r="AZ9" s="159">
        <f t="shared" si="9"/>
        <v>3720</v>
      </c>
      <c r="BA9" s="159">
        <v>1498</v>
      </c>
      <c r="BB9" s="159">
        <f t="shared" si="10"/>
        <v>5218</v>
      </c>
      <c r="BC9" s="159">
        <v>8</v>
      </c>
      <c r="BD9" s="159">
        <f t="shared" si="11"/>
        <v>5226</v>
      </c>
      <c r="BE9" s="159">
        <v>2161</v>
      </c>
      <c r="BF9" s="159">
        <v>3287.9999999999995</v>
      </c>
      <c r="BG9" s="159">
        <f t="shared" si="12"/>
        <v>5449</v>
      </c>
      <c r="BH9" s="131">
        <f t="shared" si="13"/>
        <v>-97.579768843228294</v>
      </c>
      <c r="BI9" s="130">
        <f t="shared" si="14"/>
        <v>46.478494623655934</v>
      </c>
      <c r="BJ9" s="96"/>
      <c r="BK9" s="96"/>
      <c r="BL9" s="66"/>
      <c r="BM9" s="176"/>
    </row>
    <row r="10" spans="1:65" ht="15" customHeight="1" x14ac:dyDescent="0.3">
      <c r="A10" s="293" t="s">
        <v>352</v>
      </c>
      <c r="B10" s="6" t="s">
        <v>353</v>
      </c>
      <c r="C10" s="88">
        <v>4276</v>
      </c>
      <c r="D10" s="88">
        <v>5761</v>
      </c>
      <c r="E10" s="88">
        <v>14816</v>
      </c>
      <c r="F10" s="88">
        <v>32463.999999999996</v>
      </c>
      <c r="G10" s="88">
        <v>4317</v>
      </c>
      <c r="H10" s="37">
        <v>7281</v>
      </c>
      <c r="I10" s="36">
        <v>8553</v>
      </c>
      <c r="J10" s="150">
        <v>9316</v>
      </c>
      <c r="K10" s="153"/>
      <c r="L10" s="154"/>
      <c r="M10" s="140" t="str">
        <f t="shared" si="15"/>
        <v/>
      </c>
      <c r="N10" s="159"/>
      <c r="O10" s="159" t="str">
        <f t="shared" si="1"/>
        <v xml:space="preserve"> </v>
      </c>
      <c r="P10" s="159"/>
      <c r="Q10" s="159" t="str">
        <f t="shared" si="1"/>
        <v xml:space="preserve"> </v>
      </c>
      <c r="R10" s="159"/>
      <c r="S10" s="159"/>
      <c r="T10" s="159">
        <f t="shared" si="2"/>
        <v>0</v>
      </c>
      <c r="U10" s="159"/>
      <c r="V10" s="159">
        <f t="shared" si="3"/>
        <v>0</v>
      </c>
      <c r="W10" s="159"/>
      <c r="X10" s="159">
        <f t="shared" si="4"/>
        <v>0</v>
      </c>
      <c r="Y10" s="159"/>
      <c r="Z10" s="159"/>
      <c r="AA10" s="159">
        <f t="shared" si="5"/>
        <v>0</v>
      </c>
      <c r="AB10" s="131" t="str">
        <f t="shared" si="6"/>
        <v xml:space="preserve"> </v>
      </c>
      <c r="AC10" s="130"/>
      <c r="AD10" s="96"/>
      <c r="AE10" s="96"/>
      <c r="AF10" s="70"/>
      <c r="AG10" s="258" t="s">
        <v>352</v>
      </c>
      <c r="AH10" s="256" t="s">
        <v>353</v>
      </c>
      <c r="AI10" s="88">
        <v>0</v>
      </c>
      <c r="AJ10" s="88">
        <v>0</v>
      </c>
      <c r="AK10" s="88">
        <v>0</v>
      </c>
      <c r="AL10" s="88"/>
      <c r="AM10" s="88"/>
      <c r="AN10" s="37"/>
      <c r="AO10" s="36">
        <v>0</v>
      </c>
      <c r="AP10" s="134"/>
      <c r="AQ10" s="88"/>
      <c r="AR10" s="128"/>
      <c r="AS10" s="140" t="str">
        <f t="shared" si="0"/>
        <v/>
      </c>
      <c r="AT10" s="159"/>
      <c r="AU10" s="159" t="str">
        <f t="shared" si="8"/>
        <v xml:space="preserve"> </v>
      </c>
      <c r="AV10" s="159"/>
      <c r="AW10" s="159" t="str">
        <f t="shared" si="8"/>
        <v xml:space="preserve"> </v>
      </c>
      <c r="AX10" s="159"/>
      <c r="AY10" s="183"/>
      <c r="AZ10" s="159">
        <f t="shared" si="9"/>
        <v>0</v>
      </c>
      <c r="BA10" s="159"/>
      <c r="BB10" s="159">
        <f t="shared" si="10"/>
        <v>0</v>
      </c>
      <c r="BC10" s="159"/>
      <c r="BD10" s="159">
        <f t="shared" si="11"/>
        <v>0</v>
      </c>
      <c r="BE10" s="159"/>
      <c r="BF10" s="159"/>
      <c r="BG10" s="159">
        <f t="shared" si="12"/>
        <v>0</v>
      </c>
      <c r="BH10" s="131" t="str">
        <f t="shared" si="13"/>
        <v xml:space="preserve"> </v>
      </c>
      <c r="BI10" s="130"/>
      <c r="BJ10" s="96"/>
      <c r="BK10" s="96"/>
      <c r="BL10" s="66"/>
      <c r="BM10" s="176"/>
    </row>
    <row r="11" spans="1:65" ht="15" customHeight="1" x14ac:dyDescent="0.3">
      <c r="A11" s="293" t="s">
        <v>354</v>
      </c>
      <c r="B11" s="6" t="s">
        <v>355</v>
      </c>
      <c r="C11" s="88">
        <v>391983.00000000006</v>
      </c>
      <c r="D11" s="88">
        <v>844345</v>
      </c>
      <c r="E11" s="88">
        <v>1223700</v>
      </c>
      <c r="F11" s="88">
        <v>1447592.9999999998</v>
      </c>
      <c r="G11" s="88">
        <v>180337</v>
      </c>
      <c r="H11" s="37">
        <v>317974.99999999994</v>
      </c>
      <c r="I11" s="36">
        <v>455486</v>
      </c>
      <c r="J11" s="150">
        <v>574324.99999999988</v>
      </c>
      <c r="K11" s="153">
        <v>336126.00000000006</v>
      </c>
      <c r="L11" s="154">
        <v>368926.00000000006</v>
      </c>
      <c r="M11" s="140">
        <f t="shared" si="15"/>
        <v>705052.00000000012</v>
      </c>
      <c r="N11" s="159">
        <v>367950</v>
      </c>
      <c r="O11" s="159">
        <f t="shared" si="1"/>
        <v>1073002</v>
      </c>
      <c r="P11" s="159">
        <v>163066.00000000003</v>
      </c>
      <c r="Q11" s="159">
        <f t="shared" si="1"/>
        <v>1236068</v>
      </c>
      <c r="R11" s="159">
        <v>53938.999999999993</v>
      </c>
      <c r="S11" s="159">
        <v>154988</v>
      </c>
      <c r="T11" s="159">
        <f t="shared" si="2"/>
        <v>208927</v>
      </c>
      <c r="U11" s="159">
        <v>184128.99999999997</v>
      </c>
      <c r="V11" s="159">
        <f t="shared" si="3"/>
        <v>393056</v>
      </c>
      <c r="W11" s="159">
        <v>61714.999999999993</v>
      </c>
      <c r="X11" s="159">
        <f t="shared" si="4"/>
        <v>454771</v>
      </c>
      <c r="Y11" s="159">
        <v>114521.00000000001</v>
      </c>
      <c r="Z11" s="159">
        <v>197346</v>
      </c>
      <c r="AA11" s="159">
        <f t="shared" si="5"/>
        <v>311867</v>
      </c>
      <c r="AB11" s="131">
        <f t="shared" si="6"/>
        <v>112.31576410389522</v>
      </c>
      <c r="AC11" s="130">
        <f t="shared" si="7"/>
        <v>49.270797934206684</v>
      </c>
      <c r="AD11" s="96"/>
      <c r="AE11" s="96"/>
      <c r="AF11" s="70"/>
      <c r="AG11" s="258" t="s">
        <v>354</v>
      </c>
      <c r="AH11" s="256" t="s">
        <v>355</v>
      </c>
      <c r="AI11" s="88">
        <v>0</v>
      </c>
      <c r="AJ11" s="88">
        <v>0</v>
      </c>
      <c r="AK11" s="88">
        <v>0</v>
      </c>
      <c r="AL11" s="88"/>
      <c r="AM11" s="88"/>
      <c r="AN11" s="37"/>
      <c r="AO11" s="36">
        <v>14360</v>
      </c>
      <c r="AP11" s="134">
        <v>14360</v>
      </c>
      <c r="AQ11" s="88">
        <v>20</v>
      </c>
      <c r="AR11" s="128"/>
      <c r="AS11" s="140">
        <f t="shared" si="0"/>
        <v>20</v>
      </c>
      <c r="AT11" s="159">
        <v>13589</v>
      </c>
      <c r="AU11" s="159">
        <f t="shared" si="8"/>
        <v>13609</v>
      </c>
      <c r="AV11" s="159">
        <v>28506</v>
      </c>
      <c r="AW11" s="159">
        <f t="shared" si="8"/>
        <v>42115</v>
      </c>
      <c r="AX11" s="159"/>
      <c r="AY11" s="183"/>
      <c r="AZ11" s="159">
        <f t="shared" si="9"/>
        <v>0</v>
      </c>
      <c r="BA11" s="159"/>
      <c r="BB11" s="159">
        <f t="shared" si="10"/>
        <v>0</v>
      </c>
      <c r="BC11" s="159"/>
      <c r="BD11" s="159">
        <f t="shared" si="11"/>
        <v>0</v>
      </c>
      <c r="BE11" s="159"/>
      <c r="BF11" s="159"/>
      <c r="BG11" s="159">
        <f t="shared" si="12"/>
        <v>0</v>
      </c>
      <c r="BH11" s="131">
        <f t="shared" si="13"/>
        <v>-100</v>
      </c>
      <c r="BI11" s="130"/>
      <c r="BJ11" s="96"/>
      <c r="BK11" s="96"/>
      <c r="BL11" s="66"/>
      <c r="BM11" s="176"/>
    </row>
    <row r="12" spans="1:65" ht="15" customHeight="1" x14ac:dyDescent="0.3">
      <c r="A12" s="293" t="s">
        <v>356</v>
      </c>
      <c r="B12" s="6" t="s">
        <v>357</v>
      </c>
      <c r="C12" s="88">
        <v>46973</v>
      </c>
      <c r="D12" s="88">
        <v>110242</v>
      </c>
      <c r="E12" s="88">
        <v>174409</v>
      </c>
      <c r="F12" s="88">
        <v>222909</v>
      </c>
      <c r="G12" s="88">
        <v>62103</v>
      </c>
      <c r="H12" s="37">
        <v>119752</v>
      </c>
      <c r="I12" s="36">
        <v>144884</v>
      </c>
      <c r="J12" s="150">
        <v>174649</v>
      </c>
      <c r="K12" s="153">
        <v>18358</v>
      </c>
      <c r="L12" s="154">
        <v>44576</v>
      </c>
      <c r="M12" s="140">
        <f t="shared" si="15"/>
        <v>62934</v>
      </c>
      <c r="N12" s="159">
        <v>22077</v>
      </c>
      <c r="O12" s="159">
        <f t="shared" si="1"/>
        <v>85011</v>
      </c>
      <c r="P12" s="159">
        <v>25472</v>
      </c>
      <c r="Q12" s="159">
        <f t="shared" si="1"/>
        <v>110483</v>
      </c>
      <c r="R12" s="159">
        <v>21647</v>
      </c>
      <c r="S12" s="159">
        <v>5903</v>
      </c>
      <c r="T12" s="159">
        <f t="shared" si="2"/>
        <v>27550</v>
      </c>
      <c r="U12" s="159">
        <v>15602</v>
      </c>
      <c r="V12" s="159">
        <f t="shared" si="3"/>
        <v>43152</v>
      </c>
      <c r="W12" s="159">
        <v>15319</v>
      </c>
      <c r="X12" s="159">
        <f t="shared" si="4"/>
        <v>58471</v>
      </c>
      <c r="Y12" s="159">
        <v>6672.9999999999991</v>
      </c>
      <c r="Z12" s="159">
        <v>37562</v>
      </c>
      <c r="AA12" s="159">
        <f t="shared" si="5"/>
        <v>44235</v>
      </c>
      <c r="AB12" s="131">
        <f t="shared" si="6"/>
        <v>-69.17355753684113</v>
      </c>
      <c r="AC12" s="130">
        <f t="shared" si="7"/>
        <v>60.562613430127044</v>
      </c>
      <c r="AD12" s="96"/>
      <c r="AE12" s="96"/>
      <c r="AF12" s="70"/>
      <c r="AG12" s="258" t="s">
        <v>356</v>
      </c>
      <c r="AH12" s="256" t="s">
        <v>357</v>
      </c>
      <c r="AI12" s="88">
        <v>15642</v>
      </c>
      <c r="AJ12" s="88">
        <v>35667</v>
      </c>
      <c r="AK12" s="88">
        <v>58731</v>
      </c>
      <c r="AL12" s="88">
        <v>75114</v>
      </c>
      <c r="AM12" s="88">
        <v>25623.999999999996</v>
      </c>
      <c r="AN12" s="37">
        <v>60334</v>
      </c>
      <c r="AO12" s="36">
        <v>80389</v>
      </c>
      <c r="AP12" s="134">
        <v>90014</v>
      </c>
      <c r="AQ12" s="88">
        <v>1562</v>
      </c>
      <c r="AR12" s="128">
        <v>2725</v>
      </c>
      <c r="AS12" s="140">
        <f t="shared" si="0"/>
        <v>4287</v>
      </c>
      <c r="AT12" s="159">
        <v>2713</v>
      </c>
      <c r="AU12" s="159">
        <f t="shared" si="8"/>
        <v>7000</v>
      </c>
      <c r="AV12" s="159">
        <v>2021</v>
      </c>
      <c r="AW12" s="159">
        <f t="shared" si="8"/>
        <v>9021</v>
      </c>
      <c r="AX12" s="159">
        <v>12148</v>
      </c>
      <c r="AY12" s="181">
        <v>11018</v>
      </c>
      <c r="AZ12" s="159">
        <f t="shared" si="9"/>
        <v>23166</v>
      </c>
      <c r="BA12" s="159">
        <v>25281</v>
      </c>
      <c r="BB12" s="159">
        <f t="shared" si="10"/>
        <v>48447</v>
      </c>
      <c r="BC12" s="159">
        <v>27094</v>
      </c>
      <c r="BD12" s="159">
        <f t="shared" si="11"/>
        <v>75541</v>
      </c>
      <c r="BE12" s="159">
        <v>10411</v>
      </c>
      <c r="BF12" s="159">
        <v>13869</v>
      </c>
      <c r="BG12" s="159">
        <f t="shared" si="12"/>
        <v>24280</v>
      </c>
      <c r="BH12" s="131">
        <f t="shared" si="13"/>
        <v>677.72087067861719</v>
      </c>
      <c r="BI12" s="130">
        <f t="shared" si="14"/>
        <v>4.8087714754381494</v>
      </c>
      <c r="BJ12" s="96"/>
      <c r="BK12" s="96"/>
      <c r="BL12" s="66"/>
      <c r="BM12" s="176"/>
    </row>
    <row r="13" spans="1:65" ht="15" customHeight="1" x14ac:dyDescent="0.3">
      <c r="A13" s="293" t="s">
        <v>338</v>
      </c>
      <c r="B13" s="294" t="s">
        <v>573</v>
      </c>
      <c r="C13" s="88">
        <v>18914203.000000007</v>
      </c>
      <c r="D13" s="88">
        <v>37729367</v>
      </c>
      <c r="E13" s="88">
        <v>57482789.999999993</v>
      </c>
      <c r="F13" s="88">
        <v>79164640.000000075</v>
      </c>
      <c r="G13" s="88">
        <v>19128215</v>
      </c>
      <c r="H13" s="37">
        <v>34247632</v>
      </c>
      <c r="I13" s="36">
        <v>49462427.999999985</v>
      </c>
      <c r="J13" s="150">
        <v>66460149.000000052</v>
      </c>
      <c r="K13" s="153">
        <v>17011395</v>
      </c>
      <c r="L13" s="154">
        <v>18319236.999999996</v>
      </c>
      <c r="M13" s="140">
        <f t="shared" si="15"/>
        <v>35330632</v>
      </c>
      <c r="N13" s="159">
        <v>18369533.999999993</v>
      </c>
      <c r="O13" s="159">
        <f t="shared" si="1"/>
        <v>53700165.999999993</v>
      </c>
      <c r="P13" s="159">
        <v>20255379</v>
      </c>
      <c r="Q13" s="159">
        <f t="shared" si="1"/>
        <v>73955545</v>
      </c>
      <c r="R13" s="159">
        <v>15770414</v>
      </c>
      <c r="S13" s="159">
        <v>14997175</v>
      </c>
      <c r="T13" s="159">
        <f t="shared" si="2"/>
        <v>30767589</v>
      </c>
      <c r="U13" s="159">
        <v>16504081.999999998</v>
      </c>
      <c r="V13" s="159">
        <f t="shared" si="3"/>
        <v>47271671</v>
      </c>
      <c r="W13" s="159">
        <v>18164212</v>
      </c>
      <c r="X13" s="159">
        <f t="shared" si="4"/>
        <v>65435883</v>
      </c>
      <c r="Y13" s="159">
        <v>18598936.999999993</v>
      </c>
      <c r="Z13" s="159">
        <v>17874471.000000004</v>
      </c>
      <c r="AA13" s="159">
        <f t="shared" si="5"/>
        <v>36473408</v>
      </c>
      <c r="AB13" s="131">
        <f t="shared" si="6"/>
        <v>17.935629337314737</v>
      </c>
      <c r="AC13" s="130">
        <f t="shared" si="7"/>
        <v>18.54490125956896</v>
      </c>
      <c r="AD13" s="96"/>
      <c r="AE13" s="96"/>
      <c r="AF13" s="70"/>
      <c r="AG13" s="258" t="s">
        <v>338</v>
      </c>
      <c r="AH13" s="33" t="s">
        <v>573</v>
      </c>
      <c r="AI13" s="88">
        <v>5218985.0000000009</v>
      </c>
      <c r="AJ13" s="88">
        <v>10058593</v>
      </c>
      <c r="AK13" s="88">
        <v>14321191</v>
      </c>
      <c r="AL13" s="88">
        <v>22106253.000000004</v>
      </c>
      <c r="AM13" s="88">
        <v>5323308.9999999972</v>
      </c>
      <c r="AN13" s="88">
        <v>11303198.999999996</v>
      </c>
      <c r="AO13" s="88">
        <v>15777325.999999996</v>
      </c>
      <c r="AP13" s="134">
        <v>22420446.999999996</v>
      </c>
      <c r="AQ13" s="88">
        <v>5052226.0000000009</v>
      </c>
      <c r="AR13" s="128">
        <v>4491692.0000000019</v>
      </c>
      <c r="AS13" s="140">
        <f t="shared" si="0"/>
        <v>9543918.0000000037</v>
      </c>
      <c r="AT13" s="159">
        <v>4220706</v>
      </c>
      <c r="AU13" s="159">
        <f t="shared" si="8"/>
        <v>13764624.000000004</v>
      </c>
      <c r="AV13" s="159">
        <v>5942126</v>
      </c>
      <c r="AW13" s="159">
        <f t="shared" si="8"/>
        <v>19706750.000000004</v>
      </c>
      <c r="AX13" s="159">
        <v>3975276.0000000005</v>
      </c>
      <c r="AY13" s="181">
        <v>4007526.0000000014</v>
      </c>
      <c r="AZ13" s="159">
        <f t="shared" si="9"/>
        <v>7982802.0000000019</v>
      </c>
      <c r="BA13" s="159">
        <v>3746844.0000000005</v>
      </c>
      <c r="BB13" s="159">
        <f t="shared" si="10"/>
        <v>11729646.000000002</v>
      </c>
      <c r="BC13" s="159">
        <v>5832027.0000000009</v>
      </c>
      <c r="BD13" s="159">
        <f t="shared" si="11"/>
        <v>17561673.000000004</v>
      </c>
      <c r="BE13" s="159">
        <v>5154206.0000000019</v>
      </c>
      <c r="BF13" s="159">
        <v>5863240.0000000028</v>
      </c>
      <c r="BG13" s="159">
        <f t="shared" si="12"/>
        <v>11017446.000000004</v>
      </c>
      <c r="BH13" s="131">
        <f t="shared" si="13"/>
        <v>-21.316346497563657</v>
      </c>
      <c r="BI13" s="130">
        <f t="shared" si="14"/>
        <v>38.014772256658773</v>
      </c>
      <c r="BJ13" s="96"/>
      <c r="BK13" s="96"/>
      <c r="BL13" s="66"/>
      <c r="BM13" s="176"/>
    </row>
    <row r="14" spans="1:65" ht="15" customHeight="1" x14ac:dyDescent="0.3">
      <c r="A14" s="293" t="s">
        <v>576</v>
      </c>
      <c r="B14" s="294" t="s">
        <v>560</v>
      </c>
      <c r="C14" s="88"/>
      <c r="D14" s="88"/>
      <c r="E14" s="88"/>
      <c r="F14" s="88"/>
      <c r="G14" s="88"/>
      <c r="H14" s="36"/>
      <c r="I14" s="36"/>
      <c r="J14" s="150"/>
      <c r="K14" s="153"/>
      <c r="L14" s="154"/>
      <c r="M14" s="140"/>
      <c r="N14" s="159"/>
      <c r="O14" s="159" t="str">
        <f t="shared" si="1"/>
        <v xml:space="preserve"> </v>
      </c>
      <c r="P14" s="159"/>
      <c r="Q14" s="159" t="str">
        <f t="shared" si="1"/>
        <v xml:space="preserve"> </v>
      </c>
      <c r="R14" s="159"/>
      <c r="S14" s="159"/>
      <c r="T14" s="159">
        <f t="shared" si="2"/>
        <v>0</v>
      </c>
      <c r="U14" s="159"/>
      <c r="V14" s="159">
        <f t="shared" si="3"/>
        <v>0</v>
      </c>
      <c r="W14" s="159"/>
      <c r="X14" s="159">
        <f t="shared" si="4"/>
        <v>0</v>
      </c>
      <c r="Y14" s="159"/>
      <c r="Z14" s="159"/>
      <c r="AA14" s="159">
        <f t="shared" si="5"/>
        <v>0</v>
      </c>
      <c r="AB14" s="131" t="str">
        <f t="shared" si="6"/>
        <v xml:space="preserve"> </v>
      </c>
      <c r="AC14" s="130"/>
      <c r="AD14" s="96"/>
      <c r="AE14" s="96"/>
      <c r="AF14" s="70"/>
      <c r="AG14" s="258" t="s">
        <v>576</v>
      </c>
      <c r="AH14" s="33" t="s">
        <v>560</v>
      </c>
      <c r="AI14" s="88"/>
      <c r="AJ14" s="88"/>
      <c r="AK14" s="88"/>
      <c r="AL14" s="88"/>
      <c r="AM14" s="88"/>
      <c r="AN14" s="88"/>
      <c r="AO14" s="88"/>
      <c r="AP14" s="134"/>
      <c r="AQ14" s="88"/>
      <c r="AR14" s="128"/>
      <c r="AS14" s="140"/>
      <c r="AT14" s="159"/>
      <c r="AU14" s="159" t="str">
        <f t="shared" si="8"/>
        <v xml:space="preserve"> </v>
      </c>
      <c r="AV14" s="159">
        <v>749793</v>
      </c>
      <c r="AW14" s="159">
        <f t="shared" si="8"/>
        <v>749793</v>
      </c>
      <c r="AX14" s="159"/>
      <c r="AY14" s="183"/>
      <c r="AZ14" s="159">
        <f t="shared" si="9"/>
        <v>0</v>
      </c>
      <c r="BA14" s="159"/>
      <c r="BB14" s="159">
        <f t="shared" si="10"/>
        <v>0</v>
      </c>
      <c r="BC14" s="159"/>
      <c r="BD14" s="159">
        <f t="shared" si="11"/>
        <v>0</v>
      </c>
      <c r="BE14" s="159"/>
      <c r="BF14" s="159"/>
      <c r="BG14" s="159">
        <f t="shared" si="12"/>
        <v>0</v>
      </c>
      <c r="BH14" s="131" t="str">
        <f t="shared" si="13"/>
        <v xml:space="preserve"> </v>
      </c>
      <c r="BI14" s="130"/>
      <c r="BJ14" s="96"/>
      <c r="BK14" s="96"/>
      <c r="BL14" s="66"/>
      <c r="BM14" s="176"/>
    </row>
    <row r="15" spans="1:65" ht="15" customHeight="1" x14ac:dyDescent="0.3">
      <c r="A15" s="293" t="s">
        <v>577</v>
      </c>
      <c r="B15" s="294" t="s">
        <v>561</v>
      </c>
      <c r="C15" s="88"/>
      <c r="D15" s="88"/>
      <c r="E15" s="88"/>
      <c r="F15" s="88"/>
      <c r="G15" s="88"/>
      <c r="H15" s="36"/>
      <c r="I15" s="36"/>
      <c r="J15" s="150"/>
      <c r="K15" s="153"/>
      <c r="L15" s="154"/>
      <c r="M15" s="140"/>
      <c r="N15" s="159"/>
      <c r="O15" s="159" t="str">
        <f t="shared" si="1"/>
        <v xml:space="preserve"> </v>
      </c>
      <c r="P15" s="159"/>
      <c r="Q15" s="159" t="str">
        <f t="shared" si="1"/>
        <v xml:space="preserve"> </v>
      </c>
      <c r="R15" s="159"/>
      <c r="S15" s="159"/>
      <c r="T15" s="159">
        <f t="shared" si="2"/>
        <v>0</v>
      </c>
      <c r="U15" s="159"/>
      <c r="V15" s="159">
        <f t="shared" si="3"/>
        <v>0</v>
      </c>
      <c r="W15" s="159"/>
      <c r="X15" s="159">
        <f t="shared" si="4"/>
        <v>0</v>
      </c>
      <c r="Y15" s="159"/>
      <c r="Z15" s="159"/>
      <c r="AA15" s="159">
        <f t="shared" si="5"/>
        <v>0</v>
      </c>
      <c r="AB15" s="131" t="str">
        <f t="shared" si="6"/>
        <v xml:space="preserve"> </v>
      </c>
      <c r="AC15" s="130"/>
      <c r="AD15" s="96"/>
      <c r="AE15" s="96"/>
      <c r="AF15" s="70"/>
      <c r="AG15" s="258" t="s">
        <v>577</v>
      </c>
      <c r="AH15" s="33" t="s">
        <v>561</v>
      </c>
      <c r="AI15" s="88"/>
      <c r="AJ15" s="88"/>
      <c r="AK15" s="88"/>
      <c r="AL15" s="88"/>
      <c r="AM15" s="88"/>
      <c r="AN15" s="88"/>
      <c r="AO15" s="88"/>
      <c r="AP15" s="134"/>
      <c r="AQ15" s="88"/>
      <c r="AR15" s="128"/>
      <c r="AS15" s="140"/>
      <c r="AT15" s="159"/>
      <c r="AU15" s="159" t="str">
        <f t="shared" si="8"/>
        <v xml:space="preserve"> </v>
      </c>
      <c r="AV15" s="159"/>
      <c r="AW15" s="159" t="str">
        <f t="shared" si="8"/>
        <v xml:space="preserve"> </v>
      </c>
      <c r="AX15" s="159"/>
      <c r="AY15" s="183"/>
      <c r="AZ15" s="159">
        <f t="shared" si="9"/>
        <v>0</v>
      </c>
      <c r="BA15" s="159"/>
      <c r="BB15" s="159">
        <f t="shared" si="10"/>
        <v>0</v>
      </c>
      <c r="BC15" s="159"/>
      <c r="BD15" s="159">
        <f t="shared" si="11"/>
        <v>0</v>
      </c>
      <c r="BE15" s="159"/>
      <c r="BF15" s="159"/>
      <c r="BG15" s="159">
        <f t="shared" si="12"/>
        <v>0</v>
      </c>
      <c r="BH15" s="131" t="str">
        <f t="shared" si="13"/>
        <v xml:space="preserve"> </v>
      </c>
      <c r="BI15" s="130"/>
      <c r="BJ15" s="96"/>
      <c r="BK15" s="96"/>
      <c r="BL15" s="66"/>
      <c r="BM15" s="176"/>
    </row>
    <row r="16" spans="1:65" ht="15" customHeight="1" x14ac:dyDescent="0.3">
      <c r="A16" s="293" t="s">
        <v>578</v>
      </c>
      <c r="B16" s="294" t="s">
        <v>562</v>
      </c>
      <c r="C16" s="88"/>
      <c r="D16" s="88"/>
      <c r="E16" s="88"/>
      <c r="F16" s="88"/>
      <c r="G16" s="88"/>
      <c r="H16" s="36"/>
      <c r="I16" s="36"/>
      <c r="J16" s="150"/>
      <c r="K16" s="153"/>
      <c r="L16" s="154"/>
      <c r="M16" s="140"/>
      <c r="N16" s="159"/>
      <c r="O16" s="159" t="str">
        <f t="shared" si="1"/>
        <v xml:space="preserve"> </v>
      </c>
      <c r="P16" s="159"/>
      <c r="Q16" s="159" t="str">
        <f t="shared" si="1"/>
        <v xml:space="preserve"> </v>
      </c>
      <c r="R16" s="159"/>
      <c r="S16" s="159"/>
      <c r="T16" s="159">
        <f t="shared" si="2"/>
        <v>0</v>
      </c>
      <c r="U16" s="159"/>
      <c r="V16" s="159">
        <f t="shared" si="3"/>
        <v>0</v>
      </c>
      <c r="W16" s="159"/>
      <c r="X16" s="159">
        <f t="shared" si="4"/>
        <v>0</v>
      </c>
      <c r="Y16" s="159"/>
      <c r="Z16" s="159"/>
      <c r="AA16" s="159">
        <f t="shared" si="5"/>
        <v>0</v>
      </c>
      <c r="AB16" s="131" t="str">
        <f t="shared" si="6"/>
        <v xml:space="preserve"> </v>
      </c>
      <c r="AC16" s="130"/>
      <c r="AD16" s="96"/>
      <c r="AE16" s="96"/>
      <c r="AF16" s="70"/>
      <c r="AG16" s="258" t="s">
        <v>578</v>
      </c>
      <c r="AH16" s="33" t="s">
        <v>562</v>
      </c>
      <c r="AI16" s="88"/>
      <c r="AJ16" s="88"/>
      <c r="AK16" s="88"/>
      <c r="AL16" s="88"/>
      <c r="AM16" s="88"/>
      <c r="AN16" s="88"/>
      <c r="AO16" s="88"/>
      <c r="AP16" s="134"/>
      <c r="AQ16" s="88"/>
      <c r="AR16" s="128"/>
      <c r="AS16" s="140"/>
      <c r="AT16" s="159"/>
      <c r="AU16" s="159" t="str">
        <f t="shared" si="8"/>
        <v xml:space="preserve"> </v>
      </c>
      <c r="AV16" s="159"/>
      <c r="AW16" s="159" t="str">
        <f t="shared" si="8"/>
        <v xml:space="preserve"> </v>
      </c>
      <c r="AX16" s="159"/>
      <c r="AY16" s="183"/>
      <c r="AZ16" s="159">
        <f t="shared" si="9"/>
        <v>0</v>
      </c>
      <c r="BA16" s="159"/>
      <c r="BB16" s="159">
        <f t="shared" si="10"/>
        <v>0</v>
      </c>
      <c r="BC16" s="159"/>
      <c r="BD16" s="159">
        <f t="shared" si="11"/>
        <v>0</v>
      </c>
      <c r="BE16" s="159"/>
      <c r="BF16" s="159"/>
      <c r="BG16" s="159">
        <f t="shared" si="12"/>
        <v>0</v>
      </c>
      <c r="BH16" s="131" t="str">
        <f t="shared" si="13"/>
        <v xml:space="preserve"> </v>
      </c>
      <c r="BI16" s="130"/>
      <c r="BJ16" s="96"/>
      <c r="BK16" s="96"/>
      <c r="BL16" s="66"/>
      <c r="BM16" s="176"/>
    </row>
    <row r="17" spans="1:65" ht="15" customHeight="1" x14ac:dyDescent="0.3">
      <c r="A17" s="293" t="s">
        <v>359</v>
      </c>
      <c r="B17" s="80" t="s">
        <v>360</v>
      </c>
      <c r="C17" s="88">
        <v>171938309</v>
      </c>
      <c r="D17" s="88">
        <v>473945856</v>
      </c>
      <c r="E17" s="88">
        <v>766833547</v>
      </c>
      <c r="F17" s="88">
        <v>1109457593</v>
      </c>
      <c r="G17" s="88">
        <v>278581282</v>
      </c>
      <c r="H17" s="88">
        <v>574577465</v>
      </c>
      <c r="I17" s="88">
        <v>931951889</v>
      </c>
      <c r="J17" s="150">
        <v>1374935140</v>
      </c>
      <c r="K17" s="153">
        <v>419473378</v>
      </c>
      <c r="L17" s="154">
        <v>331865958</v>
      </c>
      <c r="M17" s="140">
        <f t="shared" si="15"/>
        <v>751339336</v>
      </c>
      <c r="N17" s="159">
        <v>282508449</v>
      </c>
      <c r="O17" s="159">
        <f t="shared" si="1"/>
        <v>1033847785</v>
      </c>
      <c r="P17" s="159">
        <v>303939919</v>
      </c>
      <c r="Q17" s="159">
        <f t="shared" si="1"/>
        <v>1337787704</v>
      </c>
      <c r="R17" s="159">
        <v>253524879</v>
      </c>
      <c r="S17" s="159">
        <v>209496832.99999997</v>
      </c>
      <c r="T17" s="159">
        <f t="shared" si="2"/>
        <v>463021712</v>
      </c>
      <c r="U17" s="159">
        <v>137266502</v>
      </c>
      <c r="V17" s="159">
        <f t="shared" si="3"/>
        <v>600288214</v>
      </c>
      <c r="W17" s="159">
        <v>203232808.00000003</v>
      </c>
      <c r="X17" s="159">
        <f t="shared" si="4"/>
        <v>803521022</v>
      </c>
      <c r="Y17" s="159">
        <v>229025767</v>
      </c>
      <c r="Z17" s="159">
        <v>368016781</v>
      </c>
      <c r="AA17" s="159">
        <f t="shared" si="5"/>
        <v>597042548</v>
      </c>
      <c r="AB17" s="131">
        <f t="shared" si="6"/>
        <v>-9.6633955991356544</v>
      </c>
      <c r="AC17" s="130">
        <f t="shared" si="7"/>
        <v>28.944827537590697</v>
      </c>
      <c r="AD17" s="96"/>
      <c r="AE17" s="96"/>
      <c r="AF17" s="70"/>
      <c r="AG17" s="258" t="s">
        <v>359</v>
      </c>
      <c r="AH17" s="33" t="s">
        <v>360</v>
      </c>
      <c r="AI17" s="88">
        <v>0</v>
      </c>
      <c r="AJ17" s="88">
        <v>0</v>
      </c>
      <c r="AK17" s="88">
        <v>0</v>
      </c>
      <c r="AL17" s="88"/>
      <c r="AM17" s="88"/>
      <c r="AN17" s="88"/>
      <c r="AO17" s="88">
        <v>0</v>
      </c>
      <c r="AP17" s="134"/>
      <c r="AQ17" s="88"/>
      <c r="AR17" s="128"/>
      <c r="AS17" s="140" t="str">
        <f t="shared" si="0"/>
        <v/>
      </c>
      <c r="AT17" s="159"/>
      <c r="AU17" s="159" t="str">
        <f t="shared" si="8"/>
        <v xml:space="preserve"> </v>
      </c>
      <c r="AV17" s="159"/>
      <c r="AW17" s="159" t="str">
        <f t="shared" si="8"/>
        <v xml:space="preserve"> </v>
      </c>
      <c r="AX17" s="159"/>
      <c r="AY17" s="183"/>
      <c r="AZ17" s="159">
        <f t="shared" si="9"/>
        <v>0</v>
      </c>
      <c r="BA17" s="159"/>
      <c r="BB17" s="159">
        <f t="shared" si="10"/>
        <v>0</v>
      </c>
      <c r="BC17" s="159"/>
      <c r="BD17" s="159">
        <f t="shared" si="11"/>
        <v>0</v>
      </c>
      <c r="BE17" s="159"/>
      <c r="BF17" s="159"/>
      <c r="BG17" s="159">
        <f t="shared" si="12"/>
        <v>0</v>
      </c>
      <c r="BH17" s="131" t="str">
        <f t="shared" si="13"/>
        <v xml:space="preserve"> </v>
      </c>
      <c r="BI17" s="130"/>
      <c r="BJ17" s="96"/>
      <c r="BK17" s="96"/>
      <c r="BL17" s="66"/>
      <c r="BM17" s="176"/>
    </row>
    <row r="18" spans="1:65" ht="15" customHeight="1" x14ac:dyDescent="0.3">
      <c r="A18" s="293" t="s">
        <v>579</v>
      </c>
      <c r="B18" s="294" t="s">
        <v>563</v>
      </c>
      <c r="C18" s="88"/>
      <c r="D18" s="88"/>
      <c r="E18" s="88"/>
      <c r="F18" s="88"/>
      <c r="G18" s="88"/>
      <c r="H18" s="88"/>
      <c r="I18" s="88"/>
      <c r="J18" s="150"/>
      <c r="K18" s="153"/>
      <c r="L18" s="154"/>
      <c r="M18" s="140"/>
      <c r="N18" s="159"/>
      <c r="O18" s="159" t="str">
        <f>IF(SUM(M18:N18)=0," ",SUM(M18:N18))</f>
        <v xml:space="preserve"> </v>
      </c>
      <c r="P18" s="159"/>
      <c r="Q18" s="159" t="str">
        <f>IF(SUM(O18:P18)=0," ",SUM(O18:P18))</f>
        <v xml:space="preserve"> </v>
      </c>
      <c r="R18" s="159"/>
      <c r="S18" s="159"/>
      <c r="T18" s="159">
        <f t="shared" si="2"/>
        <v>0</v>
      </c>
      <c r="U18" s="159"/>
      <c r="V18" s="159">
        <f t="shared" si="3"/>
        <v>0</v>
      </c>
      <c r="W18" s="159"/>
      <c r="X18" s="159">
        <f t="shared" si="4"/>
        <v>0</v>
      </c>
      <c r="Y18" s="159"/>
      <c r="Z18" s="159"/>
      <c r="AA18" s="159">
        <f t="shared" si="5"/>
        <v>0</v>
      </c>
      <c r="AB18" s="131" t="str">
        <f t="shared" si="6"/>
        <v xml:space="preserve"> </v>
      </c>
      <c r="AC18" s="130"/>
      <c r="AD18" s="96"/>
      <c r="AE18" s="96"/>
      <c r="AF18" s="70"/>
      <c r="AG18" s="258" t="s">
        <v>579</v>
      </c>
      <c r="AH18" s="33" t="s">
        <v>563</v>
      </c>
      <c r="AI18" s="88"/>
      <c r="AJ18" s="88"/>
      <c r="AK18" s="88"/>
      <c r="AL18" s="88"/>
      <c r="AM18" s="88"/>
      <c r="AN18" s="88"/>
      <c r="AO18" s="88"/>
      <c r="AP18" s="134"/>
      <c r="AQ18" s="88"/>
      <c r="AR18" s="128"/>
      <c r="AS18" s="140"/>
      <c r="AT18" s="159"/>
      <c r="AU18" s="159"/>
      <c r="AV18" s="159"/>
      <c r="AW18" s="159"/>
      <c r="AX18" s="159"/>
      <c r="AY18" s="183"/>
      <c r="AZ18" s="159">
        <f t="shared" si="9"/>
        <v>0</v>
      </c>
      <c r="BA18" s="159"/>
      <c r="BB18" s="159">
        <f t="shared" si="10"/>
        <v>0</v>
      </c>
      <c r="BC18" s="159"/>
      <c r="BD18" s="159">
        <f t="shared" si="11"/>
        <v>0</v>
      </c>
      <c r="BE18" s="159"/>
      <c r="BF18" s="159"/>
      <c r="BG18" s="159">
        <f t="shared" si="12"/>
        <v>0</v>
      </c>
      <c r="BH18" s="131" t="str">
        <f t="shared" si="13"/>
        <v xml:space="preserve"> </v>
      </c>
      <c r="BI18" s="130"/>
      <c r="BJ18" s="96"/>
      <c r="BK18" s="96"/>
      <c r="BL18" s="66"/>
      <c r="BM18" s="176"/>
    </row>
    <row r="19" spans="1:65" ht="15" customHeight="1" x14ac:dyDescent="0.3">
      <c r="A19" s="293" t="s">
        <v>361</v>
      </c>
      <c r="B19" s="80" t="s">
        <v>362</v>
      </c>
      <c r="C19" s="88">
        <v>79205</v>
      </c>
      <c r="D19" s="88">
        <v>90706</v>
      </c>
      <c r="E19" s="88">
        <v>110384</v>
      </c>
      <c r="F19" s="88">
        <v>315341.00000000006</v>
      </c>
      <c r="G19" s="88">
        <v>54036</v>
      </c>
      <c r="H19" s="88">
        <v>97137</v>
      </c>
      <c r="I19" s="88">
        <v>129375</v>
      </c>
      <c r="J19" s="150">
        <v>171771.99999999997</v>
      </c>
      <c r="K19" s="153">
        <v>454</v>
      </c>
      <c r="L19" s="154">
        <v>1574</v>
      </c>
      <c r="M19" s="140">
        <f t="shared" si="15"/>
        <v>2028</v>
      </c>
      <c r="N19" s="159">
        <v>20615</v>
      </c>
      <c r="O19" s="159">
        <f t="shared" si="1"/>
        <v>22643</v>
      </c>
      <c r="P19" s="159">
        <v>1257</v>
      </c>
      <c r="Q19" s="159">
        <f t="shared" si="1"/>
        <v>23900</v>
      </c>
      <c r="R19" s="159">
        <v>1244</v>
      </c>
      <c r="S19" s="159">
        <v>1048</v>
      </c>
      <c r="T19" s="159">
        <f t="shared" si="2"/>
        <v>2292</v>
      </c>
      <c r="U19" s="159">
        <v>5591</v>
      </c>
      <c r="V19" s="159">
        <f t="shared" si="3"/>
        <v>7883</v>
      </c>
      <c r="W19" s="159">
        <v>249</v>
      </c>
      <c r="X19" s="159">
        <f t="shared" si="4"/>
        <v>8132</v>
      </c>
      <c r="Y19" s="159">
        <v>9713</v>
      </c>
      <c r="Z19" s="159">
        <v>12061</v>
      </c>
      <c r="AA19" s="159">
        <f t="shared" si="5"/>
        <v>21774</v>
      </c>
      <c r="AB19" s="131">
        <f t="shared" si="6"/>
        <v>680.78778135048231</v>
      </c>
      <c r="AC19" s="130">
        <f t="shared" si="7"/>
        <v>850</v>
      </c>
      <c r="AD19" s="96"/>
      <c r="AE19" s="96"/>
      <c r="AF19" s="70"/>
      <c r="AG19" s="258" t="s">
        <v>361</v>
      </c>
      <c r="AH19" s="33" t="s">
        <v>362</v>
      </c>
      <c r="AI19" s="88">
        <v>139</v>
      </c>
      <c r="AJ19" s="88">
        <v>452</v>
      </c>
      <c r="AK19" s="88">
        <v>1508</v>
      </c>
      <c r="AL19" s="88">
        <v>2097.0000000000005</v>
      </c>
      <c r="AM19" s="88">
        <v>395</v>
      </c>
      <c r="AN19" s="88">
        <v>1479</v>
      </c>
      <c r="AO19" s="88">
        <v>2600</v>
      </c>
      <c r="AP19" s="134">
        <v>2797</v>
      </c>
      <c r="AQ19" s="88">
        <v>113</v>
      </c>
      <c r="AR19" s="128">
        <v>12639</v>
      </c>
      <c r="AS19" s="140">
        <f t="shared" si="0"/>
        <v>12752</v>
      </c>
      <c r="AT19" s="159">
        <v>1525</v>
      </c>
      <c r="AU19" s="159">
        <f t="shared" si="8"/>
        <v>14277</v>
      </c>
      <c r="AV19" s="159">
        <v>111</v>
      </c>
      <c r="AW19" s="159">
        <f t="shared" si="8"/>
        <v>14388</v>
      </c>
      <c r="AX19" s="159">
        <v>89</v>
      </c>
      <c r="AY19" s="181">
        <v>296</v>
      </c>
      <c r="AZ19" s="159">
        <f t="shared" si="9"/>
        <v>385</v>
      </c>
      <c r="BA19" s="159">
        <v>1187</v>
      </c>
      <c r="BB19" s="159">
        <f t="shared" si="10"/>
        <v>1572</v>
      </c>
      <c r="BC19" s="159">
        <v>360</v>
      </c>
      <c r="BD19" s="159">
        <f t="shared" si="11"/>
        <v>1932</v>
      </c>
      <c r="BE19" s="159">
        <v>527</v>
      </c>
      <c r="BF19" s="159">
        <v>1260</v>
      </c>
      <c r="BG19" s="159">
        <f t="shared" si="12"/>
        <v>1787</v>
      </c>
      <c r="BH19" s="131">
        <f t="shared" si="13"/>
        <v>-21.238938053097343</v>
      </c>
      <c r="BI19" s="130">
        <f t="shared" si="14"/>
        <v>364.15584415584414</v>
      </c>
      <c r="BJ19" s="96"/>
      <c r="BK19" s="96"/>
      <c r="BL19" s="66"/>
      <c r="BM19" s="176"/>
    </row>
    <row r="20" spans="1:65" ht="15" customHeight="1" x14ac:dyDescent="0.3">
      <c r="A20" s="293" t="s">
        <v>363</v>
      </c>
      <c r="B20" s="80" t="s">
        <v>364</v>
      </c>
      <c r="C20" s="88">
        <v>8609</v>
      </c>
      <c r="D20" s="88">
        <v>33660</v>
      </c>
      <c r="E20" s="88">
        <v>64203</v>
      </c>
      <c r="F20" s="88">
        <v>83424</v>
      </c>
      <c r="G20" s="88">
        <v>36402</v>
      </c>
      <c r="H20" s="88">
        <v>53681.000000000007</v>
      </c>
      <c r="I20" s="88">
        <v>94549</v>
      </c>
      <c r="J20" s="150">
        <v>99268</v>
      </c>
      <c r="K20" s="153">
        <v>610023</v>
      </c>
      <c r="L20" s="154">
        <v>615967</v>
      </c>
      <c r="M20" s="140">
        <f t="shared" ref="M20:M51" si="16">IF(SUM(L20,K20)=0,"",SUM(K20,L20))</f>
        <v>1225990</v>
      </c>
      <c r="N20" s="159">
        <v>563241</v>
      </c>
      <c r="O20" s="159">
        <f t="shared" ref="O20:O51" si="17">IF(SUM(M20:N20)=0," ",SUM(M20:N20))</f>
        <v>1789231</v>
      </c>
      <c r="P20" s="159">
        <v>617029</v>
      </c>
      <c r="Q20" s="159">
        <f t="shared" ref="Q20:Q51" si="18">IF(SUM(O20:P20)=0," ",SUM(O20:P20))</f>
        <v>2406260</v>
      </c>
      <c r="R20" s="159">
        <v>151164.00000000003</v>
      </c>
      <c r="S20" s="159">
        <v>398018</v>
      </c>
      <c r="T20" s="159">
        <f t="shared" si="2"/>
        <v>549182</v>
      </c>
      <c r="U20" s="159">
        <v>124181.99999999999</v>
      </c>
      <c r="V20" s="159">
        <f t="shared" si="3"/>
        <v>673364</v>
      </c>
      <c r="W20" s="159">
        <v>51644</v>
      </c>
      <c r="X20" s="159">
        <f t="shared" si="4"/>
        <v>725008</v>
      </c>
      <c r="Y20" s="159">
        <v>271088</v>
      </c>
      <c r="Z20" s="159">
        <v>369998</v>
      </c>
      <c r="AA20" s="159">
        <f t="shared" si="5"/>
        <v>641086</v>
      </c>
      <c r="AB20" s="131">
        <f t="shared" si="6"/>
        <v>79.333703791908107</v>
      </c>
      <c r="AC20" s="130">
        <f t="shared" si="7"/>
        <v>16.734707255518202</v>
      </c>
      <c r="AD20" s="96"/>
      <c r="AE20" s="96"/>
      <c r="AF20" s="70"/>
      <c r="AG20" s="258" t="s">
        <v>363</v>
      </c>
      <c r="AH20" s="123" t="s">
        <v>364</v>
      </c>
      <c r="AI20" s="88">
        <v>8101.9999999999991</v>
      </c>
      <c r="AJ20" s="88">
        <v>93448</v>
      </c>
      <c r="AK20" s="88">
        <v>106603</v>
      </c>
      <c r="AL20" s="88">
        <v>115857.99999999999</v>
      </c>
      <c r="AM20" s="88">
        <v>40547</v>
      </c>
      <c r="AN20" s="88">
        <v>57582.999999999985</v>
      </c>
      <c r="AO20" s="88">
        <v>125303</v>
      </c>
      <c r="AP20" s="134">
        <v>135612</v>
      </c>
      <c r="AQ20" s="88">
        <v>111426</v>
      </c>
      <c r="AR20" s="128">
        <v>54390</v>
      </c>
      <c r="AS20" s="140">
        <f t="shared" ref="AS20:AS51" si="19">IF(SUM(AR20,AQ20)=0,"",SUM(AQ20,AR20))</f>
        <v>165816</v>
      </c>
      <c r="AT20" s="159">
        <v>63889</v>
      </c>
      <c r="AU20" s="159">
        <f t="shared" ref="AU20:AU51" si="20">IF(SUM(AS20:AT20)=0," ",SUM(AS20:AT20))</f>
        <v>229705</v>
      </c>
      <c r="AV20" s="159">
        <v>5338</v>
      </c>
      <c r="AW20" s="159">
        <f t="shared" ref="AW20:AW51" si="21">IF(SUM(AU20:AV20)=0," ",SUM(AU20:AV20))</f>
        <v>235043</v>
      </c>
      <c r="AX20" s="159">
        <v>12640.999999999998</v>
      </c>
      <c r="AY20" s="181">
        <v>9722</v>
      </c>
      <c r="AZ20" s="159">
        <f t="shared" si="9"/>
        <v>22363</v>
      </c>
      <c r="BA20" s="159">
        <v>16684</v>
      </c>
      <c r="BB20" s="159">
        <f t="shared" si="10"/>
        <v>39047</v>
      </c>
      <c r="BC20" s="159">
        <v>1901.0000000000002</v>
      </c>
      <c r="BD20" s="159">
        <f t="shared" si="11"/>
        <v>40948</v>
      </c>
      <c r="BE20" s="159">
        <v>17306</v>
      </c>
      <c r="BF20" s="159">
        <v>15497</v>
      </c>
      <c r="BG20" s="159">
        <f t="shared" si="12"/>
        <v>32803</v>
      </c>
      <c r="BH20" s="131">
        <f t="shared" si="13"/>
        <v>-88.655251018613257</v>
      </c>
      <c r="BI20" s="130">
        <f t="shared" si="14"/>
        <v>46.684255243035352</v>
      </c>
      <c r="BJ20" s="96"/>
      <c r="BK20" s="96"/>
      <c r="BL20" s="66"/>
      <c r="BM20" s="176"/>
    </row>
    <row r="21" spans="1:65" ht="15" customHeight="1" x14ac:dyDescent="0.3">
      <c r="A21" s="293" t="s">
        <v>365</v>
      </c>
      <c r="B21" s="294" t="s">
        <v>574</v>
      </c>
      <c r="C21" s="88">
        <v>1658551.9999999998</v>
      </c>
      <c r="D21" s="88">
        <v>3305864</v>
      </c>
      <c r="E21" s="88">
        <v>4818088</v>
      </c>
      <c r="F21" s="88">
        <v>7384411.9999999991</v>
      </c>
      <c r="G21" s="88">
        <v>1956850.9999999995</v>
      </c>
      <c r="H21" s="88">
        <v>3148460.0000000009</v>
      </c>
      <c r="I21" s="88">
        <v>4801237</v>
      </c>
      <c r="J21" s="150">
        <v>6463208.9999999991</v>
      </c>
      <c r="K21" s="153">
        <v>4019596.0000000005</v>
      </c>
      <c r="L21" s="154">
        <v>3406397.9999999995</v>
      </c>
      <c r="M21" s="140">
        <f t="shared" si="16"/>
        <v>7425994</v>
      </c>
      <c r="N21" s="159">
        <v>3310535</v>
      </c>
      <c r="O21" s="159">
        <f t="shared" si="17"/>
        <v>10736529</v>
      </c>
      <c r="P21" s="159">
        <v>3883025</v>
      </c>
      <c r="Q21" s="159">
        <f t="shared" si="18"/>
        <v>14619554</v>
      </c>
      <c r="R21" s="159">
        <v>2609486.9999999995</v>
      </c>
      <c r="S21" s="159">
        <v>1028874</v>
      </c>
      <c r="T21" s="159">
        <f t="shared" si="2"/>
        <v>3638360.9999999995</v>
      </c>
      <c r="U21" s="159">
        <v>1599423.9999999998</v>
      </c>
      <c r="V21" s="159">
        <f t="shared" si="3"/>
        <v>5237784.9999999991</v>
      </c>
      <c r="W21" s="159">
        <v>1335436</v>
      </c>
      <c r="X21" s="159">
        <f t="shared" si="4"/>
        <v>6573220.9999999991</v>
      </c>
      <c r="Y21" s="159">
        <v>1283274.9999999998</v>
      </c>
      <c r="Z21" s="159">
        <v>1653884.0000000005</v>
      </c>
      <c r="AA21" s="159">
        <f t="shared" si="5"/>
        <v>2937159</v>
      </c>
      <c r="AB21" s="131">
        <f t="shared" si="6"/>
        <v>-50.822709597710201</v>
      </c>
      <c r="AC21" s="130">
        <f t="shared" si="7"/>
        <v>-19.272469114527112</v>
      </c>
      <c r="AD21" s="96"/>
      <c r="AE21" s="96"/>
      <c r="AF21" s="70"/>
      <c r="AG21" s="258" t="s">
        <v>365</v>
      </c>
      <c r="AH21" s="123" t="s">
        <v>366</v>
      </c>
      <c r="AI21" s="88">
        <v>48092.999999999993</v>
      </c>
      <c r="AJ21" s="88">
        <v>106465.99999999997</v>
      </c>
      <c r="AK21" s="88">
        <v>133986.99999999997</v>
      </c>
      <c r="AL21" s="88">
        <v>171323.00000000003</v>
      </c>
      <c r="AM21" s="88">
        <v>181523</v>
      </c>
      <c r="AN21" s="88">
        <v>235419</v>
      </c>
      <c r="AO21" s="88">
        <v>438672</v>
      </c>
      <c r="AP21" s="134">
        <v>693548.00000000012</v>
      </c>
      <c r="AQ21" s="88">
        <v>144224</v>
      </c>
      <c r="AR21" s="128">
        <v>116239</v>
      </c>
      <c r="AS21" s="140">
        <f t="shared" si="19"/>
        <v>260463</v>
      </c>
      <c r="AT21" s="159">
        <v>359444</v>
      </c>
      <c r="AU21" s="159">
        <f t="shared" si="20"/>
        <v>619907</v>
      </c>
      <c r="AV21" s="159">
        <v>362951.99999999994</v>
      </c>
      <c r="AW21" s="159">
        <f t="shared" si="21"/>
        <v>982859</v>
      </c>
      <c r="AX21" s="159">
        <v>384036</v>
      </c>
      <c r="AY21" s="181">
        <v>263627.00000000006</v>
      </c>
      <c r="AZ21" s="159">
        <f t="shared" si="9"/>
        <v>647663</v>
      </c>
      <c r="BA21" s="159">
        <v>88032</v>
      </c>
      <c r="BB21" s="159">
        <f t="shared" si="10"/>
        <v>735695</v>
      </c>
      <c r="BC21" s="159">
        <v>90889.000000000015</v>
      </c>
      <c r="BD21" s="159">
        <f t="shared" si="11"/>
        <v>826584</v>
      </c>
      <c r="BE21" s="159">
        <v>148392</v>
      </c>
      <c r="BF21" s="159">
        <v>303083</v>
      </c>
      <c r="BG21" s="159">
        <f t="shared" si="12"/>
        <v>451475</v>
      </c>
      <c r="BH21" s="131">
        <f t="shared" si="13"/>
        <v>166.27745728866211</v>
      </c>
      <c r="BI21" s="130">
        <f t="shared" si="14"/>
        <v>-30.291679469106612</v>
      </c>
      <c r="BJ21" s="96"/>
      <c r="BK21" s="96"/>
      <c r="BL21" s="66"/>
      <c r="BM21" s="176"/>
    </row>
    <row r="22" spans="1:65" ht="15" customHeight="1" x14ac:dyDescent="0.3">
      <c r="A22" s="123" t="s">
        <v>367</v>
      </c>
      <c r="B22" s="80" t="s">
        <v>368</v>
      </c>
      <c r="C22" s="88">
        <v>7294181.9999999972</v>
      </c>
      <c r="D22" s="88">
        <v>14846725.999999998</v>
      </c>
      <c r="E22" s="88">
        <v>22108466</v>
      </c>
      <c r="F22" s="88">
        <v>29264000.000000007</v>
      </c>
      <c r="G22" s="88">
        <v>3913746.0000000019</v>
      </c>
      <c r="H22" s="88">
        <v>7559859.0000000028</v>
      </c>
      <c r="I22" s="88">
        <v>10984381.000000002</v>
      </c>
      <c r="J22" s="150">
        <v>14630243.999999998</v>
      </c>
      <c r="K22" s="153">
        <v>2877532.9999999995</v>
      </c>
      <c r="L22" s="154">
        <v>3301418</v>
      </c>
      <c r="M22" s="140">
        <f t="shared" si="16"/>
        <v>6178951</v>
      </c>
      <c r="N22" s="159">
        <v>3192200.0000000005</v>
      </c>
      <c r="O22" s="159">
        <f t="shared" si="17"/>
        <v>9371151</v>
      </c>
      <c r="P22" s="159">
        <v>3305630.0000000005</v>
      </c>
      <c r="Q22" s="159">
        <f t="shared" si="18"/>
        <v>12676781</v>
      </c>
      <c r="R22" s="159">
        <v>3851058.9999999995</v>
      </c>
      <c r="S22" s="159">
        <v>1828975.0000000007</v>
      </c>
      <c r="T22" s="159">
        <f t="shared" si="2"/>
        <v>5680034</v>
      </c>
      <c r="U22" s="159">
        <v>3080396.9999999995</v>
      </c>
      <c r="V22" s="159">
        <f t="shared" si="3"/>
        <v>8760431</v>
      </c>
      <c r="W22" s="159">
        <v>2162126.0000000005</v>
      </c>
      <c r="X22" s="159">
        <f t="shared" si="4"/>
        <v>10922557</v>
      </c>
      <c r="Y22" s="159">
        <v>1101714</v>
      </c>
      <c r="Z22" s="159">
        <v>2538758</v>
      </c>
      <c r="AA22" s="159">
        <f t="shared" si="5"/>
        <v>3640472</v>
      </c>
      <c r="AB22" s="131">
        <f t="shared" si="6"/>
        <v>-71.391921027436865</v>
      </c>
      <c r="AC22" s="130">
        <f t="shared" si="7"/>
        <v>-35.907566750480726</v>
      </c>
      <c r="AD22" s="96"/>
      <c r="AE22" s="96"/>
      <c r="AF22" s="70"/>
      <c r="AG22" s="80" t="s">
        <v>367</v>
      </c>
      <c r="AH22" s="123" t="s">
        <v>368</v>
      </c>
      <c r="AI22" s="88">
        <v>6617672.0000000019</v>
      </c>
      <c r="AJ22" s="88">
        <v>12947969</v>
      </c>
      <c r="AK22" s="88">
        <v>19392380</v>
      </c>
      <c r="AL22" s="88">
        <v>25342110.000000015</v>
      </c>
      <c r="AM22" s="88">
        <v>2338469.9999999986</v>
      </c>
      <c r="AN22" s="88">
        <v>3558936.0000000014</v>
      </c>
      <c r="AO22" s="88">
        <v>4238247.9999999991</v>
      </c>
      <c r="AP22" s="134">
        <v>4810418.0000000009</v>
      </c>
      <c r="AQ22" s="88">
        <v>797666.99999999988</v>
      </c>
      <c r="AR22" s="128">
        <v>1021534.9999999999</v>
      </c>
      <c r="AS22" s="140">
        <f t="shared" si="19"/>
        <v>1819201.9999999998</v>
      </c>
      <c r="AT22" s="159">
        <v>1259187.0000000002</v>
      </c>
      <c r="AU22" s="159">
        <f t="shared" si="20"/>
        <v>3078389</v>
      </c>
      <c r="AV22" s="159">
        <v>465622</v>
      </c>
      <c r="AW22" s="159">
        <f t="shared" si="21"/>
        <v>3544011</v>
      </c>
      <c r="AX22" s="159">
        <v>730653</v>
      </c>
      <c r="AY22" s="181">
        <v>697366.99999999965</v>
      </c>
      <c r="AZ22" s="159">
        <f t="shared" si="9"/>
        <v>1428019.9999999995</v>
      </c>
      <c r="BA22" s="159">
        <v>725820.99999999988</v>
      </c>
      <c r="BB22" s="159">
        <f t="shared" si="10"/>
        <v>2153840.9999999995</v>
      </c>
      <c r="BC22" s="159">
        <v>594625.00000000023</v>
      </c>
      <c r="BD22" s="159">
        <f t="shared" si="11"/>
        <v>2748466</v>
      </c>
      <c r="BE22" s="159">
        <v>559406.00000000012</v>
      </c>
      <c r="BF22" s="159">
        <v>1283816.0000000002</v>
      </c>
      <c r="BG22" s="159">
        <f t="shared" si="12"/>
        <v>1843222.0000000005</v>
      </c>
      <c r="BH22" s="131">
        <f t="shared" si="13"/>
        <v>-8.4012501457374924</v>
      </c>
      <c r="BI22" s="130">
        <f t="shared" si="14"/>
        <v>29.075363090152877</v>
      </c>
      <c r="BJ22" s="96"/>
      <c r="BK22" s="96"/>
      <c r="BL22" s="66"/>
    </row>
    <row r="23" spans="1:65" ht="15" customHeight="1" x14ac:dyDescent="0.3">
      <c r="A23" s="123" t="s">
        <v>369</v>
      </c>
      <c r="B23" s="80" t="s">
        <v>370</v>
      </c>
      <c r="C23" s="88">
        <v>17909081.000000004</v>
      </c>
      <c r="D23" s="88">
        <v>37643586.000000015</v>
      </c>
      <c r="E23" s="88">
        <v>58886455.000000015</v>
      </c>
      <c r="F23" s="88">
        <v>78861753.999999985</v>
      </c>
      <c r="G23" s="88">
        <v>18600977.000000011</v>
      </c>
      <c r="H23" s="88">
        <v>37866316.000000007</v>
      </c>
      <c r="I23" s="88">
        <v>59263104.000000015</v>
      </c>
      <c r="J23" s="150">
        <v>78137855.99999994</v>
      </c>
      <c r="K23" s="153">
        <v>18719394.000000004</v>
      </c>
      <c r="L23" s="154">
        <v>20107896.999999996</v>
      </c>
      <c r="M23" s="140">
        <f t="shared" si="16"/>
        <v>38827291</v>
      </c>
      <c r="N23" s="159">
        <v>21006897.000000004</v>
      </c>
      <c r="O23" s="159">
        <f t="shared" si="17"/>
        <v>59834188</v>
      </c>
      <c r="P23" s="159">
        <v>20081383.000000004</v>
      </c>
      <c r="Q23" s="159">
        <f t="shared" si="18"/>
        <v>79915571</v>
      </c>
      <c r="R23" s="159">
        <v>16253063.000000002</v>
      </c>
      <c r="S23" s="159">
        <v>11931559</v>
      </c>
      <c r="T23" s="159">
        <f t="shared" si="2"/>
        <v>28184622</v>
      </c>
      <c r="U23" s="159">
        <v>18203834.000000011</v>
      </c>
      <c r="V23" s="159">
        <f t="shared" si="3"/>
        <v>46388456.000000015</v>
      </c>
      <c r="W23" s="159">
        <v>16315839.000000006</v>
      </c>
      <c r="X23" s="159">
        <f t="shared" si="4"/>
        <v>62704295.000000022</v>
      </c>
      <c r="Y23" s="159">
        <v>15867043.000000002</v>
      </c>
      <c r="Z23" s="159">
        <v>18791266.000000004</v>
      </c>
      <c r="AA23" s="159">
        <f t="shared" si="5"/>
        <v>34658309.000000007</v>
      </c>
      <c r="AB23" s="131">
        <f t="shared" si="6"/>
        <v>-2.3750600117651572</v>
      </c>
      <c r="AC23" s="130">
        <f t="shared" si="7"/>
        <v>22.968862239841314</v>
      </c>
      <c r="AD23" s="96"/>
      <c r="AE23" s="96"/>
      <c r="AF23" s="70"/>
      <c r="AG23" s="80" t="s">
        <v>369</v>
      </c>
      <c r="AH23" s="123" t="s">
        <v>370</v>
      </c>
      <c r="AI23" s="88">
        <v>4643114.9999999991</v>
      </c>
      <c r="AJ23" s="88">
        <v>10327905.999999996</v>
      </c>
      <c r="AK23" s="88">
        <v>15901807.999999996</v>
      </c>
      <c r="AL23" s="88">
        <v>21367177.999999981</v>
      </c>
      <c r="AM23" s="88">
        <v>4910481.9999999991</v>
      </c>
      <c r="AN23" s="88">
        <v>10422182.000000002</v>
      </c>
      <c r="AO23" s="88">
        <v>15698958</v>
      </c>
      <c r="AP23" s="134">
        <v>20465182.000000007</v>
      </c>
      <c r="AQ23" s="88">
        <v>5410657</v>
      </c>
      <c r="AR23" s="128">
        <v>4858607.9999999981</v>
      </c>
      <c r="AS23" s="140">
        <f t="shared" si="19"/>
        <v>10269264.999999998</v>
      </c>
      <c r="AT23" s="159">
        <v>5903319.9999999991</v>
      </c>
      <c r="AU23" s="159">
        <f t="shared" si="20"/>
        <v>16172584.999999996</v>
      </c>
      <c r="AV23" s="159">
        <v>4574202</v>
      </c>
      <c r="AW23" s="159">
        <f t="shared" si="21"/>
        <v>20746786.999999996</v>
      </c>
      <c r="AX23" s="159">
        <v>3858318</v>
      </c>
      <c r="AY23" s="181">
        <v>3325762.0000000005</v>
      </c>
      <c r="AZ23" s="159">
        <f t="shared" si="9"/>
        <v>7184080</v>
      </c>
      <c r="BA23" s="159">
        <v>4816378.0000000009</v>
      </c>
      <c r="BB23" s="159">
        <f t="shared" si="10"/>
        <v>12000458</v>
      </c>
      <c r="BC23" s="159">
        <v>4195034.0000000019</v>
      </c>
      <c r="BD23" s="159">
        <f t="shared" si="11"/>
        <v>16195492.000000002</v>
      </c>
      <c r="BE23" s="159">
        <v>4140969.0000000005</v>
      </c>
      <c r="BF23" s="159">
        <v>4396050</v>
      </c>
      <c r="BG23" s="159">
        <f t="shared" si="12"/>
        <v>8537019</v>
      </c>
      <c r="BH23" s="131">
        <f t="shared" si="13"/>
        <v>-28.690397487772742</v>
      </c>
      <c r="BI23" s="130">
        <f t="shared" si="14"/>
        <v>18.83246010623489</v>
      </c>
      <c r="BJ23" s="96"/>
      <c r="BK23" s="96"/>
      <c r="BL23" s="66"/>
    </row>
    <row r="24" spans="1:65" ht="15" customHeight="1" x14ac:dyDescent="0.3">
      <c r="A24" s="123" t="s">
        <v>371</v>
      </c>
      <c r="B24" s="80" t="s">
        <v>372</v>
      </c>
      <c r="C24" s="88">
        <v>3498601</v>
      </c>
      <c r="D24" s="88">
        <v>6642891.0000000009</v>
      </c>
      <c r="E24" s="88">
        <v>9421449.0000000019</v>
      </c>
      <c r="F24" s="88">
        <v>13809489.000000002</v>
      </c>
      <c r="G24" s="88">
        <v>2856114</v>
      </c>
      <c r="H24" s="88">
        <v>5818490</v>
      </c>
      <c r="I24" s="88">
        <v>8096922</v>
      </c>
      <c r="J24" s="150">
        <v>11491911.000000004</v>
      </c>
      <c r="K24" s="153">
        <v>3166124.9999999991</v>
      </c>
      <c r="L24" s="154">
        <v>3701078.9999999995</v>
      </c>
      <c r="M24" s="140">
        <f t="shared" si="16"/>
        <v>6867203.9999999981</v>
      </c>
      <c r="N24" s="159">
        <v>3110522.9999999991</v>
      </c>
      <c r="O24" s="159">
        <f t="shared" si="17"/>
        <v>9977726.9999999963</v>
      </c>
      <c r="P24" s="159">
        <v>4111154.9999999995</v>
      </c>
      <c r="Q24" s="159">
        <f t="shared" si="18"/>
        <v>14088881.999999996</v>
      </c>
      <c r="R24" s="159">
        <v>3415101</v>
      </c>
      <c r="S24" s="159">
        <v>3209854</v>
      </c>
      <c r="T24" s="159">
        <f t="shared" si="2"/>
        <v>6624955</v>
      </c>
      <c r="U24" s="159">
        <v>3253815</v>
      </c>
      <c r="V24" s="159">
        <f t="shared" si="3"/>
        <v>9878770</v>
      </c>
      <c r="W24" s="159">
        <v>3827868</v>
      </c>
      <c r="X24" s="159">
        <f t="shared" si="4"/>
        <v>13706638</v>
      </c>
      <c r="Y24" s="159">
        <v>3338123.9999999995</v>
      </c>
      <c r="Z24" s="159">
        <v>3384154.0000000005</v>
      </c>
      <c r="AA24" s="159">
        <f t="shared" si="5"/>
        <v>6722278</v>
      </c>
      <c r="AB24" s="131">
        <f t="shared" si="6"/>
        <v>-2.2540182559754527</v>
      </c>
      <c r="AC24" s="130">
        <f t="shared" si="7"/>
        <v>1.4690363934547435</v>
      </c>
      <c r="AD24" s="96"/>
      <c r="AE24" s="96"/>
      <c r="AF24" s="70"/>
      <c r="AG24" s="80" t="s">
        <v>371</v>
      </c>
      <c r="AH24" s="123" t="s">
        <v>372</v>
      </c>
      <c r="AI24" s="88">
        <v>3176949.0000000005</v>
      </c>
      <c r="AJ24" s="88">
        <v>6519629.0000000019</v>
      </c>
      <c r="AK24" s="88">
        <v>9258278.0000000037</v>
      </c>
      <c r="AL24" s="88">
        <v>11925733.000000006</v>
      </c>
      <c r="AM24" s="88">
        <v>3046078.0000000009</v>
      </c>
      <c r="AN24" s="88">
        <v>6475213.0000000009</v>
      </c>
      <c r="AO24" s="88">
        <v>9449594</v>
      </c>
      <c r="AP24" s="134">
        <v>12371194.999999987</v>
      </c>
      <c r="AQ24" s="88">
        <v>3135152.0000000005</v>
      </c>
      <c r="AR24" s="128">
        <v>2587767.9999999986</v>
      </c>
      <c r="AS24" s="140">
        <f t="shared" si="19"/>
        <v>5722919.9999999991</v>
      </c>
      <c r="AT24" s="159">
        <v>2266754</v>
      </c>
      <c r="AU24" s="159">
        <f t="shared" si="20"/>
        <v>7989673.9999999991</v>
      </c>
      <c r="AV24" s="159">
        <v>2418659.0000000009</v>
      </c>
      <c r="AW24" s="159">
        <f t="shared" si="21"/>
        <v>10408333</v>
      </c>
      <c r="AX24" s="159">
        <v>3217334.0000000005</v>
      </c>
      <c r="AY24" s="181">
        <v>1752767.9999999993</v>
      </c>
      <c r="AZ24" s="159">
        <f t="shared" si="9"/>
        <v>4970102</v>
      </c>
      <c r="BA24" s="159">
        <v>2129884.0000000005</v>
      </c>
      <c r="BB24" s="159">
        <f t="shared" si="10"/>
        <v>7099986</v>
      </c>
      <c r="BC24" s="159">
        <v>2055007.9999999993</v>
      </c>
      <c r="BD24" s="159">
        <f t="shared" si="11"/>
        <v>9154994</v>
      </c>
      <c r="BE24" s="159">
        <v>2313317</v>
      </c>
      <c r="BF24" s="159">
        <v>2070444.0000000002</v>
      </c>
      <c r="BG24" s="159">
        <f t="shared" si="12"/>
        <v>4383761</v>
      </c>
      <c r="BH24" s="131">
        <f t="shared" si="13"/>
        <v>2.6213083129621708</v>
      </c>
      <c r="BI24" s="130">
        <f t="shared" si="14"/>
        <v>-11.797363514873538</v>
      </c>
      <c r="BJ24" s="96"/>
      <c r="BK24" s="96"/>
      <c r="BL24" s="66"/>
    </row>
    <row r="25" spans="1:65" ht="15" customHeight="1" x14ac:dyDescent="0.3">
      <c r="A25" s="123" t="s">
        <v>373</v>
      </c>
      <c r="B25" s="80" t="s">
        <v>374</v>
      </c>
      <c r="C25" s="88">
        <v>55876.000000000007</v>
      </c>
      <c r="D25" s="88">
        <v>213143</v>
      </c>
      <c r="E25" s="88">
        <v>590516</v>
      </c>
      <c r="F25" s="88">
        <v>748978</v>
      </c>
      <c r="G25" s="88">
        <v>672730.00000000023</v>
      </c>
      <c r="H25" s="88">
        <v>1111727.9999999993</v>
      </c>
      <c r="I25" s="88">
        <v>1413833</v>
      </c>
      <c r="J25" s="150">
        <v>1836869.9999999995</v>
      </c>
      <c r="K25" s="153">
        <v>262497.99999999994</v>
      </c>
      <c r="L25" s="154">
        <v>689956.99999999988</v>
      </c>
      <c r="M25" s="140">
        <f t="shared" si="16"/>
        <v>952454.99999999977</v>
      </c>
      <c r="N25" s="159">
        <v>568051.00000000012</v>
      </c>
      <c r="O25" s="159">
        <f t="shared" si="17"/>
        <v>1520506</v>
      </c>
      <c r="P25" s="159">
        <v>593461</v>
      </c>
      <c r="Q25" s="159">
        <f t="shared" si="18"/>
        <v>2113967</v>
      </c>
      <c r="R25" s="159">
        <v>462209</v>
      </c>
      <c r="S25" s="159">
        <v>482331.99999999994</v>
      </c>
      <c r="T25" s="159">
        <f t="shared" si="2"/>
        <v>944541</v>
      </c>
      <c r="U25" s="159">
        <v>678791.99999999988</v>
      </c>
      <c r="V25" s="159">
        <f t="shared" si="3"/>
        <v>1623333</v>
      </c>
      <c r="W25" s="159">
        <v>801039</v>
      </c>
      <c r="X25" s="159">
        <f t="shared" si="4"/>
        <v>2424372</v>
      </c>
      <c r="Y25" s="159">
        <v>1183866.9999999998</v>
      </c>
      <c r="Z25" s="159">
        <v>612773</v>
      </c>
      <c r="AA25" s="159">
        <f t="shared" si="5"/>
        <v>1796639.9999999998</v>
      </c>
      <c r="AB25" s="131">
        <f t="shared" si="6"/>
        <v>156.13239897968231</v>
      </c>
      <c r="AC25" s="130">
        <f t="shared" si="7"/>
        <v>90.213024103771005</v>
      </c>
      <c r="AD25" s="96"/>
      <c r="AE25" s="96"/>
      <c r="AF25" s="70"/>
      <c r="AG25" s="80" t="s">
        <v>373</v>
      </c>
      <c r="AH25" s="123" t="s">
        <v>374</v>
      </c>
      <c r="AI25" s="88">
        <v>96557.000000000015</v>
      </c>
      <c r="AJ25" s="88">
        <v>157386</v>
      </c>
      <c r="AK25" s="88">
        <v>250180</v>
      </c>
      <c r="AL25" s="88">
        <v>301879.99999999994</v>
      </c>
      <c r="AM25" s="88">
        <v>72486</v>
      </c>
      <c r="AN25" s="88">
        <v>88844</v>
      </c>
      <c r="AO25" s="88">
        <v>142978</v>
      </c>
      <c r="AP25" s="134">
        <v>220610.99999999997</v>
      </c>
      <c r="AQ25" s="88">
        <v>92668.000000000015</v>
      </c>
      <c r="AR25" s="128">
        <v>20170</v>
      </c>
      <c r="AS25" s="140">
        <f t="shared" si="19"/>
        <v>112838.00000000001</v>
      </c>
      <c r="AT25" s="159">
        <v>15418.999999999998</v>
      </c>
      <c r="AU25" s="159">
        <f t="shared" si="20"/>
        <v>128257.00000000001</v>
      </c>
      <c r="AV25" s="159">
        <v>30949.000000000004</v>
      </c>
      <c r="AW25" s="159">
        <f t="shared" si="21"/>
        <v>159206.00000000003</v>
      </c>
      <c r="AX25" s="159">
        <v>19330</v>
      </c>
      <c r="AY25" s="181">
        <v>20872</v>
      </c>
      <c r="AZ25" s="159">
        <f t="shared" si="9"/>
        <v>40202</v>
      </c>
      <c r="BA25" s="159">
        <v>3378.0000000000005</v>
      </c>
      <c r="BB25" s="159">
        <f t="shared" si="10"/>
        <v>43580</v>
      </c>
      <c r="BC25" s="159">
        <v>5603</v>
      </c>
      <c r="BD25" s="159">
        <f t="shared" si="11"/>
        <v>49183</v>
      </c>
      <c r="BE25" s="159">
        <v>56041</v>
      </c>
      <c r="BF25" s="159">
        <v>10977</v>
      </c>
      <c r="BG25" s="159">
        <f t="shared" si="12"/>
        <v>67018</v>
      </c>
      <c r="BH25" s="131">
        <f t="shared" si="13"/>
        <v>-79.140587905209998</v>
      </c>
      <c r="BI25" s="130">
        <f t="shared" si="14"/>
        <v>66.70314909705985</v>
      </c>
      <c r="BJ25" s="96"/>
      <c r="BK25" s="96"/>
      <c r="BL25" s="66"/>
    </row>
    <row r="26" spans="1:65" ht="15" customHeight="1" x14ac:dyDescent="0.3">
      <c r="A26" s="123" t="s">
        <v>375</v>
      </c>
      <c r="B26" s="80" t="s">
        <v>376</v>
      </c>
      <c r="C26" s="88">
        <v>501743</v>
      </c>
      <c r="D26" s="88">
        <v>947436</v>
      </c>
      <c r="E26" s="88">
        <v>1246731</v>
      </c>
      <c r="F26" s="88">
        <v>1647029.9999999998</v>
      </c>
      <c r="G26" s="88">
        <v>403784.00000000006</v>
      </c>
      <c r="H26" s="88">
        <v>885558.00000000035</v>
      </c>
      <c r="I26" s="88">
        <v>2163275</v>
      </c>
      <c r="J26" s="150">
        <v>2752924</v>
      </c>
      <c r="K26" s="153">
        <v>423725.99999999994</v>
      </c>
      <c r="L26" s="154">
        <v>504033</v>
      </c>
      <c r="M26" s="140">
        <f t="shared" si="16"/>
        <v>927759</v>
      </c>
      <c r="N26" s="159">
        <v>448973.99999999994</v>
      </c>
      <c r="O26" s="159">
        <f t="shared" si="17"/>
        <v>1376733</v>
      </c>
      <c r="P26" s="159">
        <v>563024</v>
      </c>
      <c r="Q26" s="159">
        <f t="shared" si="18"/>
        <v>1939757</v>
      </c>
      <c r="R26" s="159">
        <v>551418.00000000012</v>
      </c>
      <c r="S26" s="159">
        <v>531647</v>
      </c>
      <c r="T26" s="159">
        <f t="shared" si="2"/>
        <v>1083065</v>
      </c>
      <c r="U26" s="159">
        <v>635392.00000000035</v>
      </c>
      <c r="V26" s="159">
        <f t="shared" si="3"/>
        <v>1718457.0000000005</v>
      </c>
      <c r="W26" s="159">
        <v>658160.00000000023</v>
      </c>
      <c r="X26" s="159">
        <f t="shared" si="4"/>
        <v>2376617.0000000009</v>
      </c>
      <c r="Y26" s="159">
        <v>992071.00000000012</v>
      </c>
      <c r="Z26" s="159">
        <v>632069</v>
      </c>
      <c r="AA26" s="159">
        <f t="shared" si="5"/>
        <v>1624140</v>
      </c>
      <c r="AB26" s="131">
        <f t="shared" si="6"/>
        <v>79.912697808196299</v>
      </c>
      <c r="AC26" s="130">
        <f t="shared" si="7"/>
        <v>49.957758767940987</v>
      </c>
      <c r="AD26" s="96"/>
      <c r="AE26" s="96"/>
      <c r="AF26" s="70"/>
      <c r="AG26" s="80" t="s">
        <v>375</v>
      </c>
      <c r="AH26" s="123" t="s">
        <v>376</v>
      </c>
      <c r="AI26" s="88">
        <v>509678</v>
      </c>
      <c r="AJ26" s="88">
        <v>748336</v>
      </c>
      <c r="AK26" s="88">
        <v>854602</v>
      </c>
      <c r="AL26" s="88">
        <v>910960.00000000012</v>
      </c>
      <c r="AM26" s="88">
        <v>49152.000000000007</v>
      </c>
      <c r="AN26" s="88">
        <v>139213</v>
      </c>
      <c r="AO26" s="88">
        <v>250656</v>
      </c>
      <c r="AP26" s="134">
        <v>377137.99999999994</v>
      </c>
      <c r="AQ26" s="88">
        <v>63301.000000000007</v>
      </c>
      <c r="AR26" s="128">
        <v>103125.99999999999</v>
      </c>
      <c r="AS26" s="140">
        <f t="shared" si="19"/>
        <v>166427</v>
      </c>
      <c r="AT26" s="159">
        <v>139882.99999999994</v>
      </c>
      <c r="AU26" s="159">
        <f t="shared" si="20"/>
        <v>306309.99999999994</v>
      </c>
      <c r="AV26" s="159">
        <v>61859.999999999993</v>
      </c>
      <c r="AW26" s="159">
        <f t="shared" si="21"/>
        <v>368169.99999999994</v>
      </c>
      <c r="AX26" s="159">
        <v>14675.999999999996</v>
      </c>
      <c r="AY26" s="181">
        <v>18580</v>
      </c>
      <c r="AZ26" s="159">
        <f t="shared" si="9"/>
        <v>33256</v>
      </c>
      <c r="BA26" s="159">
        <v>44106</v>
      </c>
      <c r="BB26" s="159">
        <f t="shared" si="10"/>
        <v>77362</v>
      </c>
      <c r="BC26" s="159">
        <v>16846</v>
      </c>
      <c r="BD26" s="159">
        <f t="shared" si="11"/>
        <v>94208</v>
      </c>
      <c r="BE26" s="159">
        <v>19183</v>
      </c>
      <c r="BF26" s="159">
        <v>47211</v>
      </c>
      <c r="BG26" s="159">
        <f t="shared" si="12"/>
        <v>66394</v>
      </c>
      <c r="BH26" s="131">
        <f t="shared" si="13"/>
        <v>-76.815532140092586</v>
      </c>
      <c r="BI26" s="130">
        <f t="shared" si="14"/>
        <v>99.645176810199672</v>
      </c>
      <c r="BJ26" s="96"/>
      <c r="BK26" s="96"/>
      <c r="BL26" s="66"/>
    </row>
    <row r="27" spans="1:65" ht="15" customHeight="1" x14ac:dyDescent="0.3">
      <c r="A27" s="123" t="s">
        <v>377</v>
      </c>
      <c r="B27" s="80" t="s">
        <v>378</v>
      </c>
      <c r="C27" s="88">
        <v>2030347.9999999998</v>
      </c>
      <c r="D27" s="88">
        <v>4597699</v>
      </c>
      <c r="E27" s="88">
        <v>6316285</v>
      </c>
      <c r="F27" s="88">
        <v>14556742</v>
      </c>
      <c r="G27" s="88">
        <v>9249581.9999999981</v>
      </c>
      <c r="H27" s="88">
        <v>18136289.000000004</v>
      </c>
      <c r="I27" s="88">
        <v>25165999</v>
      </c>
      <c r="J27" s="150">
        <v>33025305.999999993</v>
      </c>
      <c r="K27" s="153">
        <v>7304933.0000000009</v>
      </c>
      <c r="L27" s="154">
        <v>9111696.0000000019</v>
      </c>
      <c r="M27" s="140">
        <f t="shared" si="16"/>
        <v>16416629.000000004</v>
      </c>
      <c r="N27" s="159">
        <v>7424575.9999999991</v>
      </c>
      <c r="O27" s="159">
        <f t="shared" si="17"/>
        <v>23841205.000000004</v>
      </c>
      <c r="P27" s="159">
        <v>6123809</v>
      </c>
      <c r="Q27" s="159">
        <f t="shared" si="18"/>
        <v>29965014.000000004</v>
      </c>
      <c r="R27" s="159">
        <v>9008872.9999999981</v>
      </c>
      <c r="S27" s="159">
        <v>7453276.9999999991</v>
      </c>
      <c r="T27" s="159">
        <f t="shared" si="2"/>
        <v>16462149.999999996</v>
      </c>
      <c r="U27" s="159">
        <v>6385320.9999999991</v>
      </c>
      <c r="V27" s="159">
        <f t="shared" si="3"/>
        <v>22847470.999999996</v>
      </c>
      <c r="W27" s="159">
        <v>6226021</v>
      </c>
      <c r="X27" s="159">
        <f t="shared" si="4"/>
        <v>29073491.999999996</v>
      </c>
      <c r="Y27" s="159">
        <v>3430477.0000000005</v>
      </c>
      <c r="Z27" s="159">
        <v>4721421.0000000009</v>
      </c>
      <c r="AA27" s="159">
        <f t="shared" si="5"/>
        <v>8151898.0000000019</v>
      </c>
      <c r="AB27" s="131">
        <f t="shared" si="6"/>
        <v>-61.921130423305989</v>
      </c>
      <c r="AC27" s="130">
        <f t="shared" si="7"/>
        <v>-50.480963908116479</v>
      </c>
      <c r="AD27" s="96"/>
      <c r="AE27" s="96"/>
      <c r="AF27" s="70"/>
      <c r="AG27" s="80" t="s">
        <v>377</v>
      </c>
      <c r="AH27" s="123" t="s">
        <v>378</v>
      </c>
      <c r="AI27" s="88">
        <v>4408278.9999999991</v>
      </c>
      <c r="AJ27" s="88">
        <v>16057910</v>
      </c>
      <c r="AK27" s="88">
        <v>24277045</v>
      </c>
      <c r="AL27" s="88">
        <v>39839559.999999993</v>
      </c>
      <c r="AM27" s="88">
        <v>17342954.000000004</v>
      </c>
      <c r="AN27" s="88">
        <v>30299507.999999989</v>
      </c>
      <c r="AO27" s="88">
        <v>40687922</v>
      </c>
      <c r="AP27" s="134">
        <v>51072764.999999985</v>
      </c>
      <c r="AQ27" s="88">
        <v>10956871</v>
      </c>
      <c r="AR27" s="128">
        <v>9733222</v>
      </c>
      <c r="AS27" s="140">
        <f t="shared" si="19"/>
        <v>20690093</v>
      </c>
      <c r="AT27" s="159">
        <v>11913760</v>
      </c>
      <c r="AU27" s="159">
        <f t="shared" si="20"/>
        <v>32603853</v>
      </c>
      <c r="AV27" s="159">
        <v>12048243</v>
      </c>
      <c r="AW27" s="159">
        <f t="shared" si="21"/>
        <v>44652096</v>
      </c>
      <c r="AX27" s="159">
        <v>11333782</v>
      </c>
      <c r="AY27" s="181">
        <v>8948727</v>
      </c>
      <c r="AZ27" s="159">
        <f t="shared" si="9"/>
        <v>20282509</v>
      </c>
      <c r="BA27" s="159">
        <v>12705945.000000004</v>
      </c>
      <c r="BB27" s="159">
        <f t="shared" si="10"/>
        <v>32988454.000000004</v>
      </c>
      <c r="BC27" s="159">
        <v>11020730.000000002</v>
      </c>
      <c r="BD27" s="159">
        <f t="shared" si="11"/>
        <v>44009184.000000007</v>
      </c>
      <c r="BE27" s="159">
        <v>8581866.0000000056</v>
      </c>
      <c r="BF27" s="159">
        <v>11581113.000000004</v>
      </c>
      <c r="BG27" s="159">
        <f t="shared" si="12"/>
        <v>20162979.000000007</v>
      </c>
      <c r="BH27" s="131">
        <f t="shared" si="13"/>
        <v>3.4399510590204159</v>
      </c>
      <c r="BI27" s="130">
        <f t="shared" si="14"/>
        <v>-0.58932551194722294</v>
      </c>
      <c r="BJ27" s="96"/>
      <c r="BK27" s="96"/>
      <c r="BL27" s="66"/>
    </row>
    <row r="28" spans="1:65" ht="15" customHeight="1" x14ac:dyDescent="0.3">
      <c r="A28" s="123" t="s">
        <v>379</v>
      </c>
      <c r="B28" s="80" t="s">
        <v>380</v>
      </c>
      <c r="C28" s="88">
        <v>349229</v>
      </c>
      <c r="D28" s="88">
        <v>797632</v>
      </c>
      <c r="E28" s="88">
        <v>1224558</v>
      </c>
      <c r="F28" s="88">
        <v>1534712.9999999995</v>
      </c>
      <c r="G28" s="88">
        <v>298182</v>
      </c>
      <c r="H28" s="88">
        <v>982089.00000000012</v>
      </c>
      <c r="I28" s="88">
        <v>1542941</v>
      </c>
      <c r="J28" s="150">
        <v>2041333.0000000012</v>
      </c>
      <c r="K28" s="153">
        <v>580969</v>
      </c>
      <c r="L28" s="154">
        <v>799013.00000000012</v>
      </c>
      <c r="M28" s="140">
        <f t="shared" si="16"/>
        <v>1379982</v>
      </c>
      <c r="N28" s="159">
        <v>767259.00000000012</v>
      </c>
      <c r="O28" s="159">
        <f t="shared" si="17"/>
        <v>2147241</v>
      </c>
      <c r="P28" s="159">
        <v>586884.00000000012</v>
      </c>
      <c r="Q28" s="159">
        <f t="shared" si="18"/>
        <v>2734125</v>
      </c>
      <c r="R28" s="159">
        <v>550331</v>
      </c>
      <c r="S28" s="159">
        <v>416882</v>
      </c>
      <c r="T28" s="159">
        <f t="shared" si="2"/>
        <v>967213</v>
      </c>
      <c r="U28" s="159">
        <v>568908</v>
      </c>
      <c r="V28" s="159">
        <f t="shared" si="3"/>
        <v>1536121</v>
      </c>
      <c r="W28" s="159">
        <v>315081</v>
      </c>
      <c r="X28" s="159">
        <f t="shared" si="4"/>
        <v>1851202</v>
      </c>
      <c r="Y28" s="159">
        <v>312161.00000000006</v>
      </c>
      <c r="Z28" s="159">
        <v>541658</v>
      </c>
      <c r="AA28" s="159">
        <f t="shared" si="5"/>
        <v>853819</v>
      </c>
      <c r="AB28" s="131">
        <f t="shared" si="6"/>
        <v>-43.277591122433577</v>
      </c>
      <c r="AC28" s="130">
        <f t="shared" si="7"/>
        <v>-11.723787831635846</v>
      </c>
      <c r="AD28" s="96"/>
      <c r="AE28" s="96"/>
      <c r="AF28" s="70"/>
      <c r="AG28" s="80" t="s">
        <v>379</v>
      </c>
      <c r="AH28" s="123" t="s">
        <v>380</v>
      </c>
      <c r="AI28" s="88">
        <v>477580.00000000006</v>
      </c>
      <c r="AJ28" s="88">
        <v>951880.00000000012</v>
      </c>
      <c r="AK28" s="88">
        <v>2393309</v>
      </c>
      <c r="AL28" s="88">
        <v>5146120.9999999981</v>
      </c>
      <c r="AM28" s="88">
        <v>559329.99999999988</v>
      </c>
      <c r="AN28" s="88">
        <v>840579.99999999988</v>
      </c>
      <c r="AO28" s="88">
        <v>2444777.9999999991</v>
      </c>
      <c r="AP28" s="134">
        <v>5148469.9999999972</v>
      </c>
      <c r="AQ28" s="88">
        <v>867935.99999999977</v>
      </c>
      <c r="AR28" s="128">
        <v>395811.00000000012</v>
      </c>
      <c r="AS28" s="140">
        <f t="shared" si="19"/>
        <v>1263747</v>
      </c>
      <c r="AT28" s="159">
        <v>2456618.0000000005</v>
      </c>
      <c r="AU28" s="159">
        <f t="shared" si="20"/>
        <v>3720365.0000000005</v>
      </c>
      <c r="AV28" s="159">
        <v>4443086.9999999963</v>
      </c>
      <c r="AW28" s="159">
        <f t="shared" si="21"/>
        <v>8163451.9999999963</v>
      </c>
      <c r="AX28" s="159">
        <v>877826.00000000012</v>
      </c>
      <c r="AY28" s="181">
        <v>299625.99999999994</v>
      </c>
      <c r="AZ28" s="159">
        <f t="shared" si="9"/>
        <v>1177452</v>
      </c>
      <c r="BA28" s="159">
        <v>2226384</v>
      </c>
      <c r="BB28" s="159">
        <f t="shared" si="10"/>
        <v>3403836</v>
      </c>
      <c r="BC28" s="159">
        <v>3666749.9999999981</v>
      </c>
      <c r="BD28" s="159">
        <f t="shared" si="11"/>
        <v>7070585.9999999981</v>
      </c>
      <c r="BE28" s="159">
        <v>980849.99999999988</v>
      </c>
      <c r="BF28" s="159">
        <v>554498.00000000012</v>
      </c>
      <c r="BG28" s="159">
        <f t="shared" si="12"/>
        <v>1535348</v>
      </c>
      <c r="BH28" s="131">
        <f t="shared" si="13"/>
        <v>1.1394849389817239</v>
      </c>
      <c r="BI28" s="130">
        <f t="shared" si="14"/>
        <v>30.395803820452983</v>
      </c>
      <c r="BJ28" s="96"/>
      <c r="BK28" s="96"/>
      <c r="BL28" s="66"/>
    </row>
    <row r="29" spans="1:65" ht="15" customHeight="1" x14ac:dyDescent="0.3">
      <c r="A29" s="123" t="s">
        <v>381</v>
      </c>
      <c r="B29" s="80" t="s">
        <v>382</v>
      </c>
      <c r="C29" s="88">
        <v>11905380.999999998</v>
      </c>
      <c r="D29" s="88">
        <v>27597522</v>
      </c>
      <c r="E29" s="88">
        <v>45937349</v>
      </c>
      <c r="F29" s="88">
        <v>76556750</v>
      </c>
      <c r="G29" s="88">
        <v>19309631.000000004</v>
      </c>
      <c r="H29" s="88">
        <v>34643890.000000007</v>
      </c>
      <c r="I29" s="88">
        <v>49783880.000000015</v>
      </c>
      <c r="J29" s="150">
        <v>71329486.00000006</v>
      </c>
      <c r="K29" s="153">
        <v>15585062</v>
      </c>
      <c r="L29" s="154">
        <v>14042172.000000002</v>
      </c>
      <c r="M29" s="140">
        <f t="shared" si="16"/>
        <v>29627234</v>
      </c>
      <c r="N29" s="159">
        <v>15584273.999999996</v>
      </c>
      <c r="O29" s="159">
        <f t="shared" si="17"/>
        <v>45211508</v>
      </c>
      <c r="P29" s="159">
        <v>24902338.999999993</v>
      </c>
      <c r="Q29" s="159">
        <f t="shared" si="18"/>
        <v>70113847</v>
      </c>
      <c r="R29" s="159">
        <v>18201797</v>
      </c>
      <c r="S29" s="159">
        <v>13735426</v>
      </c>
      <c r="T29" s="159">
        <f t="shared" si="2"/>
        <v>31937223</v>
      </c>
      <c r="U29" s="159">
        <v>11830477</v>
      </c>
      <c r="V29" s="159">
        <f t="shared" si="3"/>
        <v>43767700</v>
      </c>
      <c r="W29" s="159">
        <v>20036241.000000011</v>
      </c>
      <c r="X29" s="159">
        <f t="shared" si="4"/>
        <v>63803941.000000015</v>
      </c>
      <c r="Y29" s="159">
        <v>18334700</v>
      </c>
      <c r="Z29" s="159">
        <v>16531166.999999991</v>
      </c>
      <c r="AA29" s="159">
        <f t="shared" si="5"/>
        <v>34865866.999999993</v>
      </c>
      <c r="AB29" s="131">
        <f t="shared" si="6"/>
        <v>0.73016417005420919</v>
      </c>
      <c r="AC29" s="130">
        <f t="shared" si="7"/>
        <v>9.1700020380607157</v>
      </c>
      <c r="AD29" s="96"/>
      <c r="AE29" s="96"/>
      <c r="AF29" s="70"/>
      <c r="AG29" s="80" t="s">
        <v>381</v>
      </c>
      <c r="AH29" s="123" t="s">
        <v>382</v>
      </c>
      <c r="AI29" s="88">
        <v>11701028.999999998</v>
      </c>
      <c r="AJ29" s="88">
        <v>19662974</v>
      </c>
      <c r="AK29" s="88">
        <v>25765813</v>
      </c>
      <c r="AL29" s="88">
        <v>32894373.999999985</v>
      </c>
      <c r="AM29" s="88">
        <v>5968527.0000000009</v>
      </c>
      <c r="AN29" s="88">
        <v>10915967.000000002</v>
      </c>
      <c r="AO29" s="88">
        <v>15389286</v>
      </c>
      <c r="AP29" s="134">
        <v>20822909</v>
      </c>
      <c r="AQ29" s="88">
        <v>6121765.9999999981</v>
      </c>
      <c r="AR29" s="128">
        <v>5034571.9999999981</v>
      </c>
      <c r="AS29" s="140">
        <f t="shared" si="19"/>
        <v>11156337.999999996</v>
      </c>
      <c r="AT29" s="159">
        <v>4581360.9999999981</v>
      </c>
      <c r="AU29" s="159">
        <f t="shared" si="20"/>
        <v>15737698.999999994</v>
      </c>
      <c r="AV29" s="159">
        <v>5415285.0000000019</v>
      </c>
      <c r="AW29" s="159">
        <f t="shared" si="21"/>
        <v>21152983.999999996</v>
      </c>
      <c r="AX29" s="159">
        <v>4627080.0000000019</v>
      </c>
      <c r="AY29" s="181">
        <v>5123625.9999999991</v>
      </c>
      <c r="AZ29" s="159">
        <f t="shared" si="9"/>
        <v>9750706</v>
      </c>
      <c r="BA29" s="159">
        <v>4467502</v>
      </c>
      <c r="BB29" s="159">
        <f t="shared" si="10"/>
        <v>14218208</v>
      </c>
      <c r="BC29" s="159">
        <v>6004227.0000000028</v>
      </c>
      <c r="BD29" s="159">
        <f t="shared" si="11"/>
        <v>20222435.000000004</v>
      </c>
      <c r="BE29" s="159">
        <v>6121506</v>
      </c>
      <c r="BF29" s="159">
        <v>6198191.0000000009</v>
      </c>
      <c r="BG29" s="159">
        <f t="shared" si="12"/>
        <v>12319697</v>
      </c>
      <c r="BH29" s="131">
        <f t="shared" si="13"/>
        <v>-24.415928344859907</v>
      </c>
      <c r="BI29" s="130">
        <f t="shared" si="14"/>
        <v>26.346717868429209</v>
      </c>
      <c r="BJ29" s="96"/>
      <c r="BK29" s="96"/>
      <c r="BL29" s="66"/>
    </row>
    <row r="30" spans="1:65" ht="15" customHeight="1" x14ac:dyDescent="0.3">
      <c r="A30" s="123" t="s">
        <v>383</v>
      </c>
      <c r="B30" s="80" t="s">
        <v>384</v>
      </c>
      <c r="C30" s="88">
        <v>404902.00000000006</v>
      </c>
      <c r="D30" s="88">
        <v>921382</v>
      </c>
      <c r="E30" s="88">
        <v>1329635</v>
      </c>
      <c r="F30" s="88">
        <v>1833787.0000000002</v>
      </c>
      <c r="G30" s="88">
        <v>340209</v>
      </c>
      <c r="H30" s="88">
        <v>618349.99999999988</v>
      </c>
      <c r="I30" s="88">
        <v>1464833</v>
      </c>
      <c r="J30" s="150">
        <v>2685545.9999999995</v>
      </c>
      <c r="K30" s="153">
        <v>937007.99999999988</v>
      </c>
      <c r="L30" s="154">
        <v>367972.99999999994</v>
      </c>
      <c r="M30" s="140">
        <f t="shared" si="16"/>
        <v>1304980.9999999998</v>
      </c>
      <c r="N30" s="159">
        <v>245015.00000000003</v>
      </c>
      <c r="O30" s="159">
        <f t="shared" si="17"/>
        <v>1549995.9999999998</v>
      </c>
      <c r="P30" s="159">
        <v>411515</v>
      </c>
      <c r="Q30" s="159">
        <f t="shared" si="18"/>
        <v>1961510.9999999998</v>
      </c>
      <c r="R30" s="159">
        <v>368924</v>
      </c>
      <c r="S30" s="159">
        <v>189123</v>
      </c>
      <c r="T30" s="159">
        <f t="shared" si="2"/>
        <v>558047</v>
      </c>
      <c r="U30" s="159">
        <v>242048</v>
      </c>
      <c r="V30" s="159">
        <f t="shared" si="3"/>
        <v>800095</v>
      </c>
      <c r="W30" s="159">
        <v>545901</v>
      </c>
      <c r="X30" s="159">
        <f t="shared" si="4"/>
        <v>1345996</v>
      </c>
      <c r="Y30" s="159">
        <v>479030</v>
      </c>
      <c r="Z30" s="159">
        <v>414883.00000000006</v>
      </c>
      <c r="AA30" s="159">
        <f t="shared" si="5"/>
        <v>893913</v>
      </c>
      <c r="AB30" s="131">
        <f t="shared" si="6"/>
        <v>29.845171363207584</v>
      </c>
      <c r="AC30" s="130">
        <f t="shared" si="7"/>
        <v>60.185969998942738</v>
      </c>
      <c r="AD30" s="96"/>
      <c r="AE30" s="96"/>
      <c r="AF30" s="70"/>
      <c r="AG30" s="80" t="s">
        <v>383</v>
      </c>
      <c r="AH30" s="123" t="s">
        <v>384</v>
      </c>
      <c r="AI30" s="88">
        <v>121848</v>
      </c>
      <c r="AJ30" s="88">
        <v>241033</v>
      </c>
      <c r="AK30" s="88">
        <v>366023</v>
      </c>
      <c r="AL30" s="88">
        <v>435326.99999999994</v>
      </c>
      <c r="AM30" s="88">
        <v>29165</v>
      </c>
      <c r="AN30" s="88">
        <v>261469</v>
      </c>
      <c r="AO30" s="88">
        <v>538256</v>
      </c>
      <c r="AP30" s="134">
        <v>891337.00000000012</v>
      </c>
      <c r="AQ30" s="88">
        <v>320122</v>
      </c>
      <c r="AR30" s="128">
        <v>261285.00000000006</v>
      </c>
      <c r="AS30" s="140">
        <f t="shared" si="19"/>
        <v>581407</v>
      </c>
      <c r="AT30" s="159">
        <v>9872</v>
      </c>
      <c r="AU30" s="159">
        <f t="shared" si="20"/>
        <v>591279</v>
      </c>
      <c r="AV30" s="159">
        <v>31914</v>
      </c>
      <c r="AW30" s="159">
        <f t="shared" si="21"/>
        <v>623193</v>
      </c>
      <c r="AX30" s="159">
        <v>32870</v>
      </c>
      <c r="AY30" s="181">
        <v>45363</v>
      </c>
      <c r="AZ30" s="159">
        <f t="shared" si="9"/>
        <v>78233</v>
      </c>
      <c r="BA30" s="159">
        <v>358297</v>
      </c>
      <c r="BB30" s="159">
        <f t="shared" si="10"/>
        <v>436530</v>
      </c>
      <c r="BC30" s="159">
        <v>65420</v>
      </c>
      <c r="BD30" s="159">
        <f t="shared" si="11"/>
        <v>501950</v>
      </c>
      <c r="BE30" s="159">
        <v>84914</v>
      </c>
      <c r="BF30" s="159">
        <v>190887</v>
      </c>
      <c r="BG30" s="159">
        <f t="shared" si="12"/>
        <v>275801</v>
      </c>
      <c r="BH30" s="131">
        <f t="shared" si="13"/>
        <v>-89.732039659879675</v>
      </c>
      <c r="BI30" s="130">
        <f t="shared" si="14"/>
        <v>252.53793156340674</v>
      </c>
      <c r="BJ30" s="96"/>
      <c r="BK30" s="96"/>
      <c r="BL30" s="66"/>
    </row>
    <row r="31" spans="1:65" ht="15" customHeight="1" x14ac:dyDescent="0.3">
      <c r="A31" s="123" t="s">
        <v>385</v>
      </c>
      <c r="B31" s="80" t="s">
        <v>21</v>
      </c>
      <c r="C31" s="88">
        <v>649429.99999999988</v>
      </c>
      <c r="D31" s="88">
        <v>834242.99999999988</v>
      </c>
      <c r="E31" s="88">
        <v>907326.99999999988</v>
      </c>
      <c r="F31" s="88">
        <v>988185</v>
      </c>
      <c r="G31" s="88">
        <v>124241.99999999997</v>
      </c>
      <c r="H31" s="88">
        <v>403912.99999999994</v>
      </c>
      <c r="I31" s="88">
        <v>780401</v>
      </c>
      <c r="J31" s="150">
        <v>1015031.0000000002</v>
      </c>
      <c r="K31" s="153">
        <v>187073</v>
      </c>
      <c r="L31" s="154">
        <v>480090</v>
      </c>
      <c r="M31" s="140">
        <f t="shared" si="16"/>
        <v>667163</v>
      </c>
      <c r="N31" s="159">
        <v>284457</v>
      </c>
      <c r="O31" s="159">
        <f t="shared" si="17"/>
        <v>951620</v>
      </c>
      <c r="P31" s="159">
        <v>267223.99999999994</v>
      </c>
      <c r="Q31" s="159">
        <f t="shared" si="18"/>
        <v>1218844</v>
      </c>
      <c r="R31" s="159">
        <v>873383</v>
      </c>
      <c r="S31" s="159">
        <v>660104.00000000012</v>
      </c>
      <c r="T31" s="159">
        <f t="shared" si="2"/>
        <v>1533487</v>
      </c>
      <c r="U31" s="159">
        <v>207834.99999999997</v>
      </c>
      <c r="V31" s="159">
        <f t="shared" si="3"/>
        <v>1741322</v>
      </c>
      <c r="W31" s="159">
        <v>140281</v>
      </c>
      <c r="X31" s="159">
        <f t="shared" si="4"/>
        <v>1881603</v>
      </c>
      <c r="Y31" s="159">
        <v>284288</v>
      </c>
      <c r="Z31" s="159">
        <v>631747</v>
      </c>
      <c r="AA31" s="159">
        <f t="shared" si="5"/>
        <v>916035</v>
      </c>
      <c r="AB31" s="131">
        <f t="shared" si="6"/>
        <v>-67.449790069190726</v>
      </c>
      <c r="AC31" s="130">
        <f t="shared" si="7"/>
        <v>-40.264573485135514</v>
      </c>
      <c r="AD31" s="96"/>
      <c r="AE31" s="96"/>
      <c r="AF31" s="70"/>
      <c r="AG31" s="80" t="s">
        <v>385</v>
      </c>
      <c r="AH31" s="123" t="s">
        <v>21</v>
      </c>
      <c r="AI31" s="88">
        <v>10237733.000000004</v>
      </c>
      <c r="AJ31" s="88">
        <v>22338229.000000007</v>
      </c>
      <c r="AK31" s="88">
        <v>32868336.000000007</v>
      </c>
      <c r="AL31" s="88">
        <v>44257390.000000045</v>
      </c>
      <c r="AM31" s="88">
        <v>12770840.000000004</v>
      </c>
      <c r="AN31" s="88">
        <v>26829926</v>
      </c>
      <c r="AO31" s="88">
        <v>38008669.000000015</v>
      </c>
      <c r="AP31" s="134">
        <v>51559334.000000022</v>
      </c>
      <c r="AQ31" s="88">
        <v>12478401.999999996</v>
      </c>
      <c r="AR31" s="128">
        <v>14071355.000000006</v>
      </c>
      <c r="AS31" s="140">
        <f t="shared" si="19"/>
        <v>26549757</v>
      </c>
      <c r="AT31" s="159">
        <v>12228601.000000002</v>
      </c>
      <c r="AU31" s="159">
        <f t="shared" si="20"/>
        <v>38778358</v>
      </c>
      <c r="AV31" s="159">
        <v>13049225.999999994</v>
      </c>
      <c r="AW31" s="159">
        <f t="shared" si="21"/>
        <v>51827583.999999993</v>
      </c>
      <c r="AX31" s="159">
        <v>14955930.000000006</v>
      </c>
      <c r="AY31" s="181">
        <v>15895284.000000004</v>
      </c>
      <c r="AZ31" s="159">
        <f t="shared" si="9"/>
        <v>30851214.000000007</v>
      </c>
      <c r="BA31" s="159">
        <v>12946564.000000002</v>
      </c>
      <c r="BB31" s="159">
        <f t="shared" si="10"/>
        <v>43797778.000000007</v>
      </c>
      <c r="BC31" s="159">
        <v>9885924</v>
      </c>
      <c r="BD31" s="159">
        <f t="shared" si="11"/>
        <v>53683702.000000007</v>
      </c>
      <c r="BE31" s="159">
        <v>12347604</v>
      </c>
      <c r="BF31" s="159">
        <v>15496563</v>
      </c>
      <c r="BG31" s="159">
        <f t="shared" si="12"/>
        <v>27844167</v>
      </c>
      <c r="BH31" s="131">
        <f t="shared" si="13"/>
        <v>19.854529450165259</v>
      </c>
      <c r="BI31" s="130">
        <f t="shared" si="14"/>
        <v>-9.7469324870003646</v>
      </c>
      <c r="BJ31" s="96"/>
      <c r="BK31" s="96"/>
      <c r="BL31" s="66"/>
    </row>
    <row r="32" spans="1:65" ht="15" customHeight="1" x14ac:dyDescent="0.3">
      <c r="A32" s="123" t="s">
        <v>386</v>
      </c>
      <c r="B32" s="80" t="s">
        <v>387</v>
      </c>
      <c r="C32" s="88">
        <v>0</v>
      </c>
      <c r="D32" s="88">
        <v>0</v>
      </c>
      <c r="E32" s="88">
        <v>0</v>
      </c>
      <c r="F32" s="88"/>
      <c r="G32" s="88"/>
      <c r="H32" s="88"/>
      <c r="J32" s="150"/>
      <c r="K32" s="153"/>
      <c r="L32" s="154"/>
      <c r="M32" s="140" t="str">
        <f t="shared" si="16"/>
        <v/>
      </c>
      <c r="N32" s="159"/>
      <c r="O32" s="159" t="str">
        <f t="shared" si="17"/>
        <v xml:space="preserve"> </v>
      </c>
      <c r="P32" s="159"/>
      <c r="Q32" s="159" t="str">
        <f t="shared" si="18"/>
        <v xml:space="preserve"> </v>
      </c>
      <c r="R32" s="159"/>
      <c r="S32" s="159">
        <v>109706</v>
      </c>
      <c r="T32" s="159">
        <f t="shared" si="2"/>
        <v>109706</v>
      </c>
      <c r="U32" s="159">
        <v>3710</v>
      </c>
      <c r="V32" s="159">
        <f t="shared" si="3"/>
        <v>113416</v>
      </c>
      <c r="W32" s="159"/>
      <c r="X32" s="159">
        <f t="shared" si="4"/>
        <v>113416</v>
      </c>
      <c r="Y32" s="159"/>
      <c r="Z32" s="159"/>
      <c r="AA32" s="159">
        <f t="shared" si="5"/>
        <v>0</v>
      </c>
      <c r="AB32" s="131" t="str">
        <f t="shared" si="6"/>
        <v xml:space="preserve"> </v>
      </c>
      <c r="AC32" s="130">
        <f t="shared" si="7"/>
        <v>-100</v>
      </c>
      <c r="AD32" s="96"/>
      <c r="AE32" s="96"/>
      <c r="AF32" s="70"/>
      <c r="AG32" s="80" t="s">
        <v>386</v>
      </c>
      <c r="AH32" s="123" t="s">
        <v>387</v>
      </c>
      <c r="AI32" s="88">
        <v>0</v>
      </c>
      <c r="AJ32" s="88">
        <v>0</v>
      </c>
      <c r="AK32" s="88">
        <v>0</v>
      </c>
      <c r="AL32" s="88">
        <v>12600</v>
      </c>
      <c r="AM32" s="88"/>
      <c r="AN32" s="88"/>
      <c r="AP32" s="134"/>
      <c r="AQ32" s="88"/>
      <c r="AR32" s="128"/>
      <c r="AS32" s="140" t="str">
        <f t="shared" si="19"/>
        <v/>
      </c>
      <c r="AT32" s="159"/>
      <c r="AU32" s="159" t="str">
        <f t="shared" si="20"/>
        <v xml:space="preserve"> </v>
      </c>
      <c r="AV32" s="159"/>
      <c r="AW32" s="159" t="str">
        <f t="shared" si="21"/>
        <v xml:space="preserve"> </v>
      </c>
      <c r="AX32" s="159"/>
      <c r="AY32" s="183"/>
      <c r="AZ32" s="159">
        <f t="shared" si="9"/>
        <v>0</v>
      </c>
      <c r="BA32" s="159"/>
      <c r="BB32" s="159">
        <f t="shared" si="10"/>
        <v>0</v>
      </c>
      <c r="BC32" s="159">
        <v>864</v>
      </c>
      <c r="BD32" s="159">
        <f t="shared" si="11"/>
        <v>864</v>
      </c>
      <c r="BE32" s="159"/>
      <c r="BF32" s="159"/>
      <c r="BG32" s="159">
        <f t="shared" si="12"/>
        <v>0</v>
      </c>
      <c r="BH32" s="131" t="str">
        <f t="shared" si="13"/>
        <v xml:space="preserve"> </v>
      </c>
      <c r="BI32" s="130"/>
      <c r="BJ32" s="96"/>
      <c r="BK32" s="96"/>
      <c r="BL32" s="66"/>
    </row>
    <row r="33" spans="1:64" ht="15" customHeight="1" x14ac:dyDescent="0.3">
      <c r="A33" s="123" t="s">
        <v>388</v>
      </c>
      <c r="B33" s="80" t="s">
        <v>389</v>
      </c>
      <c r="C33" s="88">
        <v>114522</v>
      </c>
      <c r="D33" s="88">
        <v>530603</v>
      </c>
      <c r="E33" s="88">
        <v>750170</v>
      </c>
      <c r="F33" s="88">
        <v>883528.99999999988</v>
      </c>
      <c r="G33" s="88">
        <v>439202</v>
      </c>
      <c r="H33" s="88">
        <v>568665</v>
      </c>
      <c r="I33" s="88">
        <v>728339</v>
      </c>
      <c r="J33" s="150">
        <v>872893.00000000012</v>
      </c>
      <c r="K33" s="153">
        <v>148585</v>
      </c>
      <c r="L33" s="154">
        <v>205739</v>
      </c>
      <c r="M33" s="140">
        <f t="shared" si="16"/>
        <v>354324</v>
      </c>
      <c r="N33" s="159">
        <v>239142.00000000003</v>
      </c>
      <c r="O33" s="159">
        <f t="shared" si="17"/>
        <v>593466</v>
      </c>
      <c r="P33" s="159">
        <v>150163</v>
      </c>
      <c r="Q33" s="159">
        <f t="shared" si="18"/>
        <v>743629</v>
      </c>
      <c r="R33" s="159">
        <v>76325</v>
      </c>
      <c r="S33" s="159">
        <v>82742</v>
      </c>
      <c r="T33" s="159">
        <f t="shared" si="2"/>
        <v>159067</v>
      </c>
      <c r="U33" s="159">
        <v>95808</v>
      </c>
      <c r="V33" s="159">
        <f t="shared" si="3"/>
        <v>254875</v>
      </c>
      <c r="W33" s="159">
        <v>164027</v>
      </c>
      <c r="X33" s="159">
        <f t="shared" si="4"/>
        <v>418902</v>
      </c>
      <c r="Y33" s="159">
        <v>52972</v>
      </c>
      <c r="Z33" s="159">
        <v>120667.99999999999</v>
      </c>
      <c r="AA33" s="159">
        <f t="shared" si="5"/>
        <v>173640</v>
      </c>
      <c r="AB33" s="131">
        <f t="shared" si="6"/>
        <v>-30.596790042581063</v>
      </c>
      <c r="AC33" s="130">
        <f t="shared" si="7"/>
        <v>9.1615482783984135</v>
      </c>
      <c r="AD33" s="96"/>
      <c r="AE33" s="96"/>
      <c r="AF33" s="70"/>
      <c r="AG33" s="80" t="s">
        <v>388</v>
      </c>
      <c r="AH33" s="123" t="s">
        <v>389</v>
      </c>
      <c r="AI33" s="88">
        <v>10927</v>
      </c>
      <c r="AJ33" s="88">
        <v>11071</v>
      </c>
      <c r="AK33" s="88">
        <v>19417</v>
      </c>
      <c r="AL33" s="88">
        <v>61194</v>
      </c>
      <c r="AM33" s="88">
        <v>25575</v>
      </c>
      <c r="AN33" s="88">
        <v>249031.99999999997</v>
      </c>
      <c r="AO33" s="88">
        <v>256009.99999999997</v>
      </c>
      <c r="AP33" s="134">
        <v>261902.99999999997</v>
      </c>
      <c r="AQ33" s="88">
        <v>7228</v>
      </c>
      <c r="AR33" s="128">
        <v>49899</v>
      </c>
      <c r="AS33" s="140">
        <f t="shared" si="19"/>
        <v>57127</v>
      </c>
      <c r="AT33" s="159">
        <v>12560</v>
      </c>
      <c r="AU33" s="159">
        <f t="shared" si="20"/>
        <v>69687</v>
      </c>
      <c r="AV33" s="159">
        <v>11832</v>
      </c>
      <c r="AW33" s="159">
        <f t="shared" si="21"/>
        <v>81519</v>
      </c>
      <c r="AX33" s="159">
        <v>8176</v>
      </c>
      <c r="AY33" s="181">
        <v>2337</v>
      </c>
      <c r="AZ33" s="159">
        <f t="shared" si="9"/>
        <v>10513</v>
      </c>
      <c r="BA33" s="159">
        <v>12078</v>
      </c>
      <c r="BB33" s="159">
        <f t="shared" si="10"/>
        <v>22591</v>
      </c>
      <c r="BC33" s="159">
        <v>29452</v>
      </c>
      <c r="BD33" s="159">
        <f t="shared" si="11"/>
        <v>52043</v>
      </c>
      <c r="BE33" s="159">
        <v>64244</v>
      </c>
      <c r="BF33" s="159">
        <v>27926</v>
      </c>
      <c r="BG33" s="159">
        <f t="shared" si="12"/>
        <v>92170</v>
      </c>
      <c r="BH33" s="131">
        <f t="shared" si="13"/>
        <v>13.115661317100162</v>
      </c>
      <c r="BI33" s="130">
        <f t="shared" si="14"/>
        <v>776.72405593075246</v>
      </c>
      <c r="BJ33" s="96"/>
      <c r="BK33" s="96"/>
      <c r="BL33" s="66"/>
    </row>
    <row r="34" spans="1:64" ht="15" customHeight="1" x14ac:dyDescent="0.3">
      <c r="A34" s="123" t="s">
        <v>390</v>
      </c>
      <c r="B34" s="80" t="s">
        <v>391</v>
      </c>
      <c r="C34" s="88">
        <v>980147.00000000012</v>
      </c>
      <c r="D34" s="88">
        <v>1724175</v>
      </c>
      <c r="E34" s="88">
        <v>2300808</v>
      </c>
      <c r="F34" s="88">
        <v>2824945.0000000028</v>
      </c>
      <c r="G34" s="88">
        <v>782301.99999999977</v>
      </c>
      <c r="H34" s="88">
        <v>1860189.9999999988</v>
      </c>
      <c r="I34" s="88">
        <v>2785494.9999999995</v>
      </c>
      <c r="J34" s="150">
        <v>3372811.0000000009</v>
      </c>
      <c r="K34" s="153">
        <v>1006643.0000000001</v>
      </c>
      <c r="L34" s="154">
        <v>690025.99999999977</v>
      </c>
      <c r="M34" s="140">
        <f t="shared" si="16"/>
        <v>1696669</v>
      </c>
      <c r="N34" s="159">
        <v>1004831</v>
      </c>
      <c r="O34" s="159">
        <f t="shared" si="17"/>
        <v>2701500</v>
      </c>
      <c r="P34" s="159">
        <v>453004</v>
      </c>
      <c r="Q34" s="159">
        <f t="shared" si="18"/>
        <v>3154504</v>
      </c>
      <c r="R34" s="159">
        <v>2908656.0000000009</v>
      </c>
      <c r="S34" s="159">
        <v>631976.00000000012</v>
      </c>
      <c r="T34" s="159">
        <f t="shared" si="2"/>
        <v>3540632.0000000009</v>
      </c>
      <c r="U34" s="159">
        <v>370363.00000000006</v>
      </c>
      <c r="V34" s="159">
        <f t="shared" si="3"/>
        <v>3910995.0000000009</v>
      </c>
      <c r="W34" s="159">
        <v>695064.00000000012</v>
      </c>
      <c r="X34" s="159">
        <f t="shared" si="4"/>
        <v>4606059.0000000009</v>
      </c>
      <c r="Y34" s="159">
        <v>339955</v>
      </c>
      <c r="Z34" s="159">
        <v>163263</v>
      </c>
      <c r="AA34" s="159">
        <f t="shared" si="5"/>
        <v>503218</v>
      </c>
      <c r="AB34" s="131">
        <f t="shared" si="6"/>
        <v>-88.312299563784791</v>
      </c>
      <c r="AC34" s="130">
        <f t="shared" si="7"/>
        <v>-85.787339661393787</v>
      </c>
      <c r="AD34" s="96"/>
      <c r="AE34" s="96"/>
      <c r="AF34" s="70"/>
      <c r="AG34" s="80" t="s">
        <v>390</v>
      </c>
      <c r="AH34" s="123" t="s">
        <v>391</v>
      </c>
      <c r="AI34" s="88">
        <v>419025</v>
      </c>
      <c r="AJ34" s="88">
        <v>594526</v>
      </c>
      <c r="AK34" s="88">
        <v>885135</v>
      </c>
      <c r="AL34" s="88">
        <v>1273064.9999999995</v>
      </c>
      <c r="AM34" s="88">
        <v>261424.99999999997</v>
      </c>
      <c r="AN34" s="88">
        <v>698611</v>
      </c>
      <c r="AO34" s="88">
        <v>1295200</v>
      </c>
      <c r="AP34" s="134">
        <v>1809171.0000000007</v>
      </c>
      <c r="AQ34" s="88">
        <v>544045.00000000012</v>
      </c>
      <c r="AR34" s="128">
        <v>463862.00000000006</v>
      </c>
      <c r="AS34" s="140">
        <f t="shared" si="19"/>
        <v>1007907.0000000002</v>
      </c>
      <c r="AT34" s="159">
        <v>538299</v>
      </c>
      <c r="AU34" s="159">
        <f t="shared" si="20"/>
        <v>1546206.0000000002</v>
      </c>
      <c r="AV34" s="159">
        <v>352708</v>
      </c>
      <c r="AW34" s="159">
        <f t="shared" si="21"/>
        <v>1898914.0000000002</v>
      </c>
      <c r="AX34" s="159">
        <v>344668</v>
      </c>
      <c r="AY34" s="181">
        <v>219137</v>
      </c>
      <c r="AZ34" s="159">
        <f t="shared" si="9"/>
        <v>563805</v>
      </c>
      <c r="BA34" s="159">
        <v>353321</v>
      </c>
      <c r="BB34" s="159">
        <f t="shared" si="10"/>
        <v>917126</v>
      </c>
      <c r="BC34" s="159">
        <v>501338.99999999988</v>
      </c>
      <c r="BD34" s="159">
        <f t="shared" si="11"/>
        <v>1418465</v>
      </c>
      <c r="BE34" s="159">
        <v>782812</v>
      </c>
      <c r="BF34" s="159">
        <v>546656</v>
      </c>
      <c r="BG34" s="159">
        <f t="shared" si="12"/>
        <v>1329468</v>
      </c>
      <c r="BH34" s="131">
        <f t="shared" si="13"/>
        <v>-36.647152349529918</v>
      </c>
      <c r="BI34" s="130">
        <f t="shared" si="14"/>
        <v>135.80280416101314</v>
      </c>
      <c r="BJ34" s="96"/>
      <c r="BK34" s="96"/>
      <c r="BL34" s="66"/>
    </row>
    <row r="35" spans="1:64" ht="15" customHeight="1" x14ac:dyDescent="0.3">
      <c r="A35" s="123" t="s">
        <v>392</v>
      </c>
      <c r="B35" s="80" t="s">
        <v>393</v>
      </c>
      <c r="C35" s="88">
        <v>1756504.0000000007</v>
      </c>
      <c r="D35" s="88">
        <v>3458989</v>
      </c>
      <c r="E35" s="88">
        <v>5100099</v>
      </c>
      <c r="F35" s="88">
        <v>6876792.9999999963</v>
      </c>
      <c r="G35" s="88">
        <v>1934225.0000000002</v>
      </c>
      <c r="H35" s="88">
        <v>3646550.9999999991</v>
      </c>
      <c r="I35" s="88">
        <v>5057442.0000000009</v>
      </c>
      <c r="J35" s="150">
        <v>6915421.0000000056</v>
      </c>
      <c r="K35" s="153">
        <v>1496659</v>
      </c>
      <c r="L35" s="154">
        <v>1438386</v>
      </c>
      <c r="M35" s="140">
        <f t="shared" si="16"/>
        <v>2935045</v>
      </c>
      <c r="N35" s="159">
        <v>1836094.0000000002</v>
      </c>
      <c r="O35" s="159">
        <f t="shared" si="17"/>
        <v>4771139</v>
      </c>
      <c r="P35" s="159">
        <v>1129809.0000000002</v>
      </c>
      <c r="Q35" s="159">
        <f t="shared" si="18"/>
        <v>5900948</v>
      </c>
      <c r="R35" s="159">
        <v>1772825.0000000002</v>
      </c>
      <c r="S35" s="159">
        <v>8145836.0000000037</v>
      </c>
      <c r="T35" s="159">
        <f t="shared" si="2"/>
        <v>9918661.0000000037</v>
      </c>
      <c r="U35" s="159">
        <v>3131209.0000000009</v>
      </c>
      <c r="V35" s="159">
        <f t="shared" si="3"/>
        <v>13049870.000000004</v>
      </c>
      <c r="W35" s="159">
        <v>2209559.0000000005</v>
      </c>
      <c r="X35" s="159">
        <f t="shared" si="4"/>
        <v>15259429.000000004</v>
      </c>
      <c r="Y35" s="159">
        <v>1813415.9999999998</v>
      </c>
      <c r="Z35" s="159">
        <v>1539977.9999999995</v>
      </c>
      <c r="AA35" s="159">
        <f t="shared" si="5"/>
        <v>3353393.9999999991</v>
      </c>
      <c r="AB35" s="131">
        <f t="shared" si="6"/>
        <v>2.2896224951701072</v>
      </c>
      <c r="AC35" s="130">
        <f t="shared" si="7"/>
        <v>-66.191061474930962</v>
      </c>
      <c r="AD35" s="96"/>
      <c r="AE35" s="96"/>
      <c r="AF35" s="70"/>
      <c r="AG35" s="80" t="s">
        <v>392</v>
      </c>
      <c r="AH35" s="123" t="s">
        <v>393</v>
      </c>
      <c r="AI35" s="88">
        <v>730556.00000000023</v>
      </c>
      <c r="AJ35" s="88">
        <v>1439883.0000000005</v>
      </c>
      <c r="AK35" s="88">
        <v>2136009.0000000005</v>
      </c>
      <c r="AL35" s="88">
        <v>3058940.9999999991</v>
      </c>
      <c r="AM35" s="88">
        <v>678817.99999999977</v>
      </c>
      <c r="AN35" s="88">
        <v>1461456.9999999995</v>
      </c>
      <c r="AO35" s="88">
        <v>2123337</v>
      </c>
      <c r="AP35" s="134">
        <v>2983552.0000000009</v>
      </c>
      <c r="AQ35" s="88">
        <v>837308</v>
      </c>
      <c r="AR35" s="128">
        <v>816831.99999999953</v>
      </c>
      <c r="AS35" s="140">
        <f t="shared" si="19"/>
        <v>1654139.9999999995</v>
      </c>
      <c r="AT35" s="159">
        <v>777987.99999999988</v>
      </c>
      <c r="AU35" s="159">
        <f t="shared" si="20"/>
        <v>2432127.9999999995</v>
      </c>
      <c r="AV35" s="159">
        <v>959658.00000000035</v>
      </c>
      <c r="AW35" s="159">
        <f t="shared" si="21"/>
        <v>3391786</v>
      </c>
      <c r="AX35" s="159">
        <v>981281.0000000007</v>
      </c>
      <c r="AY35" s="181">
        <v>525252</v>
      </c>
      <c r="AZ35" s="159">
        <f t="shared" si="9"/>
        <v>1506533.0000000007</v>
      </c>
      <c r="BA35" s="159">
        <v>800705.99999999953</v>
      </c>
      <c r="BB35" s="159">
        <f t="shared" si="10"/>
        <v>2307239</v>
      </c>
      <c r="BC35" s="159">
        <v>819329</v>
      </c>
      <c r="BD35" s="159">
        <f t="shared" si="11"/>
        <v>3126568</v>
      </c>
      <c r="BE35" s="159">
        <v>978443.00000000012</v>
      </c>
      <c r="BF35" s="159">
        <v>979224.0000000007</v>
      </c>
      <c r="BG35" s="159">
        <f t="shared" si="12"/>
        <v>1957667.0000000009</v>
      </c>
      <c r="BH35" s="131">
        <f t="shared" si="13"/>
        <v>17.194747930271873</v>
      </c>
      <c r="BI35" s="130">
        <f t="shared" si="14"/>
        <v>29.945178764753251</v>
      </c>
      <c r="BJ35" s="96"/>
      <c r="BK35" s="96"/>
      <c r="BL35" s="66"/>
    </row>
    <row r="36" spans="1:64" ht="15" customHeight="1" x14ac:dyDescent="0.3">
      <c r="A36" s="123" t="s">
        <v>394</v>
      </c>
      <c r="B36" s="80" t="s">
        <v>395</v>
      </c>
      <c r="C36" s="88">
        <v>1853182</v>
      </c>
      <c r="D36" s="88">
        <v>3633753</v>
      </c>
      <c r="E36" s="88">
        <v>4618741</v>
      </c>
      <c r="F36" s="88">
        <v>6413444.9999999991</v>
      </c>
      <c r="G36" s="88">
        <v>2099308.9999999995</v>
      </c>
      <c r="H36" s="88">
        <v>5234346.0000000009</v>
      </c>
      <c r="I36" s="88">
        <v>7762194</v>
      </c>
      <c r="J36" s="150">
        <v>9363963.0000000149</v>
      </c>
      <c r="K36" s="153">
        <v>2297396.9999999991</v>
      </c>
      <c r="L36" s="154">
        <v>1530046</v>
      </c>
      <c r="M36" s="140">
        <f t="shared" si="16"/>
        <v>3827442.9999999991</v>
      </c>
      <c r="N36" s="159">
        <v>1227951</v>
      </c>
      <c r="O36" s="159">
        <f t="shared" si="17"/>
        <v>5055393.9999999991</v>
      </c>
      <c r="P36" s="159">
        <v>1735770.9999999998</v>
      </c>
      <c r="Q36" s="159">
        <f t="shared" si="18"/>
        <v>6791164.9999999991</v>
      </c>
      <c r="R36" s="159">
        <v>1674997.9999999995</v>
      </c>
      <c r="S36" s="159">
        <v>1176428.0000000005</v>
      </c>
      <c r="T36" s="159">
        <f t="shared" si="2"/>
        <v>2851426</v>
      </c>
      <c r="U36" s="159">
        <v>1513072.0000000005</v>
      </c>
      <c r="V36" s="159">
        <f t="shared" si="3"/>
        <v>4364498</v>
      </c>
      <c r="W36" s="159">
        <v>1124113.0000000005</v>
      </c>
      <c r="X36" s="159">
        <f t="shared" si="4"/>
        <v>5488611</v>
      </c>
      <c r="Y36" s="159">
        <v>1884127.9999999991</v>
      </c>
      <c r="Z36" s="159">
        <v>2375042.9999999991</v>
      </c>
      <c r="AA36" s="159">
        <f t="shared" si="5"/>
        <v>4259170.9999999981</v>
      </c>
      <c r="AB36" s="131">
        <f t="shared" si="6"/>
        <v>12.485388042254357</v>
      </c>
      <c r="AC36" s="130">
        <f t="shared" si="7"/>
        <v>49.369859151175547</v>
      </c>
      <c r="AD36" s="96"/>
      <c r="AE36" s="96"/>
      <c r="AF36" s="70"/>
      <c r="AG36" s="80" t="s">
        <v>394</v>
      </c>
      <c r="AH36" s="123" t="s">
        <v>395</v>
      </c>
      <c r="AI36" s="88">
        <v>22041902.000000022</v>
      </c>
      <c r="AJ36" s="88">
        <v>38102093.00000003</v>
      </c>
      <c r="AK36" s="88">
        <v>57283996.000000015</v>
      </c>
      <c r="AL36" s="88">
        <v>75200221.99999997</v>
      </c>
      <c r="AM36" s="88">
        <v>21619723.999999978</v>
      </c>
      <c r="AN36" s="88">
        <v>35830753.000000007</v>
      </c>
      <c r="AO36" s="88">
        <v>57137192</v>
      </c>
      <c r="AP36" s="134">
        <v>74377013.000000015</v>
      </c>
      <c r="AQ36" s="88">
        <v>23167305.000000015</v>
      </c>
      <c r="AR36" s="128">
        <v>10102719.999999996</v>
      </c>
      <c r="AS36" s="140">
        <f t="shared" si="19"/>
        <v>33270025.000000011</v>
      </c>
      <c r="AT36" s="159">
        <v>19366261.000000022</v>
      </c>
      <c r="AU36" s="159">
        <f t="shared" si="20"/>
        <v>52636286.00000003</v>
      </c>
      <c r="AV36" s="159">
        <v>11096371.000000004</v>
      </c>
      <c r="AW36" s="159">
        <f t="shared" si="21"/>
        <v>63732657.00000003</v>
      </c>
      <c r="AX36" s="159">
        <v>22052072.999999993</v>
      </c>
      <c r="AY36" s="181">
        <v>3618164.0000000014</v>
      </c>
      <c r="AZ36" s="159">
        <f t="shared" si="9"/>
        <v>25670236.999999993</v>
      </c>
      <c r="BA36" s="159">
        <v>18440999.999999989</v>
      </c>
      <c r="BB36" s="159">
        <f t="shared" si="10"/>
        <v>44111236.999999985</v>
      </c>
      <c r="BC36" s="159">
        <v>4347262.0000000009</v>
      </c>
      <c r="BD36" s="159">
        <f t="shared" si="11"/>
        <v>48458498.999999985</v>
      </c>
      <c r="BE36" s="159">
        <v>20858787.000000004</v>
      </c>
      <c r="BF36" s="159">
        <v>4582713.9999999981</v>
      </c>
      <c r="BG36" s="159">
        <f t="shared" si="12"/>
        <v>25441501</v>
      </c>
      <c r="BH36" s="131">
        <f t="shared" si="13"/>
        <v>-4.8138184393912979</v>
      </c>
      <c r="BI36" s="130">
        <f t="shared" si="14"/>
        <v>-0.89105527151927788</v>
      </c>
      <c r="BJ36" s="96"/>
      <c r="BK36" s="96"/>
      <c r="BL36" s="66"/>
    </row>
    <row r="37" spans="1:64" ht="15" customHeight="1" x14ac:dyDescent="0.3">
      <c r="A37" s="123" t="s">
        <v>396</v>
      </c>
      <c r="B37" s="80" t="s">
        <v>397</v>
      </c>
      <c r="C37" s="88">
        <v>0</v>
      </c>
      <c r="D37" s="88">
        <v>6200</v>
      </c>
      <c r="E37" s="88">
        <v>6200</v>
      </c>
      <c r="F37" s="88">
        <v>6200</v>
      </c>
      <c r="G37" s="88"/>
      <c r="H37" s="88">
        <v>804</v>
      </c>
      <c r="I37" s="88">
        <v>804</v>
      </c>
      <c r="J37" s="150">
        <v>1690</v>
      </c>
      <c r="K37" s="153"/>
      <c r="L37" s="154"/>
      <c r="M37" s="140" t="str">
        <f t="shared" si="16"/>
        <v/>
      </c>
      <c r="N37" s="159"/>
      <c r="O37" s="159" t="str">
        <f t="shared" si="17"/>
        <v xml:space="preserve"> </v>
      </c>
      <c r="P37" s="159"/>
      <c r="Q37" s="159" t="str">
        <f t="shared" si="18"/>
        <v xml:space="preserve"> </v>
      </c>
      <c r="R37" s="159">
        <v>1302</v>
      </c>
      <c r="S37" s="159">
        <v>5943</v>
      </c>
      <c r="T37" s="159">
        <f t="shared" si="2"/>
        <v>7245</v>
      </c>
      <c r="U37" s="159"/>
      <c r="V37" s="159">
        <f t="shared" si="3"/>
        <v>7245</v>
      </c>
      <c r="W37" s="159"/>
      <c r="X37" s="159">
        <f t="shared" si="4"/>
        <v>7245</v>
      </c>
      <c r="Y37" s="159"/>
      <c r="Z37" s="159">
        <v>1431</v>
      </c>
      <c r="AA37" s="159">
        <f t="shared" si="5"/>
        <v>1431</v>
      </c>
      <c r="AB37" s="131">
        <f t="shared" si="6"/>
        <v>-100</v>
      </c>
      <c r="AC37" s="130">
        <f t="shared" si="7"/>
        <v>-80.24844720496894</v>
      </c>
      <c r="AD37" s="96"/>
      <c r="AE37" s="96"/>
      <c r="AF37" s="70"/>
      <c r="AG37" s="80" t="s">
        <v>396</v>
      </c>
      <c r="AH37" s="123" t="s">
        <v>397</v>
      </c>
      <c r="AI37" s="88">
        <v>38953</v>
      </c>
      <c r="AJ37" s="88">
        <v>38953</v>
      </c>
      <c r="AK37" s="88">
        <v>85461</v>
      </c>
      <c r="AL37" s="88">
        <v>85669</v>
      </c>
      <c r="AM37" s="88">
        <v>14558</v>
      </c>
      <c r="AN37" s="88">
        <v>22965</v>
      </c>
      <c r="AO37" s="88">
        <v>34447</v>
      </c>
      <c r="AP37" s="134">
        <v>40869</v>
      </c>
      <c r="AQ37" s="88">
        <v>14310</v>
      </c>
      <c r="AR37" s="128">
        <v>15520</v>
      </c>
      <c r="AS37" s="140">
        <f t="shared" si="19"/>
        <v>29830</v>
      </c>
      <c r="AT37" s="159">
        <v>53155</v>
      </c>
      <c r="AU37" s="159">
        <f t="shared" si="20"/>
        <v>82985</v>
      </c>
      <c r="AV37" s="159">
        <v>1552</v>
      </c>
      <c r="AW37" s="159">
        <f t="shared" si="21"/>
        <v>84537</v>
      </c>
      <c r="AX37" s="159">
        <v>6760</v>
      </c>
      <c r="AY37" s="183"/>
      <c r="AZ37" s="159">
        <f t="shared" si="9"/>
        <v>6760</v>
      </c>
      <c r="BA37" s="159">
        <v>7502</v>
      </c>
      <c r="BB37" s="159">
        <f t="shared" si="10"/>
        <v>14262</v>
      </c>
      <c r="BC37" s="159">
        <v>4076</v>
      </c>
      <c r="BD37" s="159">
        <f t="shared" si="11"/>
        <v>18338</v>
      </c>
      <c r="BE37" s="159">
        <v>10453</v>
      </c>
      <c r="BF37" s="159">
        <v>3510</v>
      </c>
      <c r="BG37" s="159">
        <f t="shared" si="12"/>
        <v>13963</v>
      </c>
      <c r="BH37" s="131">
        <f t="shared" si="13"/>
        <v>-52.760307477288606</v>
      </c>
      <c r="BI37" s="130">
        <f t="shared" si="14"/>
        <v>106.55325443786984</v>
      </c>
      <c r="BJ37" s="96"/>
      <c r="BK37" s="96"/>
      <c r="BL37" s="66"/>
    </row>
    <row r="38" spans="1:64" ht="15" customHeight="1" x14ac:dyDescent="0.3">
      <c r="A38" s="123" t="s">
        <v>398</v>
      </c>
      <c r="B38" s="80" t="s">
        <v>399</v>
      </c>
      <c r="C38" s="88">
        <v>127027.00000000004</v>
      </c>
      <c r="D38" s="88">
        <v>203747.00000000006</v>
      </c>
      <c r="E38" s="88">
        <v>402657</v>
      </c>
      <c r="F38" s="88">
        <v>565620</v>
      </c>
      <c r="G38" s="88">
        <v>109960.99999999997</v>
      </c>
      <c r="H38" s="88">
        <v>213195.00000000003</v>
      </c>
      <c r="I38" s="88">
        <v>444124</v>
      </c>
      <c r="J38" s="150">
        <v>676320.99999999988</v>
      </c>
      <c r="K38" s="153">
        <v>116591.99999999999</v>
      </c>
      <c r="L38" s="154">
        <v>67444.999999999985</v>
      </c>
      <c r="M38" s="140">
        <f t="shared" si="16"/>
        <v>184036.99999999997</v>
      </c>
      <c r="N38" s="159">
        <v>204640.99999999994</v>
      </c>
      <c r="O38" s="159">
        <f t="shared" si="17"/>
        <v>388677.99999999988</v>
      </c>
      <c r="P38" s="159">
        <v>203324.99999999997</v>
      </c>
      <c r="Q38" s="159">
        <f t="shared" si="18"/>
        <v>592002.99999999988</v>
      </c>
      <c r="R38" s="159">
        <v>140431</v>
      </c>
      <c r="S38" s="159">
        <v>68855</v>
      </c>
      <c r="T38" s="159">
        <f t="shared" si="2"/>
        <v>209286</v>
      </c>
      <c r="U38" s="159">
        <v>256232.99999999994</v>
      </c>
      <c r="V38" s="159">
        <f t="shared" si="3"/>
        <v>465518.99999999994</v>
      </c>
      <c r="W38" s="159">
        <v>242226</v>
      </c>
      <c r="X38" s="159">
        <f t="shared" si="4"/>
        <v>707745</v>
      </c>
      <c r="Y38" s="159">
        <v>215605</v>
      </c>
      <c r="Z38" s="159">
        <v>191796.99999999997</v>
      </c>
      <c r="AA38" s="159">
        <f t="shared" si="5"/>
        <v>407402</v>
      </c>
      <c r="AB38" s="131">
        <f t="shared" si="6"/>
        <v>53.530915538591898</v>
      </c>
      <c r="AC38" s="130">
        <f t="shared" si="7"/>
        <v>94.662805921084072</v>
      </c>
      <c r="AD38" s="96"/>
      <c r="AE38" s="96"/>
      <c r="AF38" s="70"/>
      <c r="AG38" s="80" t="s">
        <v>398</v>
      </c>
      <c r="AH38" s="123" t="s">
        <v>399</v>
      </c>
      <c r="AI38" s="88">
        <v>62473</v>
      </c>
      <c r="AJ38" s="88">
        <v>90532</v>
      </c>
      <c r="AK38" s="88">
        <v>632534.99999999988</v>
      </c>
      <c r="AL38" s="88">
        <v>691524</v>
      </c>
      <c r="AM38" s="88">
        <v>61451.000000000007</v>
      </c>
      <c r="AN38" s="88">
        <v>90716.000000000015</v>
      </c>
      <c r="AO38" s="88">
        <v>307480</v>
      </c>
      <c r="AP38" s="134">
        <v>396520.00000000006</v>
      </c>
      <c r="AQ38" s="88">
        <v>130390</v>
      </c>
      <c r="AR38" s="128">
        <v>167741</v>
      </c>
      <c r="AS38" s="140">
        <f t="shared" si="19"/>
        <v>298131</v>
      </c>
      <c r="AT38" s="159">
        <v>257652.00000000003</v>
      </c>
      <c r="AU38" s="159">
        <f t="shared" si="20"/>
        <v>555783</v>
      </c>
      <c r="AV38" s="159">
        <v>210321.99999999997</v>
      </c>
      <c r="AW38" s="159">
        <f t="shared" si="21"/>
        <v>766105</v>
      </c>
      <c r="AX38" s="159">
        <v>118690.99999999997</v>
      </c>
      <c r="AY38" s="181">
        <v>19990</v>
      </c>
      <c r="AZ38" s="159">
        <f t="shared" si="9"/>
        <v>138680.99999999997</v>
      </c>
      <c r="BA38" s="159">
        <v>420020.99999999994</v>
      </c>
      <c r="BB38" s="159">
        <f t="shared" si="10"/>
        <v>558701.99999999988</v>
      </c>
      <c r="BC38" s="159">
        <v>96905.000000000015</v>
      </c>
      <c r="BD38" s="159">
        <f t="shared" si="11"/>
        <v>655606.99999999988</v>
      </c>
      <c r="BE38" s="159">
        <v>310766.99999999988</v>
      </c>
      <c r="BF38" s="159">
        <v>43325</v>
      </c>
      <c r="BG38" s="159">
        <f t="shared" si="12"/>
        <v>354091.99999999988</v>
      </c>
      <c r="BH38" s="131">
        <f t="shared" si="13"/>
        <v>-8.9723138277475414</v>
      </c>
      <c r="BI38" s="130">
        <f t="shared" si="14"/>
        <v>155.32841557242878</v>
      </c>
      <c r="BJ38" s="96"/>
      <c r="BK38" s="96"/>
      <c r="BL38" s="66"/>
    </row>
    <row r="39" spans="1:64" ht="15" customHeight="1" x14ac:dyDescent="0.3">
      <c r="A39" s="123" t="s">
        <v>400</v>
      </c>
      <c r="B39" s="80" t="s">
        <v>401</v>
      </c>
      <c r="C39" s="88">
        <v>1221127.9999999998</v>
      </c>
      <c r="D39" s="88">
        <v>2239991</v>
      </c>
      <c r="E39" s="88">
        <v>3075487</v>
      </c>
      <c r="F39" s="88">
        <v>4197289</v>
      </c>
      <c r="G39" s="88">
        <v>1057082.9999999998</v>
      </c>
      <c r="H39" s="88">
        <v>2007582.9999999991</v>
      </c>
      <c r="I39" s="88">
        <v>3042836.9999999986</v>
      </c>
      <c r="J39" s="150">
        <v>3781105.0000000028</v>
      </c>
      <c r="K39" s="153">
        <v>1210660.0000000009</v>
      </c>
      <c r="L39" s="154">
        <v>778435.99999999988</v>
      </c>
      <c r="M39" s="140">
        <f t="shared" si="16"/>
        <v>1989096.0000000009</v>
      </c>
      <c r="N39" s="159">
        <v>805325.00000000012</v>
      </c>
      <c r="O39" s="159">
        <f t="shared" si="17"/>
        <v>2794421.0000000009</v>
      </c>
      <c r="P39" s="159">
        <v>873081.99999999965</v>
      </c>
      <c r="Q39" s="159">
        <f t="shared" si="18"/>
        <v>3667503.0000000005</v>
      </c>
      <c r="R39" s="159">
        <v>1108423.0000000002</v>
      </c>
      <c r="S39" s="159">
        <v>697100.99999999988</v>
      </c>
      <c r="T39" s="159">
        <f t="shared" si="2"/>
        <v>1805524</v>
      </c>
      <c r="U39" s="159">
        <v>403256.00000000017</v>
      </c>
      <c r="V39" s="159">
        <f t="shared" si="3"/>
        <v>2208780</v>
      </c>
      <c r="W39" s="159">
        <v>684338.00000000012</v>
      </c>
      <c r="X39" s="159">
        <f t="shared" si="4"/>
        <v>2893118</v>
      </c>
      <c r="Y39" s="159">
        <v>428416</v>
      </c>
      <c r="Z39" s="159">
        <v>441621.00000000006</v>
      </c>
      <c r="AA39" s="159">
        <f t="shared" si="5"/>
        <v>870037</v>
      </c>
      <c r="AB39" s="131">
        <f t="shared" si="6"/>
        <v>-61.349051760925214</v>
      </c>
      <c r="AC39" s="130">
        <f t="shared" si="7"/>
        <v>-51.812493215266038</v>
      </c>
      <c r="AD39" s="96"/>
      <c r="AE39" s="96"/>
      <c r="AF39" s="70"/>
      <c r="AG39" s="80" t="s">
        <v>400</v>
      </c>
      <c r="AH39" s="123" t="s">
        <v>401</v>
      </c>
      <c r="AI39" s="88">
        <v>735332</v>
      </c>
      <c r="AJ39" s="88">
        <v>1792007</v>
      </c>
      <c r="AK39" s="88">
        <v>3476698</v>
      </c>
      <c r="AL39" s="88">
        <v>4781185.0000000009</v>
      </c>
      <c r="AM39" s="88">
        <v>1727330.0000000002</v>
      </c>
      <c r="AN39" s="88">
        <v>3561096.9999999981</v>
      </c>
      <c r="AO39" s="88">
        <v>5747553</v>
      </c>
      <c r="AP39" s="134">
        <v>8470312.0000000019</v>
      </c>
      <c r="AQ39" s="88">
        <v>2345451.9999999995</v>
      </c>
      <c r="AR39" s="128">
        <v>3346487.0000000009</v>
      </c>
      <c r="AS39" s="140">
        <f t="shared" si="19"/>
        <v>5691939</v>
      </c>
      <c r="AT39" s="159">
        <v>2181045.9999999991</v>
      </c>
      <c r="AU39" s="159">
        <f t="shared" si="20"/>
        <v>7872984.9999999991</v>
      </c>
      <c r="AV39" s="159">
        <v>2764308.0000000005</v>
      </c>
      <c r="AW39" s="159">
        <f t="shared" si="21"/>
        <v>10637293</v>
      </c>
      <c r="AX39" s="159">
        <v>2073135.0000000005</v>
      </c>
      <c r="AY39" s="181">
        <v>1436544.9999999995</v>
      </c>
      <c r="AZ39" s="159">
        <f t="shared" si="9"/>
        <v>3509680</v>
      </c>
      <c r="BA39" s="159">
        <v>1740400</v>
      </c>
      <c r="BB39" s="159">
        <f t="shared" si="10"/>
        <v>5250080</v>
      </c>
      <c r="BC39" s="159">
        <v>2678317.0000000005</v>
      </c>
      <c r="BD39" s="159">
        <f t="shared" si="11"/>
        <v>7928397</v>
      </c>
      <c r="BE39" s="159">
        <v>3581053.9999999977</v>
      </c>
      <c r="BF39" s="159">
        <v>3200328.9999999981</v>
      </c>
      <c r="BG39" s="159">
        <f t="shared" si="12"/>
        <v>6781382.9999999963</v>
      </c>
      <c r="BH39" s="131">
        <f t="shared" si="13"/>
        <v>-11.610427329145907</v>
      </c>
      <c r="BI39" s="130">
        <f t="shared" si="14"/>
        <v>93.219410316609952</v>
      </c>
      <c r="BJ39" s="96"/>
      <c r="BK39" s="96"/>
      <c r="BL39" s="66"/>
    </row>
    <row r="40" spans="1:64" ht="15" customHeight="1" x14ac:dyDescent="0.3">
      <c r="A40" s="123" t="s">
        <v>402</v>
      </c>
      <c r="B40" s="80" t="s">
        <v>26</v>
      </c>
      <c r="C40" s="88">
        <v>1962725.0000000007</v>
      </c>
      <c r="D40" s="88">
        <v>3351642.0000000009</v>
      </c>
      <c r="E40" s="88">
        <v>4883713.0000000009</v>
      </c>
      <c r="F40" s="88">
        <v>6994880.9999999944</v>
      </c>
      <c r="G40" s="88">
        <v>382178</v>
      </c>
      <c r="H40" s="88">
        <v>751993.99999999988</v>
      </c>
      <c r="I40" s="88">
        <v>1139498</v>
      </c>
      <c r="J40" s="150">
        <v>1442072.9999999998</v>
      </c>
      <c r="K40" s="153">
        <v>395370</v>
      </c>
      <c r="L40" s="154">
        <v>784577</v>
      </c>
      <c r="M40" s="140">
        <f t="shared" si="16"/>
        <v>1179947</v>
      </c>
      <c r="N40" s="159">
        <v>2869623.0000000005</v>
      </c>
      <c r="O40" s="159">
        <f t="shared" si="17"/>
        <v>4049570.0000000005</v>
      </c>
      <c r="P40" s="159">
        <v>563553</v>
      </c>
      <c r="Q40" s="159">
        <f t="shared" si="18"/>
        <v>4613123</v>
      </c>
      <c r="R40" s="159">
        <v>1707398.0000000002</v>
      </c>
      <c r="S40" s="159">
        <v>351779.00000000006</v>
      </c>
      <c r="T40" s="159">
        <f t="shared" si="2"/>
        <v>2059177.0000000002</v>
      </c>
      <c r="U40" s="159">
        <v>2586497</v>
      </c>
      <c r="V40" s="159">
        <f t="shared" si="3"/>
        <v>4645674</v>
      </c>
      <c r="W40" s="159">
        <v>903364.00000000012</v>
      </c>
      <c r="X40" s="159">
        <f t="shared" si="4"/>
        <v>5549038</v>
      </c>
      <c r="Y40" s="159">
        <v>4002593.9999999986</v>
      </c>
      <c r="Z40" s="159">
        <v>4265737</v>
      </c>
      <c r="AA40" s="159">
        <f t="shared" si="5"/>
        <v>8268330.9999999981</v>
      </c>
      <c r="AB40" s="131">
        <f t="shared" si="6"/>
        <v>134.42653675358636</v>
      </c>
      <c r="AC40" s="130">
        <f t="shared" si="7"/>
        <v>301.53571062613833</v>
      </c>
      <c r="AD40" s="96"/>
      <c r="AE40" s="96"/>
      <c r="AF40" s="70"/>
      <c r="AG40" s="80" t="s">
        <v>402</v>
      </c>
      <c r="AH40" s="123" t="s">
        <v>26</v>
      </c>
      <c r="AI40" s="88">
        <v>6236936.0000000019</v>
      </c>
      <c r="AJ40" s="88">
        <v>12750699</v>
      </c>
      <c r="AK40" s="88">
        <v>20841927</v>
      </c>
      <c r="AL40" s="88">
        <v>28758254.000000007</v>
      </c>
      <c r="AM40" s="88">
        <v>4993450</v>
      </c>
      <c r="AN40" s="88">
        <v>12271903.000000002</v>
      </c>
      <c r="AO40" s="88">
        <v>18280114.000000004</v>
      </c>
      <c r="AP40" s="134">
        <v>24367461.999999981</v>
      </c>
      <c r="AQ40" s="88">
        <v>5411695.9999999972</v>
      </c>
      <c r="AR40" s="128">
        <v>3601735</v>
      </c>
      <c r="AS40" s="140">
        <f t="shared" si="19"/>
        <v>9013430.9999999963</v>
      </c>
      <c r="AT40" s="159">
        <v>2888719.0000000019</v>
      </c>
      <c r="AU40" s="159">
        <f t="shared" si="20"/>
        <v>11902149.999999998</v>
      </c>
      <c r="AV40" s="159">
        <v>2170369.0000000009</v>
      </c>
      <c r="AW40" s="159">
        <f t="shared" si="21"/>
        <v>14072519</v>
      </c>
      <c r="AX40" s="159">
        <v>2394647</v>
      </c>
      <c r="AY40" s="181">
        <v>981541.99999999977</v>
      </c>
      <c r="AZ40" s="159">
        <f t="shared" si="9"/>
        <v>3376189</v>
      </c>
      <c r="BA40" s="159">
        <v>2882259.9999999991</v>
      </c>
      <c r="BB40" s="159">
        <f t="shared" si="10"/>
        <v>6258448.9999999991</v>
      </c>
      <c r="BC40" s="159">
        <v>2934075.9999999991</v>
      </c>
      <c r="BD40" s="159">
        <f t="shared" si="11"/>
        <v>9192524.9999999981</v>
      </c>
      <c r="BE40" s="159">
        <v>4154449</v>
      </c>
      <c r="BF40" s="159">
        <v>5296658</v>
      </c>
      <c r="BG40" s="159">
        <f t="shared" si="12"/>
        <v>9451107</v>
      </c>
      <c r="BH40" s="131">
        <f t="shared" si="13"/>
        <v>-55.750526267550853</v>
      </c>
      <c r="BI40" s="130">
        <f t="shared" si="14"/>
        <v>179.93418022509996</v>
      </c>
      <c r="BJ40" s="96"/>
      <c r="BK40" s="96"/>
      <c r="BL40" s="66"/>
    </row>
    <row r="41" spans="1:64" ht="15" customHeight="1" x14ac:dyDescent="0.3">
      <c r="A41" s="123" t="s">
        <v>403</v>
      </c>
      <c r="B41" s="80" t="s">
        <v>404</v>
      </c>
      <c r="C41" s="88">
        <v>3164076</v>
      </c>
      <c r="D41" s="88">
        <v>7195456</v>
      </c>
      <c r="E41" s="88">
        <v>8897006</v>
      </c>
      <c r="F41" s="88">
        <v>12355038.999999998</v>
      </c>
      <c r="G41" s="88">
        <v>3575573.9999999995</v>
      </c>
      <c r="H41" s="88">
        <v>7594848.9999999991</v>
      </c>
      <c r="I41" s="88">
        <v>10466668</v>
      </c>
      <c r="J41" s="150">
        <v>14186927</v>
      </c>
      <c r="K41" s="153">
        <v>2825130.9999999995</v>
      </c>
      <c r="L41" s="154">
        <v>3655026.9999999991</v>
      </c>
      <c r="M41" s="140">
        <f t="shared" si="16"/>
        <v>6480157.9999999981</v>
      </c>
      <c r="N41" s="159">
        <v>2039554.0000000007</v>
      </c>
      <c r="O41" s="159">
        <f t="shared" si="17"/>
        <v>8519711.9999999981</v>
      </c>
      <c r="P41" s="159">
        <v>3452727.9999999995</v>
      </c>
      <c r="Q41" s="159">
        <f t="shared" si="18"/>
        <v>11972439.999999998</v>
      </c>
      <c r="R41" s="159">
        <v>2903723.0000000005</v>
      </c>
      <c r="S41" s="159">
        <v>1901886.9999999991</v>
      </c>
      <c r="T41" s="159">
        <f t="shared" si="2"/>
        <v>4805610</v>
      </c>
      <c r="U41" s="159">
        <v>2784907.0000000005</v>
      </c>
      <c r="V41" s="159">
        <f t="shared" si="3"/>
        <v>7590517</v>
      </c>
      <c r="W41" s="159">
        <v>2949512.0000000009</v>
      </c>
      <c r="X41" s="159">
        <f t="shared" si="4"/>
        <v>10540029</v>
      </c>
      <c r="Y41" s="159">
        <v>3655469.0000000005</v>
      </c>
      <c r="Z41" s="159">
        <v>4207798.0000000009</v>
      </c>
      <c r="AA41" s="159">
        <f t="shared" si="5"/>
        <v>7863267.0000000019</v>
      </c>
      <c r="AB41" s="131">
        <f t="shared" si="6"/>
        <v>25.889039691458166</v>
      </c>
      <c r="AC41" s="130">
        <f t="shared" si="7"/>
        <v>63.62682364985929</v>
      </c>
      <c r="AD41" s="96"/>
      <c r="AE41" s="96"/>
      <c r="AF41" s="70"/>
      <c r="AG41" s="80" t="s">
        <v>403</v>
      </c>
      <c r="AH41" s="123" t="s">
        <v>404</v>
      </c>
      <c r="AI41" s="88">
        <v>180622</v>
      </c>
      <c r="AJ41" s="88">
        <v>334576</v>
      </c>
      <c r="AK41" s="88">
        <v>526958</v>
      </c>
      <c r="AL41" s="88">
        <v>613881.99999999988</v>
      </c>
      <c r="AM41" s="88">
        <v>252198</v>
      </c>
      <c r="AN41" s="88">
        <v>675949</v>
      </c>
      <c r="AO41" s="88">
        <v>1031989</v>
      </c>
      <c r="AP41" s="134">
        <v>1119530</v>
      </c>
      <c r="AQ41" s="88">
        <v>199686</v>
      </c>
      <c r="AR41" s="128">
        <v>144331</v>
      </c>
      <c r="AS41" s="140">
        <f t="shared" si="19"/>
        <v>344017</v>
      </c>
      <c r="AT41" s="159">
        <v>95438</v>
      </c>
      <c r="AU41" s="159">
        <f t="shared" si="20"/>
        <v>439455</v>
      </c>
      <c r="AV41" s="159">
        <v>321788</v>
      </c>
      <c r="AW41" s="159">
        <f t="shared" si="21"/>
        <v>761243</v>
      </c>
      <c r="AX41" s="159">
        <v>766643</v>
      </c>
      <c r="AY41" s="181">
        <v>145939</v>
      </c>
      <c r="AZ41" s="159">
        <f t="shared" si="9"/>
        <v>912582</v>
      </c>
      <c r="BA41" s="159">
        <v>53330</v>
      </c>
      <c r="BB41" s="159">
        <f t="shared" si="10"/>
        <v>965912</v>
      </c>
      <c r="BC41" s="159">
        <v>56922</v>
      </c>
      <c r="BD41" s="159">
        <f t="shared" si="11"/>
        <v>1022834</v>
      </c>
      <c r="BE41" s="159">
        <v>242845</v>
      </c>
      <c r="BF41" s="159">
        <v>212307</v>
      </c>
      <c r="BG41" s="159">
        <f t="shared" si="12"/>
        <v>455152</v>
      </c>
      <c r="BH41" s="131">
        <f t="shared" si="13"/>
        <v>283.92426108991117</v>
      </c>
      <c r="BI41" s="130">
        <f t="shared" si="14"/>
        <v>-50.124810701942401</v>
      </c>
      <c r="BJ41" s="96"/>
      <c r="BK41" s="96"/>
      <c r="BL41" s="66"/>
    </row>
    <row r="42" spans="1:64" ht="15" customHeight="1" x14ac:dyDescent="0.3">
      <c r="A42" s="123" t="s">
        <v>405</v>
      </c>
      <c r="B42" s="80" t="s">
        <v>406</v>
      </c>
      <c r="C42" s="88">
        <v>1885219.0000000007</v>
      </c>
      <c r="D42" s="88">
        <v>5186374.9999999991</v>
      </c>
      <c r="E42" s="88">
        <v>7591933.9999999991</v>
      </c>
      <c r="F42" s="88">
        <v>10204634.999999996</v>
      </c>
      <c r="G42" s="88">
        <v>3332650.0000000009</v>
      </c>
      <c r="H42" s="88">
        <v>7101944.0000000009</v>
      </c>
      <c r="I42" s="88">
        <v>10249105.000000002</v>
      </c>
      <c r="J42" s="150">
        <v>13071358</v>
      </c>
      <c r="K42" s="153">
        <v>3174033.9999999995</v>
      </c>
      <c r="L42" s="154">
        <v>2892142.9999999991</v>
      </c>
      <c r="M42" s="140">
        <f t="shared" si="16"/>
        <v>6066176.9999999981</v>
      </c>
      <c r="N42" s="159">
        <v>2679143</v>
      </c>
      <c r="O42" s="159">
        <f t="shared" si="17"/>
        <v>8745319.9999999981</v>
      </c>
      <c r="P42" s="159">
        <v>1912561.9999999998</v>
      </c>
      <c r="Q42" s="159">
        <f t="shared" si="18"/>
        <v>10657881.999999998</v>
      </c>
      <c r="R42" s="159">
        <v>2604167.9999999995</v>
      </c>
      <c r="S42" s="159">
        <v>1691243.9999999998</v>
      </c>
      <c r="T42" s="159">
        <f t="shared" si="2"/>
        <v>4295411.9999999991</v>
      </c>
      <c r="U42" s="159">
        <v>3176162.0000000014</v>
      </c>
      <c r="V42" s="159">
        <f t="shared" si="3"/>
        <v>7471574</v>
      </c>
      <c r="W42" s="159">
        <v>2729813.0000000005</v>
      </c>
      <c r="X42" s="159">
        <f t="shared" si="4"/>
        <v>10201387</v>
      </c>
      <c r="Y42" s="159">
        <v>3041128</v>
      </c>
      <c r="Z42" s="159">
        <v>3338050.9999999995</v>
      </c>
      <c r="AA42" s="159">
        <f t="shared" si="5"/>
        <v>6379179</v>
      </c>
      <c r="AB42" s="131">
        <f t="shared" si="6"/>
        <v>16.77925540902126</v>
      </c>
      <c r="AC42" s="130">
        <f t="shared" si="7"/>
        <v>48.51145827222166</v>
      </c>
      <c r="AD42" s="96"/>
      <c r="AE42" s="96"/>
      <c r="AF42" s="70"/>
      <c r="AG42" s="80" t="s">
        <v>405</v>
      </c>
      <c r="AH42" s="123" t="s">
        <v>406</v>
      </c>
      <c r="AI42" s="88">
        <v>166142.99999999994</v>
      </c>
      <c r="AJ42" s="88">
        <v>498752.00000000006</v>
      </c>
      <c r="AK42" s="88">
        <v>744173</v>
      </c>
      <c r="AL42" s="88">
        <v>1004663.9999999994</v>
      </c>
      <c r="AM42" s="88">
        <v>312908.99999999994</v>
      </c>
      <c r="AN42" s="88">
        <v>662630.99999999988</v>
      </c>
      <c r="AO42" s="88">
        <v>990339.99999999977</v>
      </c>
      <c r="AP42" s="134">
        <v>1215533.9999999998</v>
      </c>
      <c r="AQ42" s="88">
        <v>196716</v>
      </c>
      <c r="AR42" s="128">
        <v>228289.00000000003</v>
      </c>
      <c r="AS42" s="140">
        <f t="shared" si="19"/>
        <v>425005</v>
      </c>
      <c r="AT42" s="159">
        <v>405815</v>
      </c>
      <c r="AU42" s="159">
        <f t="shared" si="20"/>
        <v>830820</v>
      </c>
      <c r="AV42" s="159">
        <v>483703.99999999959</v>
      </c>
      <c r="AW42" s="159">
        <f t="shared" si="21"/>
        <v>1314523.9999999995</v>
      </c>
      <c r="AX42" s="159">
        <v>75457.000000000015</v>
      </c>
      <c r="AY42" s="181">
        <v>322936.00000000006</v>
      </c>
      <c r="AZ42" s="159">
        <f t="shared" si="9"/>
        <v>398393.00000000006</v>
      </c>
      <c r="BA42" s="159">
        <v>275897</v>
      </c>
      <c r="BB42" s="159">
        <f t="shared" si="10"/>
        <v>674290</v>
      </c>
      <c r="BC42" s="159">
        <v>242030.00000000003</v>
      </c>
      <c r="BD42" s="159">
        <f t="shared" si="11"/>
        <v>916320</v>
      </c>
      <c r="BE42" s="159">
        <v>266245.99999999994</v>
      </c>
      <c r="BF42" s="159">
        <v>262675</v>
      </c>
      <c r="BG42" s="159">
        <f t="shared" si="12"/>
        <v>528921</v>
      </c>
      <c r="BH42" s="131">
        <f t="shared" si="13"/>
        <v>-61.641655991378421</v>
      </c>
      <c r="BI42" s="130">
        <f t="shared" si="14"/>
        <v>32.763627874987748</v>
      </c>
      <c r="BJ42" s="96"/>
      <c r="BK42" s="96"/>
      <c r="BL42" s="66"/>
    </row>
    <row r="43" spans="1:64" ht="15" customHeight="1" x14ac:dyDescent="0.3">
      <c r="A43" s="123" t="s">
        <v>407</v>
      </c>
      <c r="B43" s="80" t="s">
        <v>408</v>
      </c>
      <c r="C43" s="88">
        <v>6014205.9999999991</v>
      </c>
      <c r="D43" s="88">
        <v>11684596.999999998</v>
      </c>
      <c r="E43" s="88">
        <v>18012632</v>
      </c>
      <c r="F43" s="88">
        <v>23386397.000000007</v>
      </c>
      <c r="G43" s="88">
        <v>6812353.0000000019</v>
      </c>
      <c r="H43" s="88">
        <v>13751857.999999989</v>
      </c>
      <c r="I43" s="88">
        <v>19749985</v>
      </c>
      <c r="J43" s="150">
        <v>25758882.000000004</v>
      </c>
      <c r="K43" s="153">
        <v>5871474.9999999963</v>
      </c>
      <c r="L43" s="154">
        <v>5924600.0000000009</v>
      </c>
      <c r="M43" s="140">
        <f t="shared" si="16"/>
        <v>11796074.999999996</v>
      </c>
      <c r="N43" s="159">
        <v>5724101.9999999991</v>
      </c>
      <c r="O43" s="159">
        <f t="shared" si="17"/>
        <v>17520176.999999996</v>
      </c>
      <c r="P43" s="159">
        <v>4673224</v>
      </c>
      <c r="Q43" s="159">
        <f t="shared" si="18"/>
        <v>22193400.999999996</v>
      </c>
      <c r="R43" s="159">
        <v>4987400.9999999981</v>
      </c>
      <c r="S43" s="159">
        <v>4728145</v>
      </c>
      <c r="T43" s="159">
        <f t="shared" si="2"/>
        <v>9715545.9999999981</v>
      </c>
      <c r="U43" s="159">
        <v>4916359</v>
      </c>
      <c r="V43" s="159">
        <f t="shared" si="3"/>
        <v>14631904.999999998</v>
      </c>
      <c r="W43" s="159">
        <v>4666758</v>
      </c>
      <c r="X43" s="159">
        <f t="shared" si="4"/>
        <v>19298663</v>
      </c>
      <c r="Y43" s="159">
        <v>5288123.9999999972</v>
      </c>
      <c r="Z43" s="159">
        <v>6035815.0000000009</v>
      </c>
      <c r="AA43" s="159">
        <f t="shared" si="5"/>
        <v>11323938.999999998</v>
      </c>
      <c r="AB43" s="131">
        <f t="shared" si="6"/>
        <v>6.0296535209420483</v>
      </c>
      <c r="AC43" s="130">
        <f t="shared" si="7"/>
        <v>16.554839017796837</v>
      </c>
      <c r="AD43" s="96"/>
      <c r="AE43" s="96"/>
      <c r="AF43" s="70"/>
      <c r="AG43" s="80" t="s">
        <v>407</v>
      </c>
      <c r="AH43" s="123" t="s">
        <v>408</v>
      </c>
      <c r="AI43" s="88">
        <v>1081913</v>
      </c>
      <c r="AJ43" s="88">
        <v>2388171</v>
      </c>
      <c r="AK43" s="88">
        <v>3287092</v>
      </c>
      <c r="AL43" s="88">
        <v>4775473.9999999981</v>
      </c>
      <c r="AM43" s="88">
        <v>995948.00000000012</v>
      </c>
      <c r="AN43" s="88">
        <v>2442537</v>
      </c>
      <c r="AO43" s="88">
        <v>3599595</v>
      </c>
      <c r="AP43" s="134">
        <v>4937324.0000000009</v>
      </c>
      <c r="AQ43" s="88">
        <v>1597391.9999999998</v>
      </c>
      <c r="AR43" s="128">
        <v>1727057.0000000002</v>
      </c>
      <c r="AS43" s="140">
        <f t="shared" si="19"/>
        <v>3324449</v>
      </c>
      <c r="AT43" s="159">
        <v>1068013</v>
      </c>
      <c r="AU43" s="159">
        <f t="shared" si="20"/>
        <v>4392462</v>
      </c>
      <c r="AV43" s="159">
        <v>839634</v>
      </c>
      <c r="AW43" s="159">
        <f t="shared" si="21"/>
        <v>5232096</v>
      </c>
      <c r="AX43" s="159">
        <v>1100224</v>
      </c>
      <c r="AY43" s="181">
        <v>1548331.9999999998</v>
      </c>
      <c r="AZ43" s="159">
        <f t="shared" si="9"/>
        <v>2648556</v>
      </c>
      <c r="BA43" s="159">
        <v>783723.00000000012</v>
      </c>
      <c r="BB43" s="159">
        <f t="shared" si="10"/>
        <v>3432279</v>
      </c>
      <c r="BC43" s="159">
        <v>982223.99999999988</v>
      </c>
      <c r="BD43" s="159">
        <f t="shared" si="11"/>
        <v>4414503</v>
      </c>
      <c r="BE43" s="159">
        <v>1142159.9999999998</v>
      </c>
      <c r="BF43" s="159">
        <v>1595286</v>
      </c>
      <c r="BG43" s="159">
        <f t="shared" si="12"/>
        <v>2737446</v>
      </c>
      <c r="BH43" s="131">
        <f t="shared" si="13"/>
        <v>-31.123731682642699</v>
      </c>
      <c r="BI43" s="130">
        <f t="shared" si="14"/>
        <v>3.3561684178095419</v>
      </c>
      <c r="BJ43" s="96"/>
      <c r="BK43" s="96"/>
      <c r="BL43" s="66"/>
    </row>
    <row r="44" spans="1:64" ht="15" customHeight="1" x14ac:dyDescent="0.3">
      <c r="A44" s="123" t="s">
        <v>409</v>
      </c>
      <c r="B44" s="80" t="s">
        <v>410</v>
      </c>
      <c r="C44" s="88">
        <v>511301.99999999988</v>
      </c>
      <c r="D44" s="88">
        <v>945636.99999999977</v>
      </c>
      <c r="E44" s="88">
        <v>1305919.9999999998</v>
      </c>
      <c r="F44" s="88">
        <v>1678128.9999999995</v>
      </c>
      <c r="G44" s="88">
        <v>313444.99999999994</v>
      </c>
      <c r="H44" s="88">
        <v>615292.00000000035</v>
      </c>
      <c r="I44" s="88">
        <v>899113</v>
      </c>
      <c r="J44" s="150">
        <v>1120348.9999999995</v>
      </c>
      <c r="K44" s="153">
        <v>142015.99999999997</v>
      </c>
      <c r="L44" s="154">
        <v>269371</v>
      </c>
      <c r="M44" s="140">
        <f t="shared" si="16"/>
        <v>411387</v>
      </c>
      <c r="N44" s="159">
        <v>283643.99999999994</v>
      </c>
      <c r="O44" s="159">
        <f t="shared" si="17"/>
        <v>695031</v>
      </c>
      <c r="P44" s="159">
        <v>324553.00000000006</v>
      </c>
      <c r="Q44" s="159">
        <f t="shared" si="18"/>
        <v>1019584</v>
      </c>
      <c r="R44" s="159">
        <v>187592</v>
      </c>
      <c r="S44" s="159">
        <v>430338</v>
      </c>
      <c r="T44" s="159">
        <f t="shared" si="2"/>
        <v>617930</v>
      </c>
      <c r="U44" s="159">
        <v>379958</v>
      </c>
      <c r="V44" s="159">
        <f t="shared" si="3"/>
        <v>997888</v>
      </c>
      <c r="W44" s="159">
        <v>513891.99999999988</v>
      </c>
      <c r="X44" s="159">
        <f t="shared" si="4"/>
        <v>1511780</v>
      </c>
      <c r="Y44" s="159">
        <v>409096.00000000023</v>
      </c>
      <c r="Z44" s="159">
        <v>322303.00000000012</v>
      </c>
      <c r="AA44" s="159">
        <f t="shared" si="5"/>
        <v>731399.00000000035</v>
      </c>
      <c r="AB44" s="131">
        <f t="shared" si="6"/>
        <v>118.07752995863376</v>
      </c>
      <c r="AC44" s="130">
        <f t="shared" si="7"/>
        <v>18.362759535869813</v>
      </c>
      <c r="AD44" s="96"/>
      <c r="AE44" s="96"/>
      <c r="AF44" s="70"/>
      <c r="AG44" s="80" t="s">
        <v>409</v>
      </c>
      <c r="AH44" s="123" t="s">
        <v>410</v>
      </c>
      <c r="AI44" s="88">
        <v>5624020</v>
      </c>
      <c r="AJ44" s="88">
        <v>12157898</v>
      </c>
      <c r="AK44" s="88">
        <v>17733628</v>
      </c>
      <c r="AL44" s="88">
        <v>23060379.000000007</v>
      </c>
      <c r="AM44" s="88">
        <v>5720701</v>
      </c>
      <c r="AN44" s="88">
        <v>11679703.000000002</v>
      </c>
      <c r="AO44" s="88">
        <v>17106572</v>
      </c>
      <c r="AP44" s="134">
        <v>23805552.000000022</v>
      </c>
      <c r="AQ44" s="88">
        <v>5055856.9999999981</v>
      </c>
      <c r="AR44" s="128">
        <v>5776137.0000000009</v>
      </c>
      <c r="AS44" s="140">
        <f t="shared" si="19"/>
        <v>10831994</v>
      </c>
      <c r="AT44" s="159">
        <v>5717353.9999999981</v>
      </c>
      <c r="AU44" s="159">
        <f t="shared" si="20"/>
        <v>16549347.999999998</v>
      </c>
      <c r="AV44" s="159">
        <v>6110242</v>
      </c>
      <c r="AW44" s="159">
        <f t="shared" si="21"/>
        <v>22659590</v>
      </c>
      <c r="AX44" s="159">
        <v>5642387.9999999991</v>
      </c>
      <c r="AY44" s="181">
        <v>5788677</v>
      </c>
      <c r="AZ44" s="159">
        <f t="shared" si="9"/>
        <v>11431065</v>
      </c>
      <c r="BA44" s="159">
        <v>5308071.0000000009</v>
      </c>
      <c r="BB44" s="159">
        <f t="shared" si="10"/>
        <v>16739136</v>
      </c>
      <c r="BC44" s="159">
        <v>5722497.9999999991</v>
      </c>
      <c r="BD44" s="159">
        <f t="shared" si="11"/>
        <v>22461634</v>
      </c>
      <c r="BE44" s="159">
        <v>5199409.9999999991</v>
      </c>
      <c r="BF44" s="159">
        <v>5747386.0000000019</v>
      </c>
      <c r="BG44" s="159">
        <f t="shared" si="12"/>
        <v>10946796</v>
      </c>
      <c r="BH44" s="131">
        <f t="shared" si="13"/>
        <v>11.601020361137614</v>
      </c>
      <c r="BI44" s="130">
        <f t="shared" si="14"/>
        <v>-4.2364294140572127</v>
      </c>
      <c r="BJ44" s="96"/>
      <c r="BK44" s="96"/>
      <c r="BL44" s="66"/>
    </row>
    <row r="45" spans="1:64" ht="15" customHeight="1" x14ac:dyDescent="0.3">
      <c r="A45" s="123" t="s">
        <v>411</v>
      </c>
      <c r="B45" s="80" t="s">
        <v>412</v>
      </c>
      <c r="C45" s="88">
        <v>0</v>
      </c>
      <c r="D45" s="88">
        <v>93</v>
      </c>
      <c r="E45" s="88">
        <v>5614</v>
      </c>
      <c r="F45" s="88">
        <v>13505</v>
      </c>
      <c r="G45" s="88"/>
      <c r="H45" s="88"/>
      <c r="I45" s="88">
        <v>0</v>
      </c>
      <c r="J45" s="150"/>
      <c r="K45" s="153"/>
      <c r="L45" s="154"/>
      <c r="M45" s="140" t="str">
        <f t="shared" si="16"/>
        <v/>
      </c>
      <c r="N45" s="159"/>
      <c r="O45" s="159" t="str">
        <f t="shared" si="17"/>
        <v xml:space="preserve"> </v>
      </c>
      <c r="P45" s="159"/>
      <c r="Q45" s="159" t="str">
        <f t="shared" si="18"/>
        <v xml:space="preserve"> </v>
      </c>
      <c r="R45" s="159"/>
      <c r="S45" s="159"/>
      <c r="T45" s="159">
        <f t="shared" si="2"/>
        <v>0</v>
      </c>
      <c r="U45" s="159"/>
      <c r="V45" s="159">
        <f t="shared" si="3"/>
        <v>0</v>
      </c>
      <c r="W45" s="159"/>
      <c r="X45" s="159">
        <f t="shared" si="4"/>
        <v>0</v>
      </c>
      <c r="Y45" s="159">
        <v>2121</v>
      </c>
      <c r="Z45" s="159">
        <v>825</v>
      </c>
      <c r="AA45" s="159">
        <f t="shared" si="5"/>
        <v>2946</v>
      </c>
      <c r="AB45" s="131" t="str">
        <f t="shared" si="6"/>
        <v xml:space="preserve"> </v>
      </c>
      <c r="AC45" s="130"/>
      <c r="AD45" s="96"/>
      <c r="AE45" s="96"/>
      <c r="AF45" s="70"/>
      <c r="AG45" s="80" t="s">
        <v>411</v>
      </c>
      <c r="AH45" s="123" t="s">
        <v>412</v>
      </c>
      <c r="AI45" s="88">
        <v>33472</v>
      </c>
      <c r="AJ45" s="88">
        <v>38970</v>
      </c>
      <c r="AK45" s="88">
        <v>68720</v>
      </c>
      <c r="AL45" s="88">
        <v>69220</v>
      </c>
      <c r="AM45" s="88">
        <v>1066</v>
      </c>
      <c r="AN45" s="88">
        <v>13796</v>
      </c>
      <c r="AO45" s="88">
        <v>19055</v>
      </c>
      <c r="AP45" s="134">
        <v>20205</v>
      </c>
      <c r="AQ45" s="88">
        <v>13001</v>
      </c>
      <c r="AR45" s="128">
        <v>51883.000000000007</v>
      </c>
      <c r="AS45" s="140">
        <f t="shared" si="19"/>
        <v>64884.000000000007</v>
      </c>
      <c r="AT45" s="159">
        <v>17667</v>
      </c>
      <c r="AU45" s="159">
        <f t="shared" si="20"/>
        <v>82551</v>
      </c>
      <c r="AV45" s="159">
        <v>4327</v>
      </c>
      <c r="AW45" s="159">
        <f t="shared" si="21"/>
        <v>86878</v>
      </c>
      <c r="AX45" s="159">
        <v>13510</v>
      </c>
      <c r="AY45" s="181">
        <v>7675</v>
      </c>
      <c r="AZ45" s="159">
        <f t="shared" si="9"/>
        <v>21185</v>
      </c>
      <c r="BA45" s="159">
        <v>5060</v>
      </c>
      <c r="BB45" s="159">
        <f t="shared" si="10"/>
        <v>26245</v>
      </c>
      <c r="BC45" s="159">
        <v>16801</v>
      </c>
      <c r="BD45" s="159">
        <f t="shared" si="11"/>
        <v>43046</v>
      </c>
      <c r="BE45" s="159">
        <v>400</v>
      </c>
      <c r="BF45" s="159">
        <v>39023</v>
      </c>
      <c r="BG45" s="159">
        <f t="shared" si="12"/>
        <v>39423</v>
      </c>
      <c r="BH45" s="131">
        <f t="shared" si="13"/>
        <v>3.9150834551188325</v>
      </c>
      <c r="BI45" s="130">
        <f t="shared" si="14"/>
        <v>86.089214066556508</v>
      </c>
      <c r="BJ45" s="96"/>
      <c r="BK45" s="96"/>
      <c r="BL45" s="66"/>
    </row>
    <row r="46" spans="1:64" ht="15" customHeight="1" x14ac:dyDescent="0.3">
      <c r="A46" s="123" t="s">
        <v>413</v>
      </c>
      <c r="B46" s="80" t="s">
        <v>414</v>
      </c>
      <c r="C46" s="88">
        <v>6373</v>
      </c>
      <c r="D46" s="88">
        <v>6373</v>
      </c>
      <c r="E46" s="88">
        <v>13153</v>
      </c>
      <c r="F46" s="88">
        <v>14242</v>
      </c>
      <c r="G46" s="88"/>
      <c r="H46" s="88"/>
      <c r="I46" s="88">
        <v>6051</v>
      </c>
      <c r="J46" s="150">
        <v>8397</v>
      </c>
      <c r="K46" s="153">
        <v>8390</v>
      </c>
      <c r="L46" s="154"/>
      <c r="M46" s="140">
        <f t="shared" si="16"/>
        <v>8390</v>
      </c>
      <c r="N46" s="159">
        <v>7458</v>
      </c>
      <c r="O46" s="159">
        <f t="shared" si="17"/>
        <v>15848</v>
      </c>
      <c r="P46" s="159"/>
      <c r="Q46" s="159">
        <f t="shared" si="18"/>
        <v>15848</v>
      </c>
      <c r="R46" s="159"/>
      <c r="S46" s="159">
        <v>4557</v>
      </c>
      <c r="T46" s="159">
        <f t="shared" si="2"/>
        <v>4557</v>
      </c>
      <c r="U46" s="159">
        <v>8935</v>
      </c>
      <c r="V46" s="159">
        <f t="shared" si="3"/>
        <v>13492</v>
      </c>
      <c r="W46" s="159">
        <v>16120</v>
      </c>
      <c r="X46" s="159">
        <f t="shared" si="4"/>
        <v>29612</v>
      </c>
      <c r="Y46" s="159"/>
      <c r="Z46" s="159">
        <v>14161</v>
      </c>
      <c r="AA46" s="159">
        <f t="shared" si="5"/>
        <v>14161</v>
      </c>
      <c r="AB46" s="131" t="str">
        <f t="shared" si="6"/>
        <v xml:space="preserve"> </v>
      </c>
      <c r="AC46" s="130">
        <f t="shared" si="7"/>
        <v>210.75268817204301</v>
      </c>
      <c r="AD46" s="96"/>
      <c r="AE46" s="96"/>
      <c r="AF46" s="70"/>
      <c r="AG46" s="80" t="s">
        <v>413</v>
      </c>
      <c r="AH46" s="123" t="s">
        <v>414</v>
      </c>
      <c r="AI46" s="88">
        <v>0</v>
      </c>
      <c r="AJ46" s="88">
        <v>0</v>
      </c>
      <c r="AK46" s="88">
        <v>0</v>
      </c>
      <c r="AL46" s="88">
        <v>804</v>
      </c>
      <c r="AM46" s="88"/>
      <c r="AN46" s="88"/>
      <c r="AO46" s="88">
        <v>0</v>
      </c>
      <c r="AP46" s="134">
        <v>221</v>
      </c>
      <c r="AQ46" s="88"/>
      <c r="AR46" s="128"/>
      <c r="AS46" s="140" t="str">
        <f t="shared" si="19"/>
        <v/>
      </c>
      <c r="AT46" s="159"/>
      <c r="AU46" s="159" t="str">
        <f t="shared" si="20"/>
        <v xml:space="preserve"> </v>
      </c>
      <c r="AV46" s="159">
        <v>145</v>
      </c>
      <c r="AW46" s="159">
        <f t="shared" si="21"/>
        <v>145</v>
      </c>
      <c r="AX46" s="159"/>
      <c r="AY46" s="183"/>
      <c r="AZ46" s="159">
        <f t="shared" si="9"/>
        <v>0</v>
      </c>
      <c r="BA46" s="159"/>
      <c r="BB46" s="159">
        <f t="shared" si="10"/>
        <v>0</v>
      </c>
      <c r="BC46" s="159"/>
      <c r="BD46" s="159">
        <f t="shared" si="11"/>
        <v>0</v>
      </c>
      <c r="BE46" s="159">
        <v>508</v>
      </c>
      <c r="BF46" s="159">
        <v>580</v>
      </c>
      <c r="BG46" s="159">
        <f t="shared" si="12"/>
        <v>1088</v>
      </c>
      <c r="BH46" s="131" t="str">
        <f t="shared" si="13"/>
        <v xml:space="preserve"> </v>
      </c>
      <c r="BI46" s="130"/>
      <c r="BJ46" s="96"/>
      <c r="BK46" s="96"/>
      <c r="BL46" s="66"/>
    </row>
    <row r="47" spans="1:64" ht="15" customHeight="1" x14ac:dyDescent="0.3">
      <c r="A47" s="123" t="s">
        <v>415</v>
      </c>
      <c r="B47" s="80" t="s">
        <v>416</v>
      </c>
      <c r="C47" s="88">
        <v>2479849.9999999995</v>
      </c>
      <c r="D47" s="88">
        <v>3947289</v>
      </c>
      <c r="E47" s="88">
        <v>17453581</v>
      </c>
      <c r="F47" s="88">
        <v>20141059.999999993</v>
      </c>
      <c r="G47" s="88">
        <v>3511299</v>
      </c>
      <c r="H47" s="88">
        <v>5581093</v>
      </c>
      <c r="I47" s="88">
        <v>7195905</v>
      </c>
      <c r="J47" s="150">
        <v>10108073.000000002</v>
      </c>
      <c r="K47" s="153">
        <v>2815116</v>
      </c>
      <c r="L47" s="154">
        <v>4479549</v>
      </c>
      <c r="M47" s="140">
        <f t="shared" si="16"/>
        <v>7294665</v>
      </c>
      <c r="N47" s="159">
        <v>10523706</v>
      </c>
      <c r="O47" s="159">
        <f t="shared" si="17"/>
        <v>17818371</v>
      </c>
      <c r="P47" s="159">
        <v>1045269.9999999997</v>
      </c>
      <c r="Q47" s="159">
        <f t="shared" si="18"/>
        <v>18863641</v>
      </c>
      <c r="R47" s="159">
        <v>1401216</v>
      </c>
      <c r="S47" s="159">
        <v>1062975.9999999998</v>
      </c>
      <c r="T47" s="159">
        <f t="shared" si="2"/>
        <v>2464192</v>
      </c>
      <c r="U47" s="159">
        <v>993228</v>
      </c>
      <c r="V47" s="159">
        <f t="shared" si="3"/>
        <v>3457420</v>
      </c>
      <c r="W47" s="159">
        <v>1581267.0000000005</v>
      </c>
      <c r="X47" s="159">
        <f t="shared" si="4"/>
        <v>5038687</v>
      </c>
      <c r="Y47" s="159">
        <v>2221712.0000000009</v>
      </c>
      <c r="Z47" s="159">
        <v>1573227.0000000005</v>
      </c>
      <c r="AA47" s="159">
        <f t="shared" si="5"/>
        <v>3794939.0000000014</v>
      </c>
      <c r="AB47" s="131">
        <f t="shared" si="6"/>
        <v>58.555997076824781</v>
      </c>
      <c r="AC47" s="130">
        <f t="shared" si="7"/>
        <v>54.00338123003408</v>
      </c>
      <c r="AD47" s="96"/>
      <c r="AE47" s="96"/>
      <c r="AF47" s="70"/>
      <c r="AG47" s="80" t="s">
        <v>415</v>
      </c>
      <c r="AH47" s="123" t="s">
        <v>416</v>
      </c>
      <c r="AI47" s="88">
        <v>72051</v>
      </c>
      <c r="AJ47" s="88">
        <v>72198</v>
      </c>
      <c r="AK47" s="88">
        <v>110176</v>
      </c>
      <c r="AL47" s="88">
        <v>508844</v>
      </c>
      <c r="AM47" s="88">
        <v>117437.00000000001</v>
      </c>
      <c r="AN47" s="88">
        <v>374886</v>
      </c>
      <c r="AO47" s="88">
        <v>666718</v>
      </c>
      <c r="AP47" s="134">
        <v>985649.00000000012</v>
      </c>
      <c r="AQ47" s="88">
        <v>202676</v>
      </c>
      <c r="AR47" s="128">
        <v>324984.00000000006</v>
      </c>
      <c r="AS47" s="140">
        <f t="shared" si="19"/>
        <v>527660</v>
      </c>
      <c r="AT47" s="159">
        <v>252342.00000000003</v>
      </c>
      <c r="AU47" s="159">
        <f t="shared" si="20"/>
        <v>780002</v>
      </c>
      <c r="AV47" s="159">
        <v>295727</v>
      </c>
      <c r="AW47" s="159">
        <f t="shared" si="21"/>
        <v>1075729</v>
      </c>
      <c r="AX47" s="159">
        <v>297858</v>
      </c>
      <c r="AY47" s="181">
        <v>277419</v>
      </c>
      <c r="AZ47" s="159">
        <f t="shared" si="9"/>
        <v>575277</v>
      </c>
      <c r="BA47" s="159">
        <v>115713.99999999999</v>
      </c>
      <c r="BB47" s="159">
        <f t="shared" si="10"/>
        <v>690991</v>
      </c>
      <c r="BC47" s="159">
        <v>479300.99999999994</v>
      </c>
      <c r="BD47" s="159">
        <f t="shared" si="11"/>
        <v>1170292</v>
      </c>
      <c r="BE47" s="159">
        <v>395751</v>
      </c>
      <c r="BF47" s="159">
        <v>428102</v>
      </c>
      <c r="BG47" s="159">
        <f t="shared" si="12"/>
        <v>823853</v>
      </c>
      <c r="BH47" s="131">
        <f t="shared" si="13"/>
        <v>46.962639878426671</v>
      </c>
      <c r="BI47" s="130">
        <f t="shared" si="14"/>
        <v>43.209792847619497</v>
      </c>
      <c r="BJ47" s="96"/>
      <c r="BK47" s="96"/>
      <c r="BL47" s="66"/>
    </row>
    <row r="48" spans="1:64" ht="15" customHeight="1" x14ac:dyDescent="0.3">
      <c r="A48" s="123" t="s">
        <v>417</v>
      </c>
      <c r="B48" s="80" t="s">
        <v>418</v>
      </c>
      <c r="C48" s="88">
        <v>39264840.999999993</v>
      </c>
      <c r="D48" s="88">
        <v>73665061.999999985</v>
      </c>
      <c r="E48" s="88">
        <v>108367999</v>
      </c>
      <c r="F48" s="88">
        <v>142980406.00000006</v>
      </c>
      <c r="G48" s="88">
        <v>45981391.999999993</v>
      </c>
      <c r="H48" s="88">
        <v>82610895.000000015</v>
      </c>
      <c r="I48" s="88">
        <v>120026542.99999997</v>
      </c>
      <c r="J48" s="150">
        <v>157491412.00000003</v>
      </c>
      <c r="K48" s="153">
        <v>45803564</v>
      </c>
      <c r="L48" s="154">
        <v>41057894</v>
      </c>
      <c r="M48" s="140">
        <f t="shared" si="16"/>
        <v>86861458</v>
      </c>
      <c r="N48" s="159">
        <v>35451104.000000015</v>
      </c>
      <c r="O48" s="159">
        <f t="shared" si="17"/>
        <v>122312562.00000001</v>
      </c>
      <c r="P48" s="159">
        <v>37619367.999999985</v>
      </c>
      <c r="Q48" s="159">
        <f t="shared" si="18"/>
        <v>159931930</v>
      </c>
      <c r="R48" s="159">
        <v>40162113</v>
      </c>
      <c r="S48" s="159">
        <v>27062860.000000022</v>
      </c>
      <c r="T48" s="159">
        <f t="shared" si="2"/>
        <v>67224973.00000003</v>
      </c>
      <c r="U48" s="159">
        <v>24893105.999999996</v>
      </c>
      <c r="V48" s="159">
        <f t="shared" si="3"/>
        <v>92118079.00000003</v>
      </c>
      <c r="W48" s="159">
        <v>32996319.000000015</v>
      </c>
      <c r="X48" s="159">
        <f t="shared" si="4"/>
        <v>125114398.00000004</v>
      </c>
      <c r="Y48" s="159">
        <v>44580905.000000022</v>
      </c>
      <c r="Z48" s="159">
        <v>50958024.000000022</v>
      </c>
      <c r="AA48" s="159">
        <f t="shared" si="5"/>
        <v>95538929.000000045</v>
      </c>
      <c r="AB48" s="131">
        <f t="shared" si="6"/>
        <v>11.002389241821064</v>
      </c>
      <c r="AC48" s="130">
        <f t="shared" si="7"/>
        <v>42.118211040412035</v>
      </c>
      <c r="AD48" s="96"/>
      <c r="AE48" s="96"/>
      <c r="AF48" s="70"/>
      <c r="AG48" s="80" t="s">
        <v>417</v>
      </c>
      <c r="AH48" s="123" t="s">
        <v>418</v>
      </c>
      <c r="AI48" s="88">
        <v>27199846.000000022</v>
      </c>
      <c r="AJ48" s="88">
        <v>52826046.000000015</v>
      </c>
      <c r="AK48" s="88">
        <v>78898267.000000015</v>
      </c>
      <c r="AL48" s="88">
        <v>104546704.99999996</v>
      </c>
      <c r="AM48" s="88">
        <v>24803840.999999981</v>
      </c>
      <c r="AN48" s="88">
        <v>45718605.999999985</v>
      </c>
      <c r="AO48" s="88">
        <v>71329746.999999985</v>
      </c>
      <c r="AP48" s="134">
        <v>96384071.000000015</v>
      </c>
      <c r="AQ48" s="88">
        <v>27431216.999999981</v>
      </c>
      <c r="AR48" s="128">
        <v>24280498.000000011</v>
      </c>
      <c r="AS48" s="140">
        <f t="shared" si="19"/>
        <v>51711714.999999993</v>
      </c>
      <c r="AT48" s="159">
        <v>22921737.999999993</v>
      </c>
      <c r="AU48" s="159">
        <f t="shared" si="20"/>
        <v>74633452.999999985</v>
      </c>
      <c r="AV48" s="159">
        <v>22071249.000000007</v>
      </c>
      <c r="AW48" s="159">
        <f t="shared" si="21"/>
        <v>96704702</v>
      </c>
      <c r="AX48" s="159">
        <v>26948287.000000007</v>
      </c>
      <c r="AY48" s="181">
        <v>20949206.000000004</v>
      </c>
      <c r="AZ48" s="159">
        <f t="shared" si="9"/>
        <v>47897493.000000015</v>
      </c>
      <c r="BA48" s="159">
        <v>17347595.999999985</v>
      </c>
      <c r="BB48" s="159">
        <f t="shared" si="10"/>
        <v>65245089</v>
      </c>
      <c r="BC48" s="159">
        <v>17610216.999999993</v>
      </c>
      <c r="BD48" s="159">
        <f t="shared" si="11"/>
        <v>82855306</v>
      </c>
      <c r="BE48" s="159">
        <v>27269238.999999989</v>
      </c>
      <c r="BF48" s="159">
        <v>24001664.000000015</v>
      </c>
      <c r="BG48" s="159">
        <f t="shared" si="12"/>
        <v>51270903</v>
      </c>
      <c r="BH48" s="131">
        <f t="shared" si="13"/>
        <v>-1.7605124847358269</v>
      </c>
      <c r="BI48" s="130">
        <f t="shared" si="14"/>
        <v>7.0429782201753</v>
      </c>
      <c r="BJ48" s="96"/>
      <c r="BK48" s="96"/>
      <c r="BL48" s="66"/>
    </row>
    <row r="49" spans="1:64" ht="15" customHeight="1" x14ac:dyDescent="0.3">
      <c r="A49" s="123" t="s">
        <v>419</v>
      </c>
      <c r="B49" s="80" t="s">
        <v>420</v>
      </c>
      <c r="C49" s="88">
        <v>247588</v>
      </c>
      <c r="D49" s="88">
        <v>647413</v>
      </c>
      <c r="E49" s="88">
        <v>880758</v>
      </c>
      <c r="F49" s="88">
        <v>947973.99999999977</v>
      </c>
      <c r="G49" s="88">
        <v>413505</v>
      </c>
      <c r="H49" s="88">
        <v>754295</v>
      </c>
      <c r="I49" s="88">
        <v>973364</v>
      </c>
      <c r="J49" s="150">
        <v>1106442.9999999995</v>
      </c>
      <c r="K49" s="153">
        <v>2549419.9999999995</v>
      </c>
      <c r="L49" s="154">
        <v>2861771.9999999995</v>
      </c>
      <c r="M49" s="140">
        <f t="shared" si="16"/>
        <v>5411191.9999999991</v>
      </c>
      <c r="N49" s="159">
        <v>2349315</v>
      </c>
      <c r="O49" s="159">
        <f t="shared" si="17"/>
        <v>7760506.9999999991</v>
      </c>
      <c r="P49" s="159">
        <v>2698310</v>
      </c>
      <c r="Q49" s="159">
        <f t="shared" si="18"/>
        <v>10458817</v>
      </c>
      <c r="R49" s="159">
        <v>239824.99999999997</v>
      </c>
      <c r="S49" s="159">
        <v>241642.99999999997</v>
      </c>
      <c r="T49" s="159">
        <f t="shared" si="2"/>
        <v>481467.99999999994</v>
      </c>
      <c r="U49" s="159">
        <v>97719.999999999985</v>
      </c>
      <c r="V49" s="159">
        <f t="shared" si="3"/>
        <v>579187.99999999988</v>
      </c>
      <c r="W49" s="159">
        <v>245004.99999999997</v>
      </c>
      <c r="X49" s="159">
        <f t="shared" si="4"/>
        <v>824192.99999999988</v>
      </c>
      <c r="Y49" s="159">
        <v>183776</v>
      </c>
      <c r="Z49" s="159">
        <v>242437.99999999994</v>
      </c>
      <c r="AA49" s="159">
        <f t="shared" si="5"/>
        <v>426213.99999999994</v>
      </c>
      <c r="AB49" s="131">
        <f t="shared" si="6"/>
        <v>-23.370791201918053</v>
      </c>
      <c r="AC49" s="130">
        <f t="shared" si="7"/>
        <v>-11.476152101489618</v>
      </c>
      <c r="AD49" s="96"/>
      <c r="AE49" s="96"/>
      <c r="AF49" s="70"/>
      <c r="AG49" s="80" t="s">
        <v>419</v>
      </c>
      <c r="AH49" s="123" t="s">
        <v>420</v>
      </c>
      <c r="AI49" s="88">
        <v>3438913</v>
      </c>
      <c r="AJ49" s="88">
        <v>5296331</v>
      </c>
      <c r="AK49" s="88">
        <v>6566087</v>
      </c>
      <c r="AL49" s="88">
        <v>8436703</v>
      </c>
      <c r="AM49" s="88">
        <v>3869992.0000000005</v>
      </c>
      <c r="AN49" s="88">
        <v>5971722</v>
      </c>
      <c r="AO49" s="88">
        <v>7817666</v>
      </c>
      <c r="AP49" s="134">
        <v>10419694.000000006</v>
      </c>
      <c r="AQ49" s="88">
        <v>2988652.0000000005</v>
      </c>
      <c r="AR49" s="128">
        <v>2923398.9999999995</v>
      </c>
      <c r="AS49" s="140">
        <f t="shared" si="19"/>
        <v>5912051</v>
      </c>
      <c r="AT49" s="159">
        <v>2631303.0000000005</v>
      </c>
      <c r="AU49" s="159">
        <f t="shared" si="20"/>
        <v>8543354</v>
      </c>
      <c r="AV49" s="159">
        <v>3527675</v>
      </c>
      <c r="AW49" s="159">
        <f t="shared" si="21"/>
        <v>12071029</v>
      </c>
      <c r="AX49" s="159">
        <v>2655016</v>
      </c>
      <c r="AY49" s="181">
        <v>2834054.9999999995</v>
      </c>
      <c r="AZ49" s="159">
        <f t="shared" si="9"/>
        <v>5489071</v>
      </c>
      <c r="BA49" s="159">
        <v>1711937</v>
      </c>
      <c r="BB49" s="159">
        <f t="shared" si="10"/>
        <v>7201008</v>
      </c>
      <c r="BC49" s="159">
        <v>2858051</v>
      </c>
      <c r="BD49" s="159">
        <f t="shared" si="11"/>
        <v>10059059</v>
      </c>
      <c r="BE49" s="159">
        <v>4903595.0000000009</v>
      </c>
      <c r="BF49" s="159">
        <v>2920796</v>
      </c>
      <c r="BG49" s="159">
        <f t="shared" si="12"/>
        <v>7824391.0000000009</v>
      </c>
      <c r="BH49" s="131">
        <f t="shared" si="13"/>
        <v>-11.16342752518527</v>
      </c>
      <c r="BI49" s="130">
        <f t="shared" si="14"/>
        <v>42.544904228784816</v>
      </c>
      <c r="BJ49" s="96"/>
      <c r="BK49" s="96"/>
      <c r="BL49" s="66"/>
    </row>
    <row r="50" spans="1:64" ht="15" customHeight="1" x14ac:dyDescent="0.3">
      <c r="A50" s="123" t="s">
        <v>421</v>
      </c>
      <c r="B50" s="298" t="s">
        <v>422</v>
      </c>
      <c r="C50" s="88">
        <v>250647</v>
      </c>
      <c r="D50" s="88">
        <v>522967</v>
      </c>
      <c r="E50" s="88">
        <v>799036</v>
      </c>
      <c r="F50" s="88">
        <v>1056784.0000000002</v>
      </c>
      <c r="G50" s="88">
        <v>264525</v>
      </c>
      <c r="H50" s="88">
        <v>527761</v>
      </c>
      <c r="I50" s="88">
        <v>762051</v>
      </c>
      <c r="J50" s="150">
        <v>1146253.9999999998</v>
      </c>
      <c r="K50" s="153">
        <v>296603</v>
      </c>
      <c r="L50" s="154">
        <v>286708.99999999994</v>
      </c>
      <c r="M50" s="140">
        <f t="shared" si="16"/>
        <v>583312</v>
      </c>
      <c r="N50" s="159">
        <v>254517.00000000006</v>
      </c>
      <c r="O50" s="159">
        <f t="shared" si="17"/>
        <v>837829</v>
      </c>
      <c r="P50" s="159">
        <v>250002</v>
      </c>
      <c r="Q50" s="159">
        <f t="shared" si="18"/>
        <v>1087831</v>
      </c>
      <c r="R50" s="159">
        <v>283131</v>
      </c>
      <c r="S50" s="159">
        <v>176863</v>
      </c>
      <c r="T50" s="159">
        <f t="shared" si="2"/>
        <v>459994</v>
      </c>
      <c r="U50" s="159">
        <v>260834.99999999994</v>
      </c>
      <c r="V50" s="159">
        <f t="shared" si="3"/>
        <v>720829</v>
      </c>
      <c r="W50" s="159">
        <v>265589</v>
      </c>
      <c r="X50" s="159">
        <f t="shared" si="4"/>
        <v>986418</v>
      </c>
      <c r="Y50" s="159">
        <v>304842</v>
      </c>
      <c r="Z50" s="159">
        <v>560199.00000000023</v>
      </c>
      <c r="AA50" s="159">
        <f t="shared" si="5"/>
        <v>865041.00000000023</v>
      </c>
      <c r="AB50" s="131">
        <f t="shared" si="6"/>
        <v>7.668181866344554</v>
      </c>
      <c r="AC50" s="130">
        <f t="shared" si="7"/>
        <v>88.054844193619971</v>
      </c>
      <c r="AD50" s="96"/>
      <c r="AE50" s="96"/>
      <c r="AF50" s="70"/>
      <c r="AG50" s="80" t="s">
        <v>421</v>
      </c>
      <c r="AH50" s="299" t="s">
        <v>422</v>
      </c>
      <c r="AI50" s="88">
        <v>1718511.9999999995</v>
      </c>
      <c r="AJ50" s="88">
        <v>3858348.9999999995</v>
      </c>
      <c r="AK50" s="88">
        <v>6157916</v>
      </c>
      <c r="AL50" s="88">
        <v>8609197.9999999981</v>
      </c>
      <c r="AM50" s="88">
        <v>2001095.9999999993</v>
      </c>
      <c r="AN50" s="88">
        <v>4048669.9999999991</v>
      </c>
      <c r="AO50" s="88">
        <v>6377488</v>
      </c>
      <c r="AP50" s="134">
        <v>8423347</v>
      </c>
      <c r="AQ50" s="88">
        <v>1581881.0000000002</v>
      </c>
      <c r="AR50" s="128">
        <v>2631118.9999999995</v>
      </c>
      <c r="AS50" s="140">
        <f t="shared" si="19"/>
        <v>4213000</v>
      </c>
      <c r="AT50" s="159">
        <v>3044410</v>
      </c>
      <c r="AU50" s="159">
        <f t="shared" si="20"/>
        <v>7257410</v>
      </c>
      <c r="AV50" s="159">
        <v>2470125.9999999995</v>
      </c>
      <c r="AW50" s="159">
        <f t="shared" si="21"/>
        <v>9727536</v>
      </c>
      <c r="AX50" s="159">
        <v>2544682</v>
      </c>
      <c r="AY50" s="181">
        <v>2165914.9999999995</v>
      </c>
      <c r="AZ50" s="159">
        <f t="shared" si="9"/>
        <v>4710597</v>
      </c>
      <c r="BA50" s="159">
        <v>2416824.0000000005</v>
      </c>
      <c r="BB50" s="159">
        <f t="shared" si="10"/>
        <v>7127421</v>
      </c>
      <c r="BC50" s="159">
        <v>2138463.9999999995</v>
      </c>
      <c r="BD50" s="159">
        <f t="shared" si="11"/>
        <v>9265885</v>
      </c>
      <c r="BE50" s="159">
        <v>2376367</v>
      </c>
      <c r="BF50" s="159">
        <v>3609481</v>
      </c>
      <c r="BG50" s="159">
        <f t="shared" si="12"/>
        <v>5985848</v>
      </c>
      <c r="BH50" s="131">
        <f t="shared" si="13"/>
        <v>60.864312802290414</v>
      </c>
      <c r="BI50" s="130">
        <f t="shared" si="14"/>
        <v>27.071961367104862</v>
      </c>
      <c r="BJ50" s="96"/>
      <c r="BK50" s="96"/>
      <c r="BL50" s="66"/>
    </row>
    <row r="51" spans="1:64" ht="15" customHeight="1" x14ac:dyDescent="0.3">
      <c r="A51" s="123" t="s">
        <v>423</v>
      </c>
      <c r="B51" s="80" t="s">
        <v>424</v>
      </c>
      <c r="C51" s="88">
        <v>398971</v>
      </c>
      <c r="D51" s="88">
        <v>805423</v>
      </c>
      <c r="E51" s="88">
        <v>1208148</v>
      </c>
      <c r="F51" s="88">
        <v>1714357.0000000002</v>
      </c>
      <c r="G51" s="88">
        <v>428127.00000000012</v>
      </c>
      <c r="H51" s="88">
        <v>783842.00000000012</v>
      </c>
      <c r="I51" s="88">
        <v>1039155</v>
      </c>
      <c r="J51" s="150">
        <v>1426598.9999999991</v>
      </c>
      <c r="K51" s="153">
        <v>315618.99999999994</v>
      </c>
      <c r="L51" s="154">
        <v>252098.00000000003</v>
      </c>
      <c r="M51" s="140">
        <f t="shared" si="16"/>
        <v>567717</v>
      </c>
      <c r="N51" s="159">
        <v>361898</v>
      </c>
      <c r="O51" s="159">
        <f t="shared" si="17"/>
        <v>929615</v>
      </c>
      <c r="P51" s="159">
        <v>251801.99999999997</v>
      </c>
      <c r="Q51" s="159">
        <f t="shared" si="18"/>
        <v>1181417</v>
      </c>
      <c r="R51" s="159">
        <v>314547</v>
      </c>
      <c r="S51" s="159">
        <v>242148</v>
      </c>
      <c r="T51" s="159">
        <f t="shared" si="2"/>
        <v>556695</v>
      </c>
      <c r="U51" s="159">
        <v>319009.00000000012</v>
      </c>
      <c r="V51" s="159">
        <f t="shared" si="3"/>
        <v>875704.00000000012</v>
      </c>
      <c r="W51" s="159">
        <v>413189.99999999988</v>
      </c>
      <c r="X51" s="159">
        <f t="shared" si="4"/>
        <v>1288894</v>
      </c>
      <c r="Y51" s="159">
        <v>289566</v>
      </c>
      <c r="Z51" s="159">
        <v>196733.00000000009</v>
      </c>
      <c r="AA51" s="159">
        <f t="shared" si="5"/>
        <v>486299.00000000012</v>
      </c>
      <c r="AB51" s="131">
        <f t="shared" si="6"/>
        <v>-7.9418973953018082</v>
      </c>
      <c r="AC51" s="130">
        <f t="shared" si="7"/>
        <v>-12.645344398638372</v>
      </c>
      <c r="AD51" s="96"/>
      <c r="AE51" s="96"/>
      <c r="AF51" s="70"/>
      <c r="AG51" s="80" t="s">
        <v>423</v>
      </c>
      <c r="AH51" s="123" t="s">
        <v>424</v>
      </c>
      <c r="AI51" s="88">
        <v>1797581.0000000002</v>
      </c>
      <c r="AJ51" s="88">
        <v>3061281</v>
      </c>
      <c r="AK51" s="88">
        <v>4052133</v>
      </c>
      <c r="AL51" s="88">
        <v>5484063.0000000009</v>
      </c>
      <c r="AM51" s="88">
        <v>1068284.9999999998</v>
      </c>
      <c r="AN51" s="88">
        <v>3151353.0000000019</v>
      </c>
      <c r="AO51" s="88">
        <v>4377588.0000000009</v>
      </c>
      <c r="AP51" s="134">
        <v>5786309.9999999991</v>
      </c>
      <c r="AQ51" s="88">
        <v>1859387.9999999993</v>
      </c>
      <c r="AR51" s="128">
        <v>2373453.9999999991</v>
      </c>
      <c r="AS51" s="140">
        <f t="shared" si="19"/>
        <v>4232841.9999999981</v>
      </c>
      <c r="AT51" s="159">
        <v>1818247.9999999998</v>
      </c>
      <c r="AU51" s="159">
        <f t="shared" si="20"/>
        <v>6051089.9999999981</v>
      </c>
      <c r="AV51" s="159">
        <v>2139853.9999999995</v>
      </c>
      <c r="AW51" s="159">
        <f t="shared" si="21"/>
        <v>8190943.9999999981</v>
      </c>
      <c r="AX51" s="159">
        <v>2038912</v>
      </c>
      <c r="AY51" s="181">
        <v>1793004.0000000005</v>
      </c>
      <c r="AZ51" s="159">
        <f t="shared" si="9"/>
        <v>3831916.0000000005</v>
      </c>
      <c r="BA51" s="159">
        <v>1477096.0000000005</v>
      </c>
      <c r="BB51" s="159">
        <f t="shared" si="10"/>
        <v>5309012.0000000009</v>
      </c>
      <c r="BC51" s="159">
        <v>1249980.9999999998</v>
      </c>
      <c r="BD51" s="159">
        <f t="shared" si="11"/>
        <v>6558993.0000000009</v>
      </c>
      <c r="BE51" s="159">
        <v>1442779</v>
      </c>
      <c r="BF51" s="159">
        <v>1681889.9999999995</v>
      </c>
      <c r="BG51" s="159">
        <f t="shared" si="12"/>
        <v>3124668.9999999995</v>
      </c>
      <c r="BH51" s="131">
        <f t="shared" si="13"/>
        <v>9.6550047650087407</v>
      </c>
      <c r="BI51" s="130">
        <f t="shared" si="14"/>
        <v>-18.456745920317687</v>
      </c>
      <c r="BJ51" s="96"/>
      <c r="BK51" s="96"/>
      <c r="BL51" s="66"/>
    </row>
    <row r="52" spans="1:64" ht="15" customHeight="1" x14ac:dyDescent="0.3">
      <c r="A52" s="123" t="s">
        <v>425</v>
      </c>
      <c r="B52" s="80" t="s">
        <v>426</v>
      </c>
      <c r="C52" s="88">
        <v>2099948.9999999991</v>
      </c>
      <c r="D52" s="88">
        <v>4658396.9999999991</v>
      </c>
      <c r="E52" s="88">
        <v>7296449</v>
      </c>
      <c r="F52" s="88">
        <v>11153578.000000009</v>
      </c>
      <c r="G52" s="88">
        <v>3061800.9999999991</v>
      </c>
      <c r="H52" s="88">
        <v>6510206.9999999991</v>
      </c>
      <c r="I52" s="88">
        <v>10728885</v>
      </c>
      <c r="J52" s="150">
        <v>13842006</v>
      </c>
      <c r="K52" s="153">
        <v>3219470.0000000005</v>
      </c>
      <c r="L52" s="154">
        <v>3596828.0000000009</v>
      </c>
      <c r="M52" s="140">
        <f t="shared" ref="M52:M83" si="22">IF(SUM(L52,K52)=0,"",SUM(K52,L52))</f>
        <v>6816298.0000000019</v>
      </c>
      <c r="N52" s="159">
        <v>3986529</v>
      </c>
      <c r="O52" s="159">
        <f t="shared" ref="O52:O70" si="23">IF(SUM(M52:N52)=0," ",SUM(M52:N52))</f>
        <v>10802827.000000002</v>
      </c>
      <c r="P52" s="159">
        <v>3788377.9999999958</v>
      </c>
      <c r="Q52" s="159">
        <f t="shared" ref="Q52:Q70" si="24">IF(SUM(O52:P52)=0," ",SUM(O52:P52))</f>
        <v>14591204.999999998</v>
      </c>
      <c r="R52" s="159">
        <v>3645508</v>
      </c>
      <c r="S52" s="159">
        <v>3028372</v>
      </c>
      <c r="T52" s="159">
        <f t="shared" si="2"/>
        <v>6673880</v>
      </c>
      <c r="U52" s="159">
        <v>3311884.0000000005</v>
      </c>
      <c r="V52" s="159">
        <f t="shared" si="3"/>
        <v>9985764</v>
      </c>
      <c r="W52" s="159">
        <v>4309292.9999999981</v>
      </c>
      <c r="X52" s="159">
        <f t="shared" si="4"/>
        <v>14295056.999999998</v>
      </c>
      <c r="Y52" s="159">
        <v>3770266.0000000019</v>
      </c>
      <c r="Z52" s="159">
        <v>4422980.9999999991</v>
      </c>
      <c r="AA52" s="159">
        <f t="shared" si="5"/>
        <v>8193247.0000000009</v>
      </c>
      <c r="AB52" s="131">
        <f t="shared" si="6"/>
        <v>3.4222390953469812</v>
      </c>
      <c r="AC52" s="130">
        <f t="shared" si="7"/>
        <v>22.765872326143139</v>
      </c>
      <c r="AD52" s="96"/>
      <c r="AE52" s="96"/>
      <c r="AF52" s="70"/>
      <c r="AG52" s="80" t="s">
        <v>425</v>
      </c>
      <c r="AH52" s="123" t="s">
        <v>426</v>
      </c>
      <c r="AI52" s="88">
        <v>8872511</v>
      </c>
      <c r="AJ52" s="88">
        <v>22318994.999999993</v>
      </c>
      <c r="AK52" s="88">
        <v>34956111.999999993</v>
      </c>
      <c r="AL52" s="88">
        <v>56492537.000000015</v>
      </c>
      <c r="AM52" s="88">
        <v>18672918.000000007</v>
      </c>
      <c r="AN52" s="88">
        <v>43061475.000000022</v>
      </c>
      <c r="AO52" s="88">
        <v>62675048</v>
      </c>
      <c r="AP52" s="134">
        <v>84729311.999999985</v>
      </c>
      <c r="AQ52" s="88">
        <v>20724427</v>
      </c>
      <c r="AR52" s="128">
        <v>24250579.999999993</v>
      </c>
      <c r="AS52" s="140">
        <f t="shared" ref="AS52:AS73" si="25">IF(SUM(AR52,AQ52)=0,"",SUM(AQ52,AR52))</f>
        <v>44975006.999999993</v>
      </c>
      <c r="AT52" s="159">
        <v>20590659.000000004</v>
      </c>
      <c r="AU52" s="159">
        <f t="shared" ref="AU52:AU70" si="26">IF(SUM(AS52:AT52)=0," ",SUM(AS52:AT52))</f>
        <v>65565666</v>
      </c>
      <c r="AV52" s="159">
        <v>23217025.999999993</v>
      </c>
      <c r="AW52" s="159">
        <f t="shared" ref="AW52:AW70" si="27">IF(SUM(AU52:AV52)=0," ",SUM(AU52:AV52))</f>
        <v>88782692</v>
      </c>
      <c r="AX52" s="159">
        <v>21834013</v>
      </c>
      <c r="AY52" s="181">
        <v>14240114</v>
      </c>
      <c r="AZ52" s="159">
        <f t="shared" si="9"/>
        <v>36074127</v>
      </c>
      <c r="BA52" s="159">
        <v>17930456</v>
      </c>
      <c r="BB52" s="159">
        <f t="shared" si="10"/>
        <v>54004583</v>
      </c>
      <c r="BC52" s="159">
        <v>24688559.000000015</v>
      </c>
      <c r="BD52" s="159">
        <f t="shared" si="11"/>
        <v>78693142.000000015</v>
      </c>
      <c r="BE52" s="159">
        <v>23490839</v>
      </c>
      <c r="BF52" s="159">
        <v>24440539</v>
      </c>
      <c r="BG52" s="159">
        <f t="shared" si="12"/>
        <v>47931378</v>
      </c>
      <c r="BH52" s="131">
        <f t="shared" si="13"/>
        <v>5.3540008609164431</v>
      </c>
      <c r="BI52" s="130">
        <f t="shared" si="14"/>
        <v>32.869128059564673</v>
      </c>
      <c r="BJ52" s="96"/>
      <c r="BK52" s="96"/>
      <c r="BL52" s="66"/>
    </row>
    <row r="53" spans="1:64" ht="15" customHeight="1" x14ac:dyDescent="0.3">
      <c r="A53" s="123" t="s">
        <v>427</v>
      </c>
      <c r="B53" s="80" t="s">
        <v>428</v>
      </c>
      <c r="C53" s="88">
        <v>15838.999999999998</v>
      </c>
      <c r="D53" s="88">
        <v>32358</v>
      </c>
      <c r="E53" s="88">
        <v>40596</v>
      </c>
      <c r="F53" s="88">
        <v>41518.000000000007</v>
      </c>
      <c r="G53" s="88">
        <v>4384</v>
      </c>
      <c r="H53" s="88">
        <v>12152</v>
      </c>
      <c r="I53" s="88">
        <v>25436</v>
      </c>
      <c r="J53" s="150">
        <v>41208</v>
      </c>
      <c r="K53" s="153">
        <v>6886</v>
      </c>
      <c r="L53" s="154">
        <v>7506</v>
      </c>
      <c r="M53" s="140">
        <f t="shared" si="22"/>
        <v>14392</v>
      </c>
      <c r="N53" s="159">
        <v>6186</v>
      </c>
      <c r="O53" s="159">
        <f t="shared" si="23"/>
        <v>20578</v>
      </c>
      <c r="P53" s="159">
        <v>10343</v>
      </c>
      <c r="Q53" s="159">
        <f t="shared" si="24"/>
        <v>30921</v>
      </c>
      <c r="R53" s="159">
        <v>10141</v>
      </c>
      <c r="S53" s="159">
        <v>12548</v>
      </c>
      <c r="T53" s="159">
        <f t="shared" si="2"/>
        <v>22689</v>
      </c>
      <c r="U53" s="159">
        <v>12427</v>
      </c>
      <c r="V53" s="159">
        <f t="shared" si="3"/>
        <v>35116</v>
      </c>
      <c r="W53" s="159">
        <v>27380</v>
      </c>
      <c r="X53" s="159">
        <f t="shared" si="4"/>
        <v>62496</v>
      </c>
      <c r="Y53" s="159">
        <v>17165</v>
      </c>
      <c r="Z53" s="159">
        <v>11881</v>
      </c>
      <c r="AA53" s="159">
        <f t="shared" si="5"/>
        <v>29046</v>
      </c>
      <c r="AB53" s="131">
        <f t="shared" si="6"/>
        <v>69.263386253821125</v>
      </c>
      <c r="AC53" s="130">
        <f t="shared" si="7"/>
        <v>28.01798228216316</v>
      </c>
      <c r="AD53" s="96"/>
      <c r="AE53" s="96"/>
      <c r="AF53" s="70"/>
      <c r="AG53" s="80" t="s">
        <v>427</v>
      </c>
      <c r="AH53" s="123" t="s">
        <v>428</v>
      </c>
      <c r="AI53" s="88">
        <v>37909</v>
      </c>
      <c r="AJ53" s="88">
        <v>74690</v>
      </c>
      <c r="AK53" s="88">
        <v>134152</v>
      </c>
      <c r="AL53" s="88">
        <v>197167</v>
      </c>
      <c r="AM53" s="88">
        <v>126491.99999999999</v>
      </c>
      <c r="AN53" s="88">
        <v>163767</v>
      </c>
      <c r="AO53" s="88">
        <v>244832.99999999994</v>
      </c>
      <c r="AP53" s="134">
        <v>298046.00000000012</v>
      </c>
      <c r="AQ53" s="88">
        <v>38530</v>
      </c>
      <c r="AR53" s="128">
        <v>45826.000000000007</v>
      </c>
      <c r="AS53" s="140">
        <f t="shared" si="25"/>
        <v>84356</v>
      </c>
      <c r="AT53" s="159">
        <v>50549.999999999993</v>
      </c>
      <c r="AU53" s="159">
        <f t="shared" si="26"/>
        <v>134906</v>
      </c>
      <c r="AV53" s="159">
        <v>70782</v>
      </c>
      <c r="AW53" s="159">
        <f t="shared" si="27"/>
        <v>205688</v>
      </c>
      <c r="AX53" s="159">
        <v>52841.999999999993</v>
      </c>
      <c r="AY53" s="181">
        <v>12343</v>
      </c>
      <c r="AZ53" s="159">
        <f t="shared" si="9"/>
        <v>65184.999999999993</v>
      </c>
      <c r="BA53" s="159">
        <v>31691.999999999996</v>
      </c>
      <c r="BB53" s="159">
        <f t="shared" si="10"/>
        <v>96876.999999999985</v>
      </c>
      <c r="BC53" s="159">
        <v>65496.999999999993</v>
      </c>
      <c r="BD53" s="159">
        <f t="shared" si="11"/>
        <v>162373.99999999997</v>
      </c>
      <c r="BE53" s="159">
        <v>36457</v>
      </c>
      <c r="BF53" s="159">
        <v>67059.000000000015</v>
      </c>
      <c r="BG53" s="159">
        <f t="shared" si="12"/>
        <v>103516.00000000001</v>
      </c>
      <c r="BH53" s="131">
        <f t="shared" si="13"/>
        <v>37.145081754477019</v>
      </c>
      <c r="BI53" s="130">
        <f t="shared" si="14"/>
        <v>58.803405691493481</v>
      </c>
      <c r="BJ53" s="96"/>
      <c r="BK53" s="96"/>
      <c r="BL53" s="66"/>
    </row>
    <row r="54" spans="1:64" ht="15" customHeight="1" x14ac:dyDescent="0.3">
      <c r="A54" s="123" t="s">
        <v>429</v>
      </c>
      <c r="B54" s="80" t="s">
        <v>430</v>
      </c>
      <c r="C54" s="88">
        <v>559926</v>
      </c>
      <c r="D54" s="88">
        <v>5396475</v>
      </c>
      <c r="E54" s="88">
        <v>7112279</v>
      </c>
      <c r="F54" s="88">
        <v>14024892</v>
      </c>
      <c r="G54" s="88">
        <v>4753419.0000000009</v>
      </c>
      <c r="H54" s="88">
        <v>11736258.000000004</v>
      </c>
      <c r="I54" s="88">
        <v>15005511</v>
      </c>
      <c r="J54" s="150">
        <v>20914116</v>
      </c>
      <c r="K54" s="153">
        <v>6045749.9999999991</v>
      </c>
      <c r="L54" s="154">
        <v>6120956.0000000009</v>
      </c>
      <c r="M54" s="140">
        <f t="shared" si="22"/>
        <v>12166706</v>
      </c>
      <c r="N54" s="159">
        <v>5091597</v>
      </c>
      <c r="O54" s="159">
        <f t="shared" si="23"/>
        <v>17258303</v>
      </c>
      <c r="P54" s="159">
        <v>5123545</v>
      </c>
      <c r="Q54" s="159">
        <f t="shared" si="24"/>
        <v>22381848</v>
      </c>
      <c r="R54" s="159">
        <v>6314834</v>
      </c>
      <c r="S54" s="159">
        <v>5720749</v>
      </c>
      <c r="T54" s="159">
        <f t="shared" si="2"/>
        <v>12035583</v>
      </c>
      <c r="U54" s="159">
        <v>4223485.0000000009</v>
      </c>
      <c r="V54" s="159">
        <f t="shared" si="3"/>
        <v>16259068</v>
      </c>
      <c r="W54" s="159">
        <v>3640684</v>
      </c>
      <c r="X54" s="159">
        <f t="shared" si="4"/>
        <v>19899752</v>
      </c>
      <c r="Y54" s="159">
        <v>4067528.0000000005</v>
      </c>
      <c r="Z54" s="159">
        <v>3357511</v>
      </c>
      <c r="AA54" s="159">
        <f t="shared" si="5"/>
        <v>7425039</v>
      </c>
      <c r="AB54" s="131">
        <f t="shared" si="6"/>
        <v>-35.587728830243194</v>
      </c>
      <c r="AC54" s="130">
        <f t="shared" si="7"/>
        <v>-38.307608364297764</v>
      </c>
      <c r="AD54" s="96"/>
      <c r="AE54" s="96"/>
      <c r="AF54" s="70"/>
      <c r="AG54" s="80" t="s">
        <v>429</v>
      </c>
      <c r="AH54" s="123" t="s">
        <v>430</v>
      </c>
      <c r="AI54" s="88">
        <v>6453786.9999999991</v>
      </c>
      <c r="AJ54" s="88">
        <v>18962215.999999996</v>
      </c>
      <c r="AK54" s="88">
        <v>31059913.999999993</v>
      </c>
      <c r="AL54" s="88">
        <v>41863922.000000015</v>
      </c>
      <c r="AM54" s="88">
        <v>11800355</v>
      </c>
      <c r="AN54" s="88">
        <v>21669769.999999989</v>
      </c>
      <c r="AO54" s="88">
        <v>26148108</v>
      </c>
      <c r="AP54" s="134">
        <v>39026708.000000015</v>
      </c>
      <c r="AQ54" s="88">
        <v>10898698</v>
      </c>
      <c r="AR54" s="128">
        <v>14582580.000000002</v>
      </c>
      <c r="AS54" s="140">
        <f t="shared" si="25"/>
        <v>25481278</v>
      </c>
      <c r="AT54" s="159">
        <v>11837155</v>
      </c>
      <c r="AU54" s="159">
        <f t="shared" si="26"/>
        <v>37318433</v>
      </c>
      <c r="AV54" s="159">
        <v>10782107</v>
      </c>
      <c r="AW54" s="159">
        <f t="shared" si="27"/>
        <v>48100540</v>
      </c>
      <c r="AX54" s="159">
        <v>12387375.000000002</v>
      </c>
      <c r="AY54" s="181">
        <v>17396417.999999989</v>
      </c>
      <c r="AZ54" s="159">
        <f t="shared" si="9"/>
        <v>29783792.999999993</v>
      </c>
      <c r="BA54" s="159">
        <v>17036759</v>
      </c>
      <c r="BB54" s="159">
        <f t="shared" si="10"/>
        <v>46820551.999999993</v>
      </c>
      <c r="BC54" s="159">
        <v>18226713.999999989</v>
      </c>
      <c r="BD54" s="159">
        <f t="shared" si="11"/>
        <v>65047265.999999985</v>
      </c>
      <c r="BE54" s="159">
        <v>13018814</v>
      </c>
      <c r="BF54" s="159">
        <v>16411295</v>
      </c>
      <c r="BG54" s="159">
        <f t="shared" si="12"/>
        <v>29430109</v>
      </c>
      <c r="BH54" s="131">
        <f t="shared" si="13"/>
        <v>13.659218743376528</v>
      </c>
      <c r="BI54" s="130">
        <f t="shared" si="14"/>
        <v>-1.1875048956994476</v>
      </c>
      <c r="BJ54" s="96"/>
      <c r="BK54" s="96"/>
      <c r="BL54" s="66"/>
    </row>
    <row r="55" spans="1:64" ht="15" customHeight="1" x14ac:dyDescent="0.3">
      <c r="A55" s="123" t="s">
        <v>431</v>
      </c>
      <c r="B55" s="80" t="s">
        <v>432</v>
      </c>
      <c r="C55" s="88">
        <v>461538.00000000006</v>
      </c>
      <c r="D55" s="88">
        <v>2727660</v>
      </c>
      <c r="E55" s="88">
        <v>3329730</v>
      </c>
      <c r="F55" s="88">
        <v>4114673</v>
      </c>
      <c r="G55" s="88">
        <v>824552.00000000012</v>
      </c>
      <c r="H55" s="88">
        <v>1298704.0000000002</v>
      </c>
      <c r="I55" s="88">
        <v>1734271.0000000005</v>
      </c>
      <c r="J55" s="150">
        <v>2096039.0000000005</v>
      </c>
      <c r="K55" s="153">
        <v>456966.00000000006</v>
      </c>
      <c r="L55" s="154">
        <v>393184</v>
      </c>
      <c r="M55" s="140">
        <f t="shared" si="22"/>
        <v>850150</v>
      </c>
      <c r="N55" s="159">
        <v>338216.99999999994</v>
      </c>
      <c r="O55" s="159">
        <f t="shared" si="23"/>
        <v>1188367</v>
      </c>
      <c r="P55" s="159">
        <v>264733</v>
      </c>
      <c r="Q55" s="159">
        <f t="shared" si="24"/>
        <v>1453100</v>
      </c>
      <c r="R55" s="159">
        <v>570502</v>
      </c>
      <c r="S55" s="159">
        <v>413468.00000000006</v>
      </c>
      <c r="T55" s="159">
        <f t="shared" si="2"/>
        <v>983970</v>
      </c>
      <c r="U55" s="159">
        <v>332972.99999999994</v>
      </c>
      <c r="V55" s="159">
        <f t="shared" si="3"/>
        <v>1316943</v>
      </c>
      <c r="W55" s="159">
        <v>405524.99999999988</v>
      </c>
      <c r="X55" s="159">
        <f t="shared" si="4"/>
        <v>1722468</v>
      </c>
      <c r="Y55" s="159">
        <v>1046646.0000000003</v>
      </c>
      <c r="Z55" s="159">
        <v>2215724.0000000005</v>
      </c>
      <c r="AA55" s="159">
        <f t="shared" si="5"/>
        <v>3262370.0000000009</v>
      </c>
      <c r="AB55" s="131">
        <f t="shared" si="6"/>
        <v>83.460531251424243</v>
      </c>
      <c r="AC55" s="130">
        <f t="shared" si="7"/>
        <v>231.55177495248847</v>
      </c>
      <c r="AD55" s="96"/>
      <c r="AE55" s="96"/>
      <c r="AF55" s="70"/>
      <c r="AG55" s="80" t="s">
        <v>431</v>
      </c>
      <c r="AH55" s="123" t="s">
        <v>432</v>
      </c>
      <c r="AI55" s="88">
        <v>14446648.999999998</v>
      </c>
      <c r="AJ55" s="88">
        <v>24251208</v>
      </c>
      <c r="AK55" s="88">
        <v>48776410</v>
      </c>
      <c r="AL55" s="88">
        <v>49022891.999999985</v>
      </c>
      <c r="AM55" s="88">
        <v>2653810</v>
      </c>
      <c r="AN55" s="88">
        <v>8659258</v>
      </c>
      <c r="AO55" s="88">
        <v>42068400</v>
      </c>
      <c r="AP55" s="134">
        <v>42646504.000000007</v>
      </c>
      <c r="AQ55" s="88">
        <v>301441.00000000006</v>
      </c>
      <c r="AR55" s="128">
        <v>14055384</v>
      </c>
      <c r="AS55" s="140">
        <f t="shared" si="25"/>
        <v>14356825</v>
      </c>
      <c r="AT55" s="159">
        <v>28497348.999999993</v>
      </c>
      <c r="AU55" s="159">
        <f t="shared" si="26"/>
        <v>42854173.999999993</v>
      </c>
      <c r="AV55" s="159">
        <v>214139527.00000003</v>
      </c>
      <c r="AW55" s="159">
        <f t="shared" si="27"/>
        <v>256993701.00000003</v>
      </c>
      <c r="AX55" s="159">
        <v>198084722</v>
      </c>
      <c r="AY55" s="181">
        <v>282473734</v>
      </c>
      <c r="AZ55" s="159">
        <f t="shared" si="9"/>
        <v>480558456</v>
      </c>
      <c r="BA55" s="159">
        <v>73680986.000000015</v>
      </c>
      <c r="BB55" s="159">
        <f t="shared" si="10"/>
        <v>554239442</v>
      </c>
      <c r="BC55" s="159">
        <v>231184186.00000006</v>
      </c>
      <c r="BD55" s="159">
        <f t="shared" si="11"/>
        <v>785423628</v>
      </c>
      <c r="BE55" s="159">
        <v>15915492.000000002</v>
      </c>
      <c r="BF55" s="159">
        <v>528358</v>
      </c>
      <c r="BG55" s="159">
        <f t="shared" si="12"/>
        <v>16443850.000000002</v>
      </c>
      <c r="BH55" s="131">
        <f t="shared" si="13"/>
        <v>65612.601139194725</v>
      </c>
      <c r="BI55" s="130">
        <f t="shared" si="14"/>
        <v>-96.57817903426924</v>
      </c>
      <c r="BJ55" s="96"/>
      <c r="BK55" s="96"/>
      <c r="BL55" s="66"/>
    </row>
    <row r="56" spans="1:64" ht="15" customHeight="1" x14ac:dyDescent="0.3">
      <c r="A56" s="123" t="s">
        <v>433</v>
      </c>
      <c r="B56" s="80" t="s">
        <v>434</v>
      </c>
      <c r="C56" s="88">
        <v>1726288.0000000007</v>
      </c>
      <c r="D56" s="88">
        <v>3736772.0000000009</v>
      </c>
      <c r="E56" s="88">
        <v>5555990</v>
      </c>
      <c r="F56" s="88">
        <v>7280673.0000000028</v>
      </c>
      <c r="G56" s="88">
        <v>1625716.9999999998</v>
      </c>
      <c r="H56" s="88">
        <v>3471259.0000000019</v>
      </c>
      <c r="I56" s="88">
        <v>4687704.0000000009</v>
      </c>
      <c r="J56" s="150">
        <v>6217749.0000000028</v>
      </c>
      <c r="K56" s="153">
        <v>2305343</v>
      </c>
      <c r="L56" s="154">
        <v>1985974.9999999995</v>
      </c>
      <c r="M56" s="140">
        <f t="shared" si="22"/>
        <v>4291318</v>
      </c>
      <c r="N56" s="159">
        <v>1281596.9999999998</v>
      </c>
      <c r="O56" s="159">
        <f t="shared" si="23"/>
        <v>5572915</v>
      </c>
      <c r="P56" s="159">
        <v>1351119.9999999995</v>
      </c>
      <c r="Q56" s="159">
        <f t="shared" si="24"/>
        <v>6924035</v>
      </c>
      <c r="R56" s="159">
        <v>1199686.9999999995</v>
      </c>
      <c r="S56" s="159">
        <v>1285769.9999999995</v>
      </c>
      <c r="T56" s="159">
        <f t="shared" si="2"/>
        <v>2485456.9999999991</v>
      </c>
      <c r="U56" s="159">
        <v>1387942.9999999993</v>
      </c>
      <c r="V56" s="159">
        <f t="shared" si="3"/>
        <v>3873399.9999999981</v>
      </c>
      <c r="W56" s="159">
        <v>1548742.0000000005</v>
      </c>
      <c r="X56" s="159">
        <f t="shared" si="4"/>
        <v>5422141.9999999981</v>
      </c>
      <c r="Y56" s="159">
        <v>1466904.0000000005</v>
      </c>
      <c r="Z56" s="159">
        <v>1337872.9999999998</v>
      </c>
      <c r="AA56" s="159">
        <f t="shared" si="5"/>
        <v>2804777</v>
      </c>
      <c r="AB56" s="131">
        <f t="shared" si="6"/>
        <v>22.273893107118866</v>
      </c>
      <c r="AC56" s="130">
        <f t="shared" si="7"/>
        <v>12.847536690435632</v>
      </c>
      <c r="AD56" s="96"/>
      <c r="AE56" s="96"/>
      <c r="AF56" s="70"/>
      <c r="AG56" s="80" t="s">
        <v>433</v>
      </c>
      <c r="AH56" s="123" t="s">
        <v>434</v>
      </c>
      <c r="AI56" s="88">
        <v>1450379.0000000002</v>
      </c>
      <c r="AJ56" s="88">
        <v>3160554</v>
      </c>
      <c r="AK56" s="88">
        <v>4626781</v>
      </c>
      <c r="AL56" s="88">
        <v>6347276.0000000009</v>
      </c>
      <c r="AM56" s="88">
        <v>1669477.0000000005</v>
      </c>
      <c r="AN56" s="88">
        <v>3587600.0000000009</v>
      </c>
      <c r="AO56" s="88">
        <v>5196586</v>
      </c>
      <c r="AP56" s="134">
        <v>6942404.0000000037</v>
      </c>
      <c r="AQ56" s="88">
        <v>1611500</v>
      </c>
      <c r="AR56" s="128">
        <v>1458753.0000000005</v>
      </c>
      <c r="AS56" s="140">
        <f t="shared" si="25"/>
        <v>3070253.0000000005</v>
      </c>
      <c r="AT56" s="159">
        <v>1242400</v>
      </c>
      <c r="AU56" s="159">
        <f t="shared" si="26"/>
        <v>4312653</v>
      </c>
      <c r="AV56" s="159">
        <v>1571463</v>
      </c>
      <c r="AW56" s="159">
        <f t="shared" si="27"/>
        <v>5884116</v>
      </c>
      <c r="AX56" s="159">
        <v>1110109.9999999998</v>
      </c>
      <c r="AY56" s="181">
        <v>1020118.0000000002</v>
      </c>
      <c r="AZ56" s="159">
        <f t="shared" si="9"/>
        <v>2130228</v>
      </c>
      <c r="BA56" s="159">
        <v>1549770</v>
      </c>
      <c r="BB56" s="159">
        <f t="shared" si="10"/>
        <v>3679998</v>
      </c>
      <c r="BC56" s="159">
        <v>1846007.0000000002</v>
      </c>
      <c r="BD56" s="159">
        <f t="shared" si="11"/>
        <v>5526005</v>
      </c>
      <c r="BE56" s="159">
        <v>779260.00000000023</v>
      </c>
      <c r="BF56" s="159">
        <v>898990.00000000012</v>
      </c>
      <c r="BG56" s="159">
        <f t="shared" si="12"/>
        <v>1678250.0000000005</v>
      </c>
      <c r="BH56" s="131">
        <f t="shared" si="13"/>
        <v>-31.113248526217831</v>
      </c>
      <c r="BI56" s="130">
        <f t="shared" si="14"/>
        <v>-21.217353259838831</v>
      </c>
      <c r="BJ56" s="96"/>
      <c r="BK56" s="96"/>
      <c r="BL56" s="66"/>
    </row>
    <row r="57" spans="1:64" ht="15" customHeight="1" x14ac:dyDescent="0.3">
      <c r="A57" s="123" t="s">
        <v>435</v>
      </c>
      <c r="B57" s="80" t="s">
        <v>436</v>
      </c>
      <c r="C57" s="88">
        <v>8716360.0000000037</v>
      </c>
      <c r="D57" s="88">
        <v>16985323.999999993</v>
      </c>
      <c r="E57" s="88">
        <v>23954884</v>
      </c>
      <c r="F57" s="88">
        <v>30471623.00000003</v>
      </c>
      <c r="G57" s="88">
        <v>6797260.0000000056</v>
      </c>
      <c r="H57" s="88">
        <v>12094197.999999994</v>
      </c>
      <c r="I57" s="88">
        <v>20608136</v>
      </c>
      <c r="J57" s="150">
        <v>27052036.000000011</v>
      </c>
      <c r="K57" s="153">
        <v>9249350.9999999907</v>
      </c>
      <c r="L57" s="154">
        <v>9144139.9999999981</v>
      </c>
      <c r="M57" s="140">
        <f t="shared" si="22"/>
        <v>18393490.999999989</v>
      </c>
      <c r="N57" s="159">
        <v>8254154</v>
      </c>
      <c r="O57" s="159">
        <f t="shared" si="23"/>
        <v>26647644.999999989</v>
      </c>
      <c r="P57" s="159">
        <v>8441124.9999999981</v>
      </c>
      <c r="Q57" s="159">
        <f t="shared" si="24"/>
        <v>35088769.999999985</v>
      </c>
      <c r="R57" s="159">
        <v>9506790.0000000019</v>
      </c>
      <c r="S57" s="159">
        <v>7291677.0000000009</v>
      </c>
      <c r="T57" s="159">
        <f t="shared" si="2"/>
        <v>16798467.000000004</v>
      </c>
      <c r="U57" s="159">
        <v>7432805.0000000028</v>
      </c>
      <c r="V57" s="159">
        <f t="shared" si="3"/>
        <v>24231272.000000007</v>
      </c>
      <c r="W57" s="159">
        <v>9087267.0000000019</v>
      </c>
      <c r="X57" s="159">
        <f t="shared" si="4"/>
        <v>33318539.000000007</v>
      </c>
      <c r="Y57" s="159">
        <v>9257436.0000000149</v>
      </c>
      <c r="Z57" s="159">
        <v>10757175.000000004</v>
      </c>
      <c r="AA57" s="159">
        <f t="shared" si="5"/>
        <v>20014611.000000019</v>
      </c>
      <c r="AB57" s="131">
        <f t="shared" si="6"/>
        <v>-2.6229042610595883</v>
      </c>
      <c r="AC57" s="130">
        <f t="shared" si="7"/>
        <v>19.145461309058831</v>
      </c>
      <c r="AD57" s="96"/>
      <c r="AE57" s="96"/>
      <c r="AF57" s="70"/>
      <c r="AG57" s="80" t="s">
        <v>435</v>
      </c>
      <c r="AH57" s="123" t="s">
        <v>436</v>
      </c>
      <c r="AI57" s="88">
        <v>28693787.000000026</v>
      </c>
      <c r="AJ57" s="88">
        <v>61340305.000000015</v>
      </c>
      <c r="AK57" s="88">
        <v>90322837.00000003</v>
      </c>
      <c r="AL57" s="88">
        <v>119208592.99999981</v>
      </c>
      <c r="AM57" s="88">
        <v>30720553.000000004</v>
      </c>
      <c r="AN57" s="88">
        <v>64070567.000000082</v>
      </c>
      <c r="AO57" s="88">
        <v>96245212.000000045</v>
      </c>
      <c r="AP57" s="134">
        <v>126630167</v>
      </c>
      <c r="AQ57" s="88">
        <v>34544840</v>
      </c>
      <c r="AR57" s="128">
        <v>36373766.000000067</v>
      </c>
      <c r="AS57" s="140">
        <f t="shared" si="25"/>
        <v>70918606.00000006</v>
      </c>
      <c r="AT57" s="159">
        <v>34714445</v>
      </c>
      <c r="AU57" s="159">
        <f t="shared" si="26"/>
        <v>105633051.00000006</v>
      </c>
      <c r="AV57" s="159">
        <v>29757434.999999996</v>
      </c>
      <c r="AW57" s="159">
        <f t="shared" si="27"/>
        <v>135390486.00000006</v>
      </c>
      <c r="AX57" s="159">
        <v>34815537.000000022</v>
      </c>
      <c r="AY57" s="181">
        <v>30256395.000000007</v>
      </c>
      <c r="AZ57" s="159">
        <f t="shared" si="9"/>
        <v>65071932.00000003</v>
      </c>
      <c r="BA57" s="159">
        <v>30177712.000000011</v>
      </c>
      <c r="BB57" s="159">
        <f t="shared" si="10"/>
        <v>95249644.000000045</v>
      </c>
      <c r="BC57" s="159">
        <v>32460222.000000007</v>
      </c>
      <c r="BD57" s="159">
        <f t="shared" si="11"/>
        <v>127709866.00000006</v>
      </c>
      <c r="BE57" s="159">
        <v>38609180</v>
      </c>
      <c r="BF57" s="159">
        <v>45320338.000000089</v>
      </c>
      <c r="BG57" s="159">
        <f t="shared" si="12"/>
        <v>83929518.000000089</v>
      </c>
      <c r="BH57" s="131">
        <f t="shared" si="13"/>
        <v>0.78361051896614242</v>
      </c>
      <c r="BI57" s="130">
        <f t="shared" si="14"/>
        <v>28.97960060568056</v>
      </c>
      <c r="BJ57" s="96"/>
      <c r="BK57" s="96"/>
      <c r="BL57" s="66"/>
    </row>
    <row r="58" spans="1:64" ht="15" customHeight="1" x14ac:dyDescent="0.3">
      <c r="A58" s="123" t="s">
        <v>437</v>
      </c>
      <c r="B58" s="80" t="s">
        <v>34</v>
      </c>
      <c r="C58" s="88">
        <v>1177359</v>
      </c>
      <c r="D58" s="88">
        <v>2338619</v>
      </c>
      <c r="E58" s="88">
        <v>3240232</v>
      </c>
      <c r="F58" s="88">
        <v>4737663.0000000009</v>
      </c>
      <c r="G58" s="88">
        <v>1391592.0000000002</v>
      </c>
      <c r="H58" s="88">
        <v>2922020.0000000005</v>
      </c>
      <c r="I58" s="88">
        <v>4394434</v>
      </c>
      <c r="J58" s="150">
        <v>6133301.9999999981</v>
      </c>
      <c r="K58" s="153">
        <v>1706994.0000000002</v>
      </c>
      <c r="L58" s="154">
        <v>2044065.9999999995</v>
      </c>
      <c r="M58" s="140">
        <f t="shared" si="22"/>
        <v>3751060</v>
      </c>
      <c r="N58" s="159">
        <v>2631994.9999999991</v>
      </c>
      <c r="O58" s="159">
        <f t="shared" si="23"/>
        <v>6383054.9999999991</v>
      </c>
      <c r="P58" s="159">
        <v>3257359.0000000005</v>
      </c>
      <c r="Q58" s="159">
        <f t="shared" si="24"/>
        <v>9640414</v>
      </c>
      <c r="R58" s="159">
        <v>1997748.0000000005</v>
      </c>
      <c r="S58" s="159">
        <v>1225261.9999999998</v>
      </c>
      <c r="T58" s="159">
        <f t="shared" si="2"/>
        <v>3223010</v>
      </c>
      <c r="U58" s="159">
        <v>1888458.0000000009</v>
      </c>
      <c r="V58" s="159">
        <f t="shared" si="3"/>
        <v>5111468.0000000009</v>
      </c>
      <c r="W58" s="159">
        <v>2328342</v>
      </c>
      <c r="X58" s="159">
        <f t="shared" si="4"/>
        <v>7439810.0000000009</v>
      </c>
      <c r="Y58" s="159">
        <v>1150859</v>
      </c>
      <c r="Z58" s="159">
        <v>1132444.9999999995</v>
      </c>
      <c r="AA58" s="159">
        <f t="shared" si="5"/>
        <v>2283303.9999999995</v>
      </c>
      <c r="AB58" s="131">
        <f t="shared" si="6"/>
        <v>-42.392183598732181</v>
      </c>
      <c r="AC58" s="130">
        <f t="shared" si="7"/>
        <v>-29.156161476383886</v>
      </c>
      <c r="AD58" s="96"/>
      <c r="AE58" s="96"/>
      <c r="AF58" s="70"/>
      <c r="AG58" s="80" t="s">
        <v>437</v>
      </c>
      <c r="AH58" s="123" t="s">
        <v>34</v>
      </c>
      <c r="AI58" s="88">
        <v>3250007.0000000009</v>
      </c>
      <c r="AJ58" s="88">
        <v>6095098</v>
      </c>
      <c r="AK58" s="88">
        <v>8714153</v>
      </c>
      <c r="AL58" s="88">
        <v>10689269.999999994</v>
      </c>
      <c r="AM58" s="88">
        <v>2164940</v>
      </c>
      <c r="AN58" s="88">
        <v>3969753.9999999986</v>
      </c>
      <c r="AO58" s="88">
        <v>6066883</v>
      </c>
      <c r="AP58" s="134">
        <v>8136161.0000000047</v>
      </c>
      <c r="AQ58" s="88">
        <v>1622852.0000000002</v>
      </c>
      <c r="AR58" s="128">
        <v>1285466</v>
      </c>
      <c r="AS58" s="140">
        <f t="shared" si="25"/>
        <v>2908318</v>
      </c>
      <c r="AT58" s="159">
        <v>1370724</v>
      </c>
      <c r="AU58" s="159">
        <f t="shared" si="26"/>
        <v>4279042</v>
      </c>
      <c r="AV58" s="159">
        <v>1695346</v>
      </c>
      <c r="AW58" s="159">
        <f t="shared" si="27"/>
        <v>5974388</v>
      </c>
      <c r="AX58" s="159">
        <v>4659971.9999999991</v>
      </c>
      <c r="AY58" s="181">
        <v>4051087.0000000009</v>
      </c>
      <c r="AZ58" s="159">
        <f t="shared" si="9"/>
        <v>8711059</v>
      </c>
      <c r="BA58" s="159">
        <v>5288502.0000000009</v>
      </c>
      <c r="BB58" s="159">
        <f t="shared" si="10"/>
        <v>13999561</v>
      </c>
      <c r="BC58" s="159">
        <v>8874332</v>
      </c>
      <c r="BD58" s="159">
        <f t="shared" si="11"/>
        <v>22873893</v>
      </c>
      <c r="BE58" s="159">
        <v>8632292.9999999981</v>
      </c>
      <c r="BF58" s="159">
        <v>7610804.0000000009</v>
      </c>
      <c r="BG58" s="159">
        <f t="shared" si="12"/>
        <v>16243097</v>
      </c>
      <c r="BH58" s="131">
        <f t="shared" si="13"/>
        <v>187.14707194494622</v>
      </c>
      <c r="BI58" s="130">
        <f t="shared" si="14"/>
        <v>86.465239186188484</v>
      </c>
      <c r="BJ58" s="96"/>
      <c r="BK58" s="96"/>
      <c r="BL58" s="66"/>
    </row>
    <row r="59" spans="1:64" ht="15" customHeight="1" x14ac:dyDescent="0.3">
      <c r="A59" s="123" t="s">
        <v>438</v>
      </c>
      <c r="B59" s="80" t="s">
        <v>439</v>
      </c>
      <c r="C59" s="88">
        <v>37770</v>
      </c>
      <c r="D59" s="88">
        <v>62090</v>
      </c>
      <c r="E59" s="88">
        <v>86146</v>
      </c>
      <c r="F59" s="88">
        <v>132751</v>
      </c>
      <c r="G59" s="88">
        <v>42193</v>
      </c>
      <c r="H59" s="88">
        <v>96921.999999999985</v>
      </c>
      <c r="I59" s="88">
        <v>150014</v>
      </c>
      <c r="J59" s="150">
        <v>203084.00000000003</v>
      </c>
      <c r="K59" s="153">
        <v>73861</v>
      </c>
      <c r="L59" s="154">
        <v>37585</v>
      </c>
      <c r="M59" s="140">
        <f t="shared" si="22"/>
        <v>111446</v>
      </c>
      <c r="N59" s="159">
        <v>253943</v>
      </c>
      <c r="O59" s="159">
        <f t="shared" si="23"/>
        <v>365389</v>
      </c>
      <c r="P59" s="159">
        <v>789898.99999999988</v>
      </c>
      <c r="Q59" s="159">
        <f t="shared" si="24"/>
        <v>1155288</v>
      </c>
      <c r="R59" s="159">
        <v>56836</v>
      </c>
      <c r="S59" s="159">
        <v>76206</v>
      </c>
      <c r="T59" s="159">
        <f t="shared" si="2"/>
        <v>133042</v>
      </c>
      <c r="U59" s="159">
        <v>63177.999999999993</v>
      </c>
      <c r="V59" s="159">
        <f t="shared" si="3"/>
        <v>196220</v>
      </c>
      <c r="W59" s="159">
        <v>57237</v>
      </c>
      <c r="X59" s="159">
        <f t="shared" si="4"/>
        <v>253457</v>
      </c>
      <c r="Y59" s="159">
        <v>58788</v>
      </c>
      <c r="Z59" s="159">
        <v>48598</v>
      </c>
      <c r="AA59" s="159">
        <f t="shared" si="5"/>
        <v>107386</v>
      </c>
      <c r="AB59" s="131">
        <f t="shared" si="6"/>
        <v>3.4344429586881517</v>
      </c>
      <c r="AC59" s="130">
        <f t="shared" si="7"/>
        <v>-19.284135836803415</v>
      </c>
      <c r="AD59" s="96"/>
      <c r="AE59" s="96"/>
      <c r="AF59" s="70"/>
      <c r="AG59" s="80" t="s">
        <v>438</v>
      </c>
      <c r="AH59" s="123" t="s">
        <v>439</v>
      </c>
      <c r="AI59" s="88">
        <v>0</v>
      </c>
      <c r="AJ59" s="88">
        <v>0</v>
      </c>
      <c r="AK59" s="88">
        <v>0</v>
      </c>
      <c r="AL59" s="88"/>
      <c r="AM59" s="88"/>
      <c r="AN59" s="88"/>
      <c r="AO59" s="88">
        <v>0</v>
      </c>
      <c r="AP59" s="134">
        <v>5000</v>
      </c>
      <c r="AQ59" s="88">
        <v>10796</v>
      </c>
      <c r="AR59" s="128">
        <v>4828</v>
      </c>
      <c r="AS59" s="140">
        <f t="shared" si="25"/>
        <v>15624</v>
      </c>
      <c r="AT59" s="159">
        <v>1150</v>
      </c>
      <c r="AU59" s="159">
        <f t="shared" si="26"/>
        <v>16774</v>
      </c>
      <c r="AV59" s="159"/>
      <c r="AW59" s="159">
        <f t="shared" si="27"/>
        <v>16774</v>
      </c>
      <c r="AX59" s="159">
        <v>913</v>
      </c>
      <c r="AY59" s="181">
        <v>4014</v>
      </c>
      <c r="AZ59" s="159">
        <f t="shared" si="9"/>
        <v>4927</v>
      </c>
      <c r="BA59" s="159">
        <v>1648</v>
      </c>
      <c r="BB59" s="159">
        <f t="shared" si="10"/>
        <v>6575</v>
      </c>
      <c r="BC59" s="159"/>
      <c r="BD59" s="159">
        <f t="shared" si="11"/>
        <v>6575</v>
      </c>
      <c r="BE59" s="159">
        <v>23195</v>
      </c>
      <c r="BF59" s="159"/>
      <c r="BG59" s="159">
        <f t="shared" si="12"/>
        <v>23195</v>
      </c>
      <c r="BH59" s="131">
        <f t="shared" si="13"/>
        <v>-91.543164134864767</v>
      </c>
      <c r="BI59" s="130">
        <f t="shared" si="14"/>
        <v>370.77329003450376</v>
      </c>
      <c r="BJ59" s="96"/>
      <c r="BK59" s="96"/>
      <c r="BL59" s="66"/>
    </row>
    <row r="60" spans="1:64" ht="15" customHeight="1" x14ac:dyDescent="0.3">
      <c r="A60" s="123" t="s">
        <v>440</v>
      </c>
      <c r="B60" s="80" t="s">
        <v>441</v>
      </c>
      <c r="C60" s="88">
        <v>14135</v>
      </c>
      <c r="D60" s="88">
        <v>14135</v>
      </c>
      <c r="E60" s="88">
        <v>14135</v>
      </c>
      <c r="F60" s="88">
        <v>14135</v>
      </c>
      <c r="G60" s="88">
        <v>10691</v>
      </c>
      <c r="H60" s="88">
        <v>11616</v>
      </c>
      <c r="I60" s="88">
        <v>13309</v>
      </c>
      <c r="J60" s="150">
        <v>16100</v>
      </c>
      <c r="K60" s="153">
        <v>37832</v>
      </c>
      <c r="L60" s="154">
        <v>38251</v>
      </c>
      <c r="M60" s="140">
        <f t="shared" si="22"/>
        <v>76083</v>
      </c>
      <c r="N60" s="159">
        <v>34881</v>
      </c>
      <c r="O60" s="159">
        <f t="shared" si="23"/>
        <v>110964</v>
      </c>
      <c r="P60" s="159">
        <v>43009</v>
      </c>
      <c r="Q60" s="159">
        <f t="shared" si="24"/>
        <v>153973</v>
      </c>
      <c r="R60" s="159">
        <v>2134</v>
      </c>
      <c r="S60" s="159"/>
      <c r="T60" s="159">
        <f t="shared" si="2"/>
        <v>2134</v>
      </c>
      <c r="U60" s="159">
        <v>1094</v>
      </c>
      <c r="V60" s="159">
        <f t="shared" si="3"/>
        <v>3228</v>
      </c>
      <c r="W60" s="159">
        <v>1908</v>
      </c>
      <c r="X60" s="159">
        <f t="shared" si="4"/>
        <v>5136</v>
      </c>
      <c r="Y60" s="159">
        <v>857</v>
      </c>
      <c r="Z60" s="159"/>
      <c r="AA60" s="159">
        <f t="shared" si="5"/>
        <v>857</v>
      </c>
      <c r="AB60" s="131">
        <f t="shared" si="6"/>
        <v>-59.840674789128393</v>
      </c>
      <c r="AC60" s="130">
        <f t="shared" si="7"/>
        <v>-59.840674789128393</v>
      </c>
      <c r="AD60" s="96"/>
      <c r="AE60" s="96"/>
      <c r="AF60" s="70"/>
      <c r="AG60" s="80" t="s">
        <v>440</v>
      </c>
      <c r="AH60" s="123" t="s">
        <v>441</v>
      </c>
      <c r="AI60" s="88">
        <v>205479</v>
      </c>
      <c r="AJ60" s="88">
        <v>417189</v>
      </c>
      <c r="AK60" s="88">
        <v>597641</v>
      </c>
      <c r="AL60" s="88">
        <v>753602.00000000012</v>
      </c>
      <c r="AM60" s="88">
        <v>124033</v>
      </c>
      <c r="AN60" s="88">
        <v>227300</v>
      </c>
      <c r="AO60" s="88">
        <v>330173</v>
      </c>
      <c r="AP60" s="134">
        <v>487723</v>
      </c>
      <c r="AQ60" s="88">
        <v>70812</v>
      </c>
      <c r="AR60" s="128">
        <v>147498</v>
      </c>
      <c r="AS60" s="140">
        <f t="shared" si="25"/>
        <v>218310</v>
      </c>
      <c r="AT60" s="159">
        <v>53393</v>
      </c>
      <c r="AU60" s="159">
        <f t="shared" si="26"/>
        <v>271703</v>
      </c>
      <c r="AV60" s="159">
        <v>20536</v>
      </c>
      <c r="AW60" s="159">
        <f t="shared" si="27"/>
        <v>292239</v>
      </c>
      <c r="AX60" s="159">
        <v>14233</v>
      </c>
      <c r="AY60" s="181">
        <v>16123</v>
      </c>
      <c r="AZ60" s="159">
        <f t="shared" si="9"/>
        <v>30356</v>
      </c>
      <c r="BA60" s="159">
        <v>5799</v>
      </c>
      <c r="BB60" s="159">
        <f t="shared" si="10"/>
        <v>36155</v>
      </c>
      <c r="BC60" s="159">
        <v>29344</v>
      </c>
      <c r="BD60" s="159">
        <f t="shared" si="11"/>
        <v>65499</v>
      </c>
      <c r="BE60" s="159">
        <v>7497</v>
      </c>
      <c r="BF60" s="159">
        <v>34767</v>
      </c>
      <c r="BG60" s="159">
        <f t="shared" si="12"/>
        <v>42264</v>
      </c>
      <c r="BH60" s="131">
        <f t="shared" si="13"/>
        <v>-79.900299384285148</v>
      </c>
      <c r="BI60" s="130">
        <f t="shared" si="14"/>
        <v>39.227829753590726</v>
      </c>
      <c r="BJ60" s="96"/>
      <c r="BK60" s="96"/>
      <c r="BL60" s="66"/>
    </row>
    <row r="61" spans="1:64" ht="15" customHeight="1" x14ac:dyDescent="0.3">
      <c r="A61" s="123" t="s">
        <v>442</v>
      </c>
      <c r="B61" s="80" t="s">
        <v>443</v>
      </c>
      <c r="C61" s="88">
        <v>34713</v>
      </c>
      <c r="D61" s="88">
        <v>72188</v>
      </c>
      <c r="E61" s="88">
        <v>112539</v>
      </c>
      <c r="F61" s="88">
        <v>187048.00000000006</v>
      </c>
      <c r="G61" s="88">
        <v>162573.00000000003</v>
      </c>
      <c r="H61" s="88">
        <v>389784</v>
      </c>
      <c r="I61" s="88">
        <v>427730.00000000012</v>
      </c>
      <c r="J61" s="150">
        <v>476408.99999999988</v>
      </c>
      <c r="K61" s="153">
        <v>43735.000000000007</v>
      </c>
      <c r="L61" s="154">
        <v>57828.999999999978</v>
      </c>
      <c r="M61" s="140">
        <f t="shared" si="22"/>
        <v>101563.99999999999</v>
      </c>
      <c r="N61" s="159">
        <v>73356</v>
      </c>
      <c r="O61" s="159">
        <f t="shared" si="23"/>
        <v>174920</v>
      </c>
      <c r="P61" s="159">
        <v>78320</v>
      </c>
      <c r="Q61" s="159">
        <f t="shared" si="24"/>
        <v>253240</v>
      </c>
      <c r="R61" s="159">
        <v>72014</v>
      </c>
      <c r="S61" s="159">
        <v>310939</v>
      </c>
      <c r="T61" s="159">
        <f t="shared" si="2"/>
        <v>382953</v>
      </c>
      <c r="U61" s="159">
        <v>57368</v>
      </c>
      <c r="V61" s="159">
        <f t="shared" si="3"/>
        <v>440321</v>
      </c>
      <c r="W61" s="159">
        <v>49887</v>
      </c>
      <c r="X61" s="159">
        <f t="shared" si="4"/>
        <v>490208</v>
      </c>
      <c r="Y61" s="159">
        <v>389288</v>
      </c>
      <c r="Z61" s="159">
        <v>440102.99999999994</v>
      </c>
      <c r="AA61" s="159">
        <f t="shared" si="5"/>
        <v>829391</v>
      </c>
      <c r="AB61" s="131">
        <f t="shared" si="6"/>
        <v>440.57266642597278</v>
      </c>
      <c r="AC61" s="130">
        <f t="shared" si="7"/>
        <v>116.57775236125582</v>
      </c>
      <c r="AD61" s="96"/>
      <c r="AE61" s="96"/>
      <c r="AF61" s="70"/>
      <c r="AG61" s="80" t="s">
        <v>442</v>
      </c>
      <c r="AH61" s="123" t="s">
        <v>443</v>
      </c>
      <c r="AI61" s="88">
        <v>1799196.9999999998</v>
      </c>
      <c r="AJ61" s="88">
        <v>2822512.9999999995</v>
      </c>
      <c r="AK61" s="88">
        <v>3267754.9999999995</v>
      </c>
      <c r="AL61" s="88">
        <v>4041807.9999999986</v>
      </c>
      <c r="AM61" s="88">
        <v>1744366.0000000007</v>
      </c>
      <c r="AN61" s="88">
        <v>2732840.9999999991</v>
      </c>
      <c r="AO61" s="88">
        <v>3114185.0000000005</v>
      </c>
      <c r="AP61" s="134">
        <v>3782255.9999999986</v>
      </c>
      <c r="AQ61" s="88">
        <v>1886089.0000000002</v>
      </c>
      <c r="AR61" s="128">
        <v>1155710.0000000002</v>
      </c>
      <c r="AS61" s="140">
        <f t="shared" si="25"/>
        <v>3041799.0000000005</v>
      </c>
      <c r="AT61" s="159">
        <v>727150.00000000023</v>
      </c>
      <c r="AU61" s="159">
        <f t="shared" si="26"/>
        <v>3768949.0000000009</v>
      </c>
      <c r="AV61" s="159">
        <v>921886.99999999977</v>
      </c>
      <c r="AW61" s="159">
        <f t="shared" si="27"/>
        <v>4690836.0000000009</v>
      </c>
      <c r="AX61" s="159">
        <v>1647231</v>
      </c>
      <c r="AY61" s="181">
        <v>1324638.0000000002</v>
      </c>
      <c r="AZ61" s="159">
        <f t="shared" si="9"/>
        <v>2971869</v>
      </c>
      <c r="BA61" s="159">
        <v>1109127.9999999998</v>
      </c>
      <c r="BB61" s="159">
        <f t="shared" si="10"/>
        <v>4080997</v>
      </c>
      <c r="BC61" s="159">
        <v>1061539</v>
      </c>
      <c r="BD61" s="159">
        <f t="shared" si="11"/>
        <v>5142536</v>
      </c>
      <c r="BE61" s="159">
        <v>1906729</v>
      </c>
      <c r="BF61" s="159">
        <v>1847245.9999999998</v>
      </c>
      <c r="BG61" s="159">
        <f t="shared" si="12"/>
        <v>3753975</v>
      </c>
      <c r="BH61" s="131">
        <f t="shared" si="13"/>
        <v>-12.664195592042589</v>
      </c>
      <c r="BI61" s="130">
        <f t="shared" si="14"/>
        <v>26.316974267708289</v>
      </c>
      <c r="BJ61" s="96"/>
      <c r="BK61" s="96"/>
      <c r="BL61" s="66"/>
    </row>
    <row r="62" spans="1:64" ht="15" customHeight="1" x14ac:dyDescent="0.3">
      <c r="A62" s="123" t="s">
        <v>444</v>
      </c>
      <c r="B62" s="80" t="s">
        <v>445</v>
      </c>
      <c r="C62" s="88">
        <v>248845</v>
      </c>
      <c r="D62" s="88">
        <v>476229</v>
      </c>
      <c r="E62" s="88">
        <v>629476</v>
      </c>
      <c r="F62" s="88">
        <v>827766.00000000012</v>
      </c>
      <c r="G62" s="88">
        <v>226208</v>
      </c>
      <c r="H62" s="88">
        <v>452948</v>
      </c>
      <c r="I62" s="88">
        <v>712308</v>
      </c>
      <c r="J62" s="150">
        <v>935314</v>
      </c>
      <c r="K62" s="153">
        <v>244671</v>
      </c>
      <c r="L62" s="154">
        <v>220433</v>
      </c>
      <c r="M62" s="140">
        <f t="shared" si="22"/>
        <v>465104</v>
      </c>
      <c r="N62" s="159">
        <v>274515</v>
      </c>
      <c r="O62" s="159">
        <f t="shared" si="23"/>
        <v>739619</v>
      </c>
      <c r="P62" s="159">
        <v>260708</v>
      </c>
      <c r="Q62" s="159">
        <f t="shared" si="24"/>
        <v>1000327</v>
      </c>
      <c r="R62" s="159">
        <v>336592</v>
      </c>
      <c r="S62" s="159">
        <v>82715</v>
      </c>
      <c r="T62" s="159">
        <f t="shared" si="2"/>
        <v>419307</v>
      </c>
      <c r="U62" s="159">
        <v>127101</v>
      </c>
      <c r="V62" s="159">
        <f t="shared" si="3"/>
        <v>546408</v>
      </c>
      <c r="W62" s="159">
        <v>293630</v>
      </c>
      <c r="X62" s="159">
        <f t="shared" si="4"/>
        <v>840038</v>
      </c>
      <c r="Y62" s="159">
        <v>247435.00000000003</v>
      </c>
      <c r="Z62" s="159">
        <v>299656</v>
      </c>
      <c r="AA62" s="159">
        <f t="shared" si="5"/>
        <v>547091</v>
      </c>
      <c r="AB62" s="131">
        <f t="shared" si="6"/>
        <v>-26.488151827732082</v>
      </c>
      <c r="AC62" s="130">
        <f t="shared" si="7"/>
        <v>30.475045730216749</v>
      </c>
      <c r="AD62" s="96"/>
      <c r="AE62" s="96"/>
      <c r="AF62" s="70"/>
      <c r="AG62" s="80" t="s">
        <v>444</v>
      </c>
      <c r="AH62" s="123" t="s">
        <v>445</v>
      </c>
      <c r="AI62" s="88">
        <v>25</v>
      </c>
      <c r="AJ62" s="88">
        <v>2686</v>
      </c>
      <c r="AK62" s="88">
        <v>8888</v>
      </c>
      <c r="AL62" s="88">
        <v>8989</v>
      </c>
      <c r="AM62" s="88">
        <v>6653</v>
      </c>
      <c r="AN62" s="88">
        <v>6653</v>
      </c>
      <c r="AO62" s="88">
        <v>6653</v>
      </c>
      <c r="AP62" s="134">
        <v>6671</v>
      </c>
      <c r="AQ62" s="88">
        <v>342</v>
      </c>
      <c r="AR62" s="128"/>
      <c r="AS62" s="140">
        <f t="shared" si="25"/>
        <v>342</v>
      </c>
      <c r="AT62" s="159"/>
      <c r="AU62" s="159">
        <f t="shared" si="26"/>
        <v>342</v>
      </c>
      <c r="AV62" s="159"/>
      <c r="AW62" s="159">
        <f t="shared" si="27"/>
        <v>342</v>
      </c>
      <c r="AX62" s="159"/>
      <c r="AY62" s="183"/>
      <c r="AZ62" s="159">
        <f t="shared" si="9"/>
        <v>0</v>
      </c>
      <c r="BA62" s="159"/>
      <c r="BB62" s="159">
        <f t="shared" si="10"/>
        <v>0</v>
      </c>
      <c r="BC62" s="159"/>
      <c r="BD62" s="159">
        <f t="shared" si="11"/>
        <v>0</v>
      </c>
      <c r="BE62" s="159"/>
      <c r="BF62" s="159"/>
      <c r="BG62" s="159">
        <f t="shared" si="12"/>
        <v>0</v>
      </c>
      <c r="BH62" s="131">
        <f t="shared" si="13"/>
        <v>-100</v>
      </c>
      <c r="BI62" s="130"/>
      <c r="BJ62" s="96"/>
      <c r="BK62" s="96"/>
      <c r="BL62" s="66"/>
    </row>
    <row r="63" spans="1:64" ht="15" customHeight="1" x14ac:dyDescent="0.3">
      <c r="A63" s="123" t="s">
        <v>446</v>
      </c>
      <c r="B63" s="80" t="s">
        <v>447</v>
      </c>
      <c r="C63" s="88">
        <v>120726</v>
      </c>
      <c r="D63" s="88">
        <v>279137</v>
      </c>
      <c r="E63" s="88">
        <v>382346</v>
      </c>
      <c r="F63" s="88">
        <v>448556.99999999994</v>
      </c>
      <c r="G63" s="88">
        <v>30699</v>
      </c>
      <c r="H63" s="88">
        <v>70844</v>
      </c>
      <c r="I63" s="88">
        <v>124357</v>
      </c>
      <c r="J63" s="150">
        <v>175106.00000000003</v>
      </c>
      <c r="K63" s="153">
        <v>43000</v>
      </c>
      <c r="L63" s="154">
        <v>31584.999999999996</v>
      </c>
      <c r="M63" s="140">
        <f t="shared" si="22"/>
        <v>74585</v>
      </c>
      <c r="N63" s="159">
        <v>53544</v>
      </c>
      <c r="O63" s="159">
        <f t="shared" si="23"/>
        <v>128129</v>
      </c>
      <c r="P63" s="159">
        <v>50957</v>
      </c>
      <c r="Q63" s="159">
        <f t="shared" si="24"/>
        <v>179086</v>
      </c>
      <c r="R63" s="159">
        <v>24616.999999999996</v>
      </c>
      <c r="S63" s="159">
        <v>30685</v>
      </c>
      <c r="T63" s="159">
        <f t="shared" si="2"/>
        <v>55302</v>
      </c>
      <c r="U63" s="159">
        <v>24718.999999999996</v>
      </c>
      <c r="V63" s="159">
        <f t="shared" si="3"/>
        <v>80021</v>
      </c>
      <c r="W63" s="159">
        <v>33298.999999999993</v>
      </c>
      <c r="X63" s="159">
        <f t="shared" si="4"/>
        <v>113320</v>
      </c>
      <c r="Y63" s="159">
        <v>317326</v>
      </c>
      <c r="Z63" s="159">
        <v>252240.00000000006</v>
      </c>
      <c r="AA63" s="159">
        <f t="shared" si="5"/>
        <v>569566</v>
      </c>
      <c r="AB63" s="131">
        <f t="shared" si="6"/>
        <v>1189.0522809440633</v>
      </c>
      <c r="AC63" s="130">
        <f t="shared" si="7"/>
        <v>929.91935192217284</v>
      </c>
      <c r="AD63" s="96"/>
      <c r="AE63" s="96"/>
      <c r="AF63" s="70"/>
      <c r="AG63" s="80" t="s">
        <v>446</v>
      </c>
      <c r="AH63" s="123" t="s">
        <v>447</v>
      </c>
      <c r="AI63" s="88">
        <v>269640.00000000012</v>
      </c>
      <c r="AJ63" s="88">
        <v>423947.00000000012</v>
      </c>
      <c r="AK63" s="88">
        <v>504572.00000000012</v>
      </c>
      <c r="AL63" s="88">
        <v>736986.99999999988</v>
      </c>
      <c r="AM63" s="88">
        <v>141684.00000000003</v>
      </c>
      <c r="AN63" s="88">
        <v>319545</v>
      </c>
      <c r="AO63" s="88">
        <v>1105334.9999999998</v>
      </c>
      <c r="AP63" s="134">
        <v>1287807.0000000005</v>
      </c>
      <c r="AQ63" s="88">
        <v>201564.00000000006</v>
      </c>
      <c r="AR63" s="128">
        <v>286299.00000000006</v>
      </c>
      <c r="AS63" s="140">
        <f t="shared" si="25"/>
        <v>487863.00000000012</v>
      </c>
      <c r="AT63" s="159">
        <v>130936.99999999999</v>
      </c>
      <c r="AU63" s="159">
        <f t="shared" si="26"/>
        <v>618800.00000000012</v>
      </c>
      <c r="AV63" s="159">
        <v>207883</v>
      </c>
      <c r="AW63" s="159">
        <f t="shared" si="27"/>
        <v>826683.00000000012</v>
      </c>
      <c r="AX63" s="159">
        <v>168542</v>
      </c>
      <c r="AY63" s="181">
        <v>184137</v>
      </c>
      <c r="AZ63" s="159">
        <f t="shared" si="9"/>
        <v>352679</v>
      </c>
      <c r="BA63" s="159">
        <v>172407</v>
      </c>
      <c r="BB63" s="159">
        <f t="shared" si="10"/>
        <v>525086</v>
      </c>
      <c r="BC63" s="159">
        <v>87023.000000000015</v>
      </c>
      <c r="BD63" s="159">
        <f t="shared" si="11"/>
        <v>612109</v>
      </c>
      <c r="BE63" s="159">
        <v>696049.00000000012</v>
      </c>
      <c r="BF63" s="159">
        <v>608560.00000000023</v>
      </c>
      <c r="BG63" s="159">
        <f t="shared" si="12"/>
        <v>1304609.0000000005</v>
      </c>
      <c r="BH63" s="131">
        <f t="shared" si="13"/>
        <v>-16.382885832787636</v>
      </c>
      <c r="BI63" s="130">
        <f t="shared" si="14"/>
        <v>269.91400111716331</v>
      </c>
      <c r="BJ63" s="96"/>
      <c r="BK63" s="96"/>
      <c r="BL63" s="66"/>
    </row>
    <row r="64" spans="1:64" ht="15" customHeight="1" x14ac:dyDescent="0.3">
      <c r="A64" s="123" t="s">
        <v>448</v>
      </c>
      <c r="B64" s="80" t="s">
        <v>35</v>
      </c>
      <c r="C64" s="88">
        <v>5715</v>
      </c>
      <c r="D64" s="88">
        <v>5879</v>
      </c>
      <c r="E64" s="88">
        <v>46528</v>
      </c>
      <c r="F64" s="88">
        <v>69067</v>
      </c>
      <c r="G64" s="88">
        <v>21793</v>
      </c>
      <c r="H64" s="88">
        <v>53508</v>
      </c>
      <c r="I64" s="88">
        <v>77260</v>
      </c>
      <c r="J64" s="150">
        <v>77260</v>
      </c>
      <c r="K64" s="153">
        <v>6453</v>
      </c>
      <c r="L64" s="154">
        <v>22114</v>
      </c>
      <c r="M64" s="140">
        <f t="shared" si="22"/>
        <v>28567</v>
      </c>
      <c r="N64" s="159">
        <v>9908</v>
      </c>
      <c r="O64" s="159">
        <f t="shared" si="23"/>
        <v>38475</v>
      </c>
      <c r="P64" s="159"/>
      <c r="Q64" s="159">
        <f t="shared" si="24"/>
        <v>38475</v>
      </c>
      <c r="R64" s="159">
        <v>945</v>
      </c>
      <c r="S64" s="159">
        <v>11496</v>
      </c>
      <c r="T64" s="159">
        <f t="shared" si="2"/>
        <v>12441</v>
      </c>
      <c r="U64" s="159">
        <v>12889</v>
      </c>
      <c r="V64" s="159">
        <f t="shared" si="3"/>
        <v>25330</v>
      </c>
      <c r="W64" s="159">
        <v>20461</v>
      </c>
      <c r="X64" s="159">
        <f t="shared" si="4"/>
        <v>45791</v>
      </c>
      <c r="Y64" s="159">
        <v>3459</v>
      </c>
      <c r="Z64" s="159">
        <v>19849</v>
      </c>
      <c r="AA64" s="159">
        <f t="shared" si="5"/>
        <v>23308</v>
      </c>
      <c r="AB64" s="131">
        <f t="shared" si="6"/>
        <v>266.03174603174602</v>
      </c>
      <c r="AC64" s="130">
        <f t="shared" si="7"/>
        <v>87.348283900008028</v>
      </c>
      <c r="AD64" s="96"/>
      <c r="AE64" s="96"/>
      <c r="AF64" s="70"/>
      <c r="AG64" s="80" t="s">
        <v>448</v>
      </c>
      <c r="AH64" s="123" t="s">
        <v>35</v>
      </c>
      <c r="AI64" s="88">
        <v>17324.999999999996</v>
      </c>
      <c r="AJ64" s="88">
        <v>56891</v>
      </c>
      <c r="AK64" s="88">
        <v>222131</v>
      </c>
      <c r="AL64" s="88">
        <v>286051.00000000006</v>
      </c>
      <c r="AM64" s="88">
        <v>123904.00000000001</v>
      </c>
      <c r="AN64" s="88">
        <v>279525.00000000006</v>
      </c>
      <c r="AO64" s="88">
        <v>357967</v>
      </c>
      <c r="AP64" s="134">
        <v>390732.99999999994</v>
      </c>
      <c r="AQ64" s="88">
        <v>37181.999999999993</v>
      </c>
      <c r="AR64" s="128">
        <v>48657</v>
      </c>
      <c r="AS64" s="140">
        <f t="shared" si="25"/>
        <v>85839</v>
      </c>
      <c r="AT64" s="159">
        <v>110181</v>
      </c>
      <c r="AU64" s="159">
        <f t="shared" si="26"/>
        <v>196020</v>
      </c>
      <c r="AV64" s="159">
        <v>247880</v>
      </c>
      <c r="AW64" s="159">
        <f t="shared" si="27"/>
        <v>443900</v>
      </c>
      <c r="AX64" s="159">
        <v>15771.999999999998</v>
      </c>
      <c r="AY64" s="181">
        <v>82575</v>
      </c>
      <c r="AZ64" s="159">
        <f t="shared" si="9"/>
        <v>98347</v>
      </c>
      <c r="BA64" s="159">
        <v>62782</v>
      </c>
      <c r="BB64" s="159">
        <f t="shared" si="10"/>
        <v>161129</v>
      </c>
      <c r="BC64" s="159">
        <v>79093</v>
      </c>
      <c r="BD64" s="159">
        <f t="shared" si="11"/>
        <v>240222</v>
      </c>
      <c r="BE64" s="159">
        <v>615553</v>
      </c>
      <c r="BF64" s="159">
        <v>230789.00000000003</v>
      </c>
      <c r="BG64" s="159">
        <f t="shared" si="12"/>
        <v>846342</v>
      </c>
      <c r="BH64" s="131">
        <f t="shared" si="13"/>
        <v>-57.58162551772363</v>
      </c>
      <c r="BI64" s="130">
        <f t="shared" si="14"/>
        <v>760.56717540951945</v>
      </c>
      <c r="BJ64" s="96"/>
      <c r="BK64" s="96"/>
      <c r="BL64" s="66"/>
    </row>
    <row r="65" spans="1:64" ht="15" customHeight="1" x14ac:dyDescent="0.3">
      <c r="A65" s="123" t="s">
        <v>449</v>
      </c>
      <c r="B65" s="80" t="s">
        <v>450</v>
      </c>
      <c r="C65" s="88">
        <v>401784.00000000006</v>
      </c>
      <c r="D65" s="88">
        <v>1209405</v>
      </c>
      <c r="E65" s="88">
        <v>1580537</v>
      </c>
      <c r="F65" s="88">
        <v>2409301.9999999995</v>
      </c>
      <c r="G65" s="88">
        <v>588033.99999999988</v>
      </c>
      <c r="H65" s="88">
        <v>1094777.9999999998</v>
      </c>
      <c r="I65" s="88">
        <v>1520928</v>
      </c>
      <c r="J65" s="150">
        <v>1987440.0000000005</v>
      </c>
      <c r="K65" s="153">
        <v>499747</v>
      </c>
      <c r="L65" s="154">
        <v>530341</v>
      </c>
      <c r="M65" s="140">
        <f t="shared" si="22"/>
        <v>1030088</v>
      </c>
      <c r="N65" s="159">
        <v>625864.00000000012</v>
      </c>
      <c r="O65" s="159">
        <f t="shared" si="23"/>
        <v>1655952</v>
      </c>
      <c r="P65" s="159">
        <v>344537</v>
      </c>
      <c r="Q65" s="159">
        <f t="shared" si="24"/>
        <v>2000489</v>
      </c>
      <c r="R65" s="159">
        <v>634240.99999999988</v>
      </c>
      <c r="S65" s="159">
        <v>554610</v>
      </c>
      <c r="T65" s="159">
        <f t="shared" si="2"/>
        <v>1188851</v>
      </c>
      <c r="U65" s="159">
        <v>480035</v>
      </c>
      <c r="V65" s="159">
        <f t="shared" si="3"/>
        <v>1668886</v>
      </c>
      <c r="W65" s="159">
        <v>450738.00000000012</v>
      </c>
      <c r="X65" s="159">
        <f t="shared" si="4"/>
        <v>2119624</v>
      </c>
      <c r="Y65" s="159">
        <v>427891.99999999988</v>
      </c>
      <c r="Z65" s="159">
        <v>769845.00000000023</v>
      </c>
      <c r="AA65" s="159">
        <f t="shared" si="5"/>
        <v>1197737</v>
      </c>
      <c r="AB65" s="131">
        <f t="shared" si="6"/>
        <v>-32.5347935563926</v>
      </c>
      <c r="AC65" s="130">
        <f t="shared" si="7"/>
        <v>0.74744438117140533</v>
      </c>
      <c r="AD65" s="96"/>
      <c r="AE65" s="96"/>
      <c r="AF65" s="70"/>
      <c r="AG65" s="80" t="s">
        <v>449</v>
      </c>
      <c r="AH65" s="123" t="s">
        <v>450</v>
      </c>
      <c r="AI65" s="88">
        <v>158711</v>
      </c>
      <c r="AJ65" s="88">
        <v>299582</v>
      </c>
      <c r="AK65" s="88">
        <v>1019382</v>
      </c>
      <c r="AL65" s="88">
        <v>1245638.0000000002</v>
      </c>
      <c r="AM65" s="88">
        <v>95357</v>
      </c>
      <c r="AN65" s="88">
        <v>153903</v>
      </c>
      <c r="AO65" s="88">
        <v>252759</v>
      </c>
      <c r="AP65" s="134">
        <v>278069.00000000006</v>
      </c>
      <c r="AQ65" s="88">
        <v>30750</v>
      </c>
      <c r="AR65" s="128">
        <v>55408.999999999985</v>
      </c>
      <c r="AS65" s="140">
        <f t="shared" si="25"/>
        <v>86158.999999999985</v>
      </c>
      <c r="AT65" s="159">
        <v>74526</v>
      </c>
      <c r="AU65" s="159">
        <f t="shared" si="26"/>
        <v>160685</v>
      </c>
      <c r="AV65" s="159">
        <v>44807.000000000007</v>
      </c>
      <c r="AW65" s="159">
        <f t="shared" si="27"/>
        <v>205492</v>
      </c>
      <c r="AX65" s="159">
        <v>26762</v>
      </c>
      <c r="AY65" s="181">
        <v>56530</v>
      </c>
      <c r="AZ65" s="159">
        <f t="shared" si="9"/>
        <v>83292</v>
      </c>
      <c r="BA65" s="159">
        <v>148148</v>
      </c>
      <c r="BB65" s="159">
        <f t="shared" si="10"/>
        <v>231440</v>
      </c>
      <c r="BC65" s="159">
        <v>33399.999999999993</v>
      </c>
      <c r="BD65" s="159">
        <f t="shared" si="11"/>
        <v>264840</v>
      </c>
      <c r="BE65" s="159">
        <v>100549</v>
      </c>
      <c r="BF65" s="159">
        <v>67415.000000000015</v>
      </c>
      <c r="BG65" s="159">
        <f t="shared" si="12"/>
        <v>167964</v>
      </c>
      <c r="BH65" s="131">
        <f t="shared" si="13"/>
        <v>-12.96910569105691</v>
      </c>
      <c r="BI65" s="130">
        <f t="shared" si="14"/>
        <v>101.6568217836047</v>
      </c>
      <c r="BJ65" s="96"/>
      <c r="BK65" s="96"/>
      <c r="BL65" s="66"/>
    </row>
    <row r="66" spans="1:64" ht="15" customHeight="1" x14ac:dyDescent="0.3">
      <c r="A66" s="123" t="s">
        <v>451</v>
      </c>
      <c r="B66" s="80" t="s">
        <v>452</v>
      </c>
      <c r="C66" s="88">
        <v>17382223.000000004</v>
      </c>
      <c r="D66" s="88">
        <v>32262183.000000004</v>
      </c>
      <c r="E66" s="88">
        <v>43184034.000000007</v>
      </c>
      <c r="F66" s="88">
        <v>51050579.999999993</v>
      </c>
      <c r="G66" s="88">
        <v>9456351</v>
      </c>
      <c r="H66" s="88">
        <v>20210964.999999993</v>
      </c>
      <c r="I66" s="88">
        <v>27641990</v>
      </c>
      <c r="J66" s="150">
        <v>41557475.999999985</v>
      </c>
      <c r="K66" s="153">
        <v>10201771</v>
      </c>
      <c r="L66" s="154">
        <v>12274628</v>
      </c>
      <c r="M66" s="140">
        <f t="shared" si="22"/>
        <v>22476399</v>
      </c>
      <c r="N66" s="159">
        <v>13467127.999999998</v>
      </c>
      <c r="O66" s="159">
        <f t="shared" si="23"/>
        <v>35943527</v>
      </c>
      <c r="P66" s="159">
        <v>4607011</v>
      </c>
      <c r="Q66" s="159">
        <f t="shared" si="24"/>
        <v>40550538</v>
      </c>
      <c r="R66" s="159">
        <v>12828728.000000004</v>
      </c>
      <c r="S66" s="159">
        <v>12516873</v>
      </c>
      <c r="T66" s="159">
        <f t="shared" si="2"/>
        <v>25345601.000000004</v>
      </c>
      <c r="U66" s="159">
        <v>8525167</v>
      </c>
      <c r="V66" s="159">
        <f t="shared" si="3"/>
        <v>33870768</v>
      </c>
      <c r="W66" s="159">
        <v>10102520.999999996</v>
      </c>
      <c r="X66" s="159">
        <f t="shared" si="4"/>
        <v>43973289</v>
      </c>
      <c r="Y66" s="159">
        <v>8779600.9999999981</v>
      </c>
      <c r="Z66" s="159">
        <v>10803036.999999991</v>
      </c>
      <c r="AA66" s="159">
        <f t="shared" si="5"/>
        <v>19582637.999999989</v>
      </c>
      <c r="AB66" s="131">
        <f t="shared" si="6"/>
        <v>-31.562965556678762</v>
      </c>
      <c r="AC66" s="130">
        <f t="shared" si="7"/>
        <v>-22.737527510197978</v>
      </c>
      <c r="AD66" s="96"/>
      <c r="AE66" s="96"/>
      <c r="AF66" s="70"/>
      <c r="AG66" s="80" t="s">
        <v>451</v>
      </c>
      <c r="AH66" s="123" t="s">
        <v>452</v>
      </c>
      <c r="AI66" s="88">
        <v>2597</v>
      </c>
      <c r="AJ66" s="88">
        <v>43284</v>
      </c>
      <c r="AK66" s="88">
        <v>60767</v>
      </c>
      <c r="AL66" s="88">
        <v>96038</v>
      </c>
      <c r="AM66" s="88">
        <v>14458.999999999998</v>
      </c>
      <c r="AN66" s="88">
        <v>56235</v>
      </c>
      <c r="AO66" s="88">
        <v>98013</v>
      </c>
      <c r="AP66" s="134">
        <v>119667</v>
      </c>
      <c r="AQ66" s="88">
        <v>199386</v>
      </c>
      <c r="AR66" s="128">
        <v>164630</v>
      </c>
      <c r="AS66" s="140">
        <f t="shared" si="25"/>
        <v>364016</v>
      </c>
      <c r="AT66" s="159">
        <v>160925</v>
      </c>
      <c r="AU66" s="159">
        <f t="shared" si="26"/>
        <v>524941</v>
      </c>
      <c r="AV66" s="159">
        <v>86813</v>
      </c>
      <c r="AW66" s="159">
        <f t="shared" si="27"/>
        <v>611754</v>
      </c>
      <c r="AX66" s="159">
        <v>64333</v>
      </c>
      <c r="AY66" s="181">
        <v>165487</v>
      </c>
      <c r="AZ66" s="159">
        <f t="shared" si="9"/>
        <v>229820</v>
      </c>
      <c r="BA66" s="159">
        <v>29714</v>
      </c>
      <c r="BB66" s="159">
        <f t="shared" si="10"/>
        <v>259534</v>
      </c>
      <c r="BC66" s="159">
        <v>356488</v>
      </c>
      <c r="BD66" s="159">
        <f t="shared" si="11"/>
        <v>616022</v>
      </c>
      <c r="BE66" s="159">
        <v>293803</v>
      </c>
      <c r="BF66" s="159">
        <v>379906.99999999994</v>
      </c>
      <c r="BG66" s="159">
        <f t="shared" si="12"/>
        <v>673710</v>
      </c>
      <c r="BH66" s="131">
        <f t="shared" si="13"/>
        <v>-67.734444745368279</v>
      </c>
      <c r="BI66" s="130">
        <f t="shared" si="14"/>
        <v>193.14681054738492</v>
      </c>
      <c r="BJ66" s="96"/>
      <c r="BK66" s="96"/>
      <c r="BL66" s="66"/>
    </row>
    <row r="67" spans="1:64" ht="15" customHeight="1" x14ac:dyDescent="0.3">
      <c r="A67" s="123" t="s">
        <v>453</v>
      </c>
      <c r="B67" s="298" t="s">
        <v>454</v>
      </c>
      <c r="C67" s="88">
        <v>250497</v>
      </c>
      <c r="D67" s="88">
        <v>650373</v>
      </c>
      <c r="E67" s="88">
        <v>1276528.0000000002</v>
      </c>
      <c r="F67" s="88">
        <v>7981818.0000000019</v>
      </c>
      <c r="G67" s="88">
        <v>7656104.9999999981</v>
      </c>
      <c r="H67" s="88">
        <v>73504457.99999997</v>
      </c>
      <c r="I67" s="88">
        <v>195378989</v>
      </c>
      <c r="J67" s="150">
        <v>374795339</v>
      </c>
      <c r="K67" s="153">
        <v>125835822.99999997</v>
      </c>
      <c r="L67" s="154">
        <v>176715826.00000003</v>
      </c>
      <c r="M67" s="140">
        <f t="shared" si="22"/>
        <v>302551649</v>
      </c>
      <c r="N67" s="159">
        <v>115889046.99999999</v>
      </c>
      <c r="O67" s="159">
        <f t="shared" si="23"/>
        <v>418440696</v>
      </c>
      <c r="P67" s="159">
        <v>94968498</v>
      </c>
      <c r="Q67" s="159">
        <f t="shared" si="24"/>
        <v>513409194</v>
      </c>
      <c r="R67" s="159">
        <v>18077125.000000004</v>
      </c>
      <c r="S67" s="159">
        <v>606775</v>
      </c>
      <c r="T67" s="159">
        <f t="shared" si="2"/>
        <v>18683900.000000004</v>
      </c>
      <c r="U67" s="159">
        <v>962322.00000000012</v>
      </c>
      <c r="V67" s="159">
        <f t="shared" si="3"/>
        <v>19646222.000000004</v>
      </c>
      <c r="W67" s="159">
        <v>347388.99999999988</v>
      </c>
      <c r="X67" s="159">
        <f t="shared" si="4"/>
        <v>19993611.000000004</v>
      </c>
      <c r="Y67" s="159">
        <v>1057107.9999999995</v>
      </c>
      <c r="Z67" s="159">
        <v>794418.00000000012</v>
      </c>
      <c r="AA67" s="159">
        <f t="shared" si="5"/>
        <v>1851525.9999999995</v>
      </c>
      <c r="AB67" s="131">
        <f t="shared" si="6"/>
        <v>-94.152233831430607</v>
      </c>
      <c r="AC67" s="130">
        <f t="shared" si="7"/>
        <v>-90.090259528256951</v>
      </c>
      <c r="AD67" s="96"/>
      <c r="AE67" s="96"/>
      <c r="AF67" s="70"/>
      <c r="AG67" s="80" t="s">
        <v>453</v>
      </c>
      <c r="AH67" s="299" t="s">
        <v>454</v>
      </c>
      <c r="AI67" s="88">
        <v>13078511.999999994</v>
      </c>
      <c r="AJ67" s="88">
        <v>28932947.999999993</v>
      </c>
      <c r="AK67" s="88">
        <v>45539964.999999993</v>
      </c>
      <c r="AL67" s="88">
        <v>55320099.999999963</v>
      </c>
      <c r="AM67" s="88">
        <v>20052627</v>
      </c>
      <c r="AN67" s="88">
        <v>30107991.999999989</v>
      </c>
      <c r="AO67" s="88">
        <v>45378223</v>
      </c>
      <c r="AP67" s="134">
        <v>57260822.999999993</v>
      </c>
      <c r="AQ67" s="88">
        <v>11854295.000000006</v>
      </c>
      <c r="AR67" s="128">
        <v>15987114.000000002</v>
      </c>
      <c r="AS67" s="140">
        <f t="shared" si="25"/>
        <v>27841409.000000007</v>
      </c>
      <c r="AT67" s="159">
        <v>12019520.999999998</v>
      </c>
      <c r="AU67" s="159">
        <f t="shared" si="26"/>
        <v>39860930.000000007</v>
      </c>
      <c r="AV67" s="159">
        <v>14917757.999999993</v>
      </c>
      <c r="AW67" s="159">
        <f t="shared" si="27"/>
        <v>54778688</v>
      </c>
      <c r="AX67" s="159">
        <v>14921268.000000006</v>
      </c>
      <c r="AY67" s="181">
        <v>12042641.000000002</v>
      </c>
      <c r="AZ67" s="159">
        <f t="shared" si="9"/>
        <v>26963909.000000007</v>
      </c>
      <c r="BA67" s="159">
        <v>12574136.000000002</v>
      </c>
      <c r="BB67" s="159">
        <f t="shared" si="10"/>
        <v>39538045.000000007</v>
      </c>
      <c r="BC67" s="159">
        <v>11721449.999999998</v>
      </c>
      <c r="BD67" s="159">
        <f t="shared" si="11"/>
        <v>51259495.000000007</v>
      </c>
      <c r="BE67" s="159">
        <v>7079348.0000000019</v>
      </c>
      <c r="BF67" s="159">
        <v>16914069.000000011</v>
      </c>
      <c r="BG67" s="159">
        <f t="shared" si="12"/>
        <v>23993417.000000015</v>
      </c>
      <c r="BH67" s="131">
        <f t="shared" si="13"/>
        <v>25.872251365433357</v>
      </c>
      <c r="BI67" s="130">
        <f t="shared" si="14"/>
        <v>-11.016548082846569</v>
      </c>
      <c r="BJ67" s="96"/>
      <c r="BK67" s="96"/>
      <c r="BL67" s="66"/>
    </row>
    <row r="68" spans="1:64" ht="15" customHeight="1" x14ac:dyDescent="0.3">
      <c r="A68" s="123" t="s">
        <v>455</v>
      </c>
      <c r="B68" s="80" t="s">
        <v>456</v>
      </c>
      <c r="C68" s="88">
        <v>219251</v>
      </c>
      <c r="D68" s="88">
        <v>519299.00000000006</v>
      </c>
      <c r="E68" s="88">
        <v>725550</v>
      </c>
      <c r="F68" s="88">
        <v>968996.00000000012</v>
      </c>
      <c r="G68" s="88">
        <v>113218</v>
      </c>
      <c r="H68" s="88">
        <v>200687.99999999997</v>
      </c>
      <c r="I68" s="88">
        <v>276319</v>
      </c>
      <c r="J68" s="150">
        <v>365158</v>
      </c>
      <c r="K68" s="153">
        <v>359984.99999999994</v>
      </c>
      <c r="L68" s="154">
        <v>851568.99999999988</v>
      </c>
      <c r="M68" s="140">
        <f t="shared" si="22"/>
        <v>1211553.9999999998</v>
      </c>
      <c r="N68" s="159">
        <v>415368</v>
      </c>
      <c r="O68" s="159">
        <f t="shared" si="23"/>
        <v>1626921.9999999998</v>
      </c>
      <c r="P68" s="159">
        <v>264000</v>
      </c>
      <c r="Q68" s="159">
        <f t="shared" si="24"/>
        <v>1890921.9999999998</v>
      </c>
      <c r="R68" s="159">
        <v>428862</v>
      </c>
      <c r="S68" s="159">
        <v>228708.00000000003</v>
      </c>
      <c r="T68" s="159">
        <f t="shared" si="2"/>
        <v>657570</v>
      </c>
      <c r="U68" s="159">
        <v>277279</v>
      </c>
      <c r="V68" s="159">
        <f t="shared" si="3"/>
        <v>934849</v>
      </c>
      <c r="W68" s="159">
        <v>366709</v>
      </c>
      <c r="X68" s="159">
        <f t="shared" si="4"/>
        <v>1301558</v>
      </c>
      <c r="Y68" s="159">
        <v>436737</v>
      </c>
      <c r="Z68" s="159">
        <v>782563.99999999988</v>
      </c>
      <c r="AA68" s="159">
        <f t="shared" si="5"/>
        <v>1219301</v>
      </c>
      <c r="AB68" s="131">
        <f t="shared" si="6"/>
        <v>1.8362550190970524</v>
      </c>
      <c r="AC68" s="130">
        <f t="shared" si="7"/>
        <v>85.425277917179898</v>
      </c>
      <c r="AD68" s="96"/>
      <c r="AE68" s="96"/>
      <c r="AF68" s="70"/>
      <c r="AG68" s="80" t="s">
        <v>455</v>
      </c>
      <c r="AH68" s="123" t="s">
        <v>456</v>
      </c>
      <c r="AI68" s="88">
        <v>1575733</v>
      </c>
      <c r="AJ68" s="88">
        <v>3230208</v>
      </c>
      <c r="AK68" s="88">
        <v>4991299.0000000009</v>
      </c>
      <c r="AL68" s="88">
        <v>7732286</v>
      </c>
      <c r="AM68" s="88">
        <v>1673539.9999999998</v>
      </c>
      <c r="AN68" s="88">
        <v>4446368.0000000009</v>
      </c>
      <c r="AO68" s="88">
        <v>6579324</v>
      </c>
      <c r="AP68" s="134">
        <v>8679864.9999999981</v>
      </c>
      <c r="AQ68" s="88">
        <v>1840457.0000000002</v>
      </c>
      <c r="AR68" s="128">
        <v>2342145.0000000005</v>
      </c>
      <c r="AS68" s="140">
        <f t="shared" si="25"/>
        <v>4182602.0000000009</v>
      </c>
      <c r="AT68" s="159">
        <v>1943874.0000000005</v>
      </c>
      <c r="AU68" s="159">
        <f t="shared" si="26"/>
        <v>6126476.0000000019</v>
      </c>
      <c r="AV68" s="159">
        <v>1460304.9999999998</v>
      </c>
      <c r="AW68" s="159">
        <f t="shared" si="27"/>
        <v>7586781.0000000019</v>
      </c>
      <c r="AX68" s="159">
        <v>1936458.9999999998</v>
      </c>
      <c r="AY68" s="181">
        <v>1155802.0000000002</v>
      </c>
      <c r="AZ68" s="159">
        <f t="shared" si="9"/>
        <v>3092261</v>
      </c>
      <c r="BA68" s="159">
        <v>1364886.9999999995</v>
      </c>
      <c r="BB68" s="159">
        <f t="shared" si="10"/>
        <v>4457148</v>
      </c>
      <c r="BC68" s="159">
        <v>1678627.9999999995</v>
      </c>
      <c r="BD68" s="159">
        <f t="shared" si="11"/>
        <v>6135776</v>
      </c>
      <c r="BE68" s="159">
        <v>2267409</v>
      </c>
      <c r="BF68" s="159">
        <v>2380874.0000000005</v>
      </c>
      <c r="BG68" s="159">
        <f t="shared" si="12"/>
        <v>4648283</v>
      </c>
      <c r="BH68" s="131">
        <f t="shared" si="13"/>
        <v>5.2162044535677694</v>
      </c>
      <c r="BI68" s="130">
        <f t="shared" si="14"/>
        <v>50.319879208126338</v>
      </c>
      <c r="BJ68" s="96"/>
      <c r="BK68" s="96"/>
      <c r="BL68" s="66"/>
    </row>
    <row r="69" spans="1:64" ht="15" customHeight="1" x14ac:dyDescent="0.3">
      <c r="A69" s="123" t="s">
        <v>457</v>
      </c>
      <c r="B69" s="80" t="s">
        <v>458</v>
      </c>
      <c r="C69" s="88">
        <v>3253351</v>
      </c>
      <c r="D69" s="88">
        <v>6956760</v>
      </c>
      <c r="E69" s="88">
        <v>10098261</v>
      </c>
      <c r="F69" s="88">
        <v>13275040.999999998</v>
      </c>
      <c r="G69" s="88">
        <v>4531358.9999999991</v>
      </c>
      <c r="H69" s="88">
        <v>7782534</v>
      </c>
      <c r="I69" s="88">
        <v>11711288</v>
      </c>
      <c r="J69" s="150">
        <v>14162681</v>
      </c>
      <c r="K69" s="153">
        <v>4263757</v>
      </c>
      <c r="L69" s="154">
        <v>3402095.9999999995</v>
      </c>
      <c r="M69" s="140">
        <f t="shared" si="22"/>
        <v>7665853</v>
      </c>
      <c r="N69" s="159">
        <v>3619345.0000000019</v>
      </c>
      <c r="O69" s="159">
        <f t="shared" si="23"/>
        <v>11285198.000000002</v>
      </c>
      <c r="P69" s="159">
        <v>4145539</v>
      </c>
      <c r="Q69" s="159">
        <f t="shared" si="24"/>
        <v>15430737.000000002</v>
      </c>
      <c r="R69" s="159">
        <v>4059641.9999999991</v>
      </c>
      <c r="S69" s="159">
        <v>3176111.9999999995</v>
      </c>
      <c r="T69" s="159">
        <f t="shared" si="2"/>
        <v>7235753.9999999981</v>
      </c>
      <c r="U69" s="159">
        <v>2643698</v>
      </c>
      <c r="V69" s="159">
        <f t="shared" si="3"/>
        <v>9879451.9999999981</v>
      </c>
      <c r="W69" s="159">
        <v>7893955</v>
      </c>
      <c r="X69" s="159">
        <f t="shared" si="4"/>
        <v>17773407</v>
      </c>
      <c r="Y69" s="159">
        <v>5717261.0000000009</v>
      </c>
      <c r="Z69" s="159">
        <v>5277873.9999999972</v>
      </c>
      <c r="AA69" s="159">
        <f t="shared" si="5"/>
        <v>10995134.999999998</v>
      </c>
      <c r="AB69" s="131">
        <f t="shared" si="6"/>
        <v>40.831654613879806</v>
      </c>
      <c r="AC69" s="130">
        <f t="shared" si="7"/>
        <v>51.955622040218628</v>
      </c>
      <c r="AD69" s="96"/>
      <c r="AE69" s="96"/>
      <c r="AF69" s="70"/>
      <c r="AG69" s="80" t="s">
        <v>457</v>
      </c>
      <c r="AH69" s="123" t="s">
        <v>458</v>
      </c>
      <c r="AI69" s="88">
        <v>1500254.0000000002</v>
      </c>
      <c r="AJ69" s="88">
        <v>1830906.0000000002</v>
      </c>
      <c r="AK69" s="88">
        <v>11046399</v>
      </c>
      <c r="AL69" s="88">
        <v>11315877.000000004</v>
      </c>
      <c r="AM69" s="88">
        <v>797337</v>
      </c>
      <c r="AN69" s="88">
        <v>1286649.0000000005</v>
      </c>
      <c r="AO69" s="88">
        <v>2355846</v>
      </c>
      <c r="AP69" s="134">
        <v>2828237.0000000014</v>
      </c>
      <c r="AQ69" s="88">
        <v>508156.99999999988</v>
      </c>
      <c r="AR69" s="128">
        <v>1492516</v>
      </c>
      <c r="AS69" s="140">
        <f t="shared" si="25"/>
        <v>2000673</v>
      </c>
      <c r="AT69" s="159">
        <v>2118152</v>
      </c>
      <c r="AU69" s="159">
        <f t="shared" si="26"/>
        <v>4118825</v>
      </c>
      <c r="AV69" s="159">
        <v>2123723</v>
      </c>
      <c r="AW69" s="159">
        <f t="shared" si="27"/>
        <v>6242548</v>
      </c>
      <c r="AX69" s="159">
        <v>1713164.9999999995</v>
      </c>
      <c r="AY69" s="181">
        <v>2681277.9999999995</v>
      </c>
      <c r="AZ69" s="159">
        <f t="shared" si="9"/>
        <v>4394442.9999999991</v>
      </c>
      <c r="BA69" s="159">
        <v>1167027</v>
      </c>
      <c r="BB69" s="159">
        <f t="shared" si="10"/>
        <v>5561469.9999999991</v>
      </c>
      <c r="BC69" s="159">
        <v>1454825.9999999998</v>
      </c>
      <c r="BD69" s="159">
        <f t="shared" si="11"/>
        <v>7016295.9999999991</v>
      </c>
      <c r="BE69" s="159">
        <v>3223305</v>
      </c>
      <c r="BF69" s="159">
        <v>3154197</v>
      </c>
      <c r="BG69" s="159">
        <f t="shared" si="12"/>
        <v>6377502</v>
      </c>
      <c r="BH69" s="131">
        <f t="shared" si="13"/>
        <v>237.13301204155408</v>
      </c>
      <c r="BI69" s="130">
        <f t="shared" si="14"/>
        <v>45.126515465099942</v>
      </c>
      <c r="BJ69" s="96"/>
      <c r="BK69" s="96"/>
      <c r="BL69" s="66"/>
    </row>
    <row r="70" spans="1:64" ht="15" customHeight="1" x14ac:dyDescent="0.3">
      <c r="A70" s="123" t="s">
        <v>459</v>
      </c>
      <c r="B70" s="80" t="s">
        <v>460</v>
      </c>
      <c r="C70" s="88">
        <v>46662</v>
      </c>
      <c r="D70" s="88">
        <v>84522</v>
      </c>
      <c r="E70" s="88">
        <v>106858</v>
      </c>
      <c r="F70" s="88">
        <v>130218</v>
      </c>
      <c r="G70" s="88">
        <v>26349</v>
      </c>
      <c r="H70" s="88">
        <v>121967.00000000001</v>
      </c>
      <c r="I70" s="88">
        <v>144872</v>
      </c>
      <c r="J70" s="150">
        <v>188581</v>
      </c>
      <c r="K70" s="153">
        <v>22253</v>
      </c>
      <c r="L70" s="154">
        <v>36195</v>
      </c>
      <c r="M70" s="140">
        <f t="shared" si="22"/>
        <v>58448</v>
      </c>
      <c r="N70" s="159">
        <v>61996.000000000007</v>
      </c>
      <c r="O70" s="159">
        <f t="shared" si="23"/>
        <v>120444</v>
      </c>
      <c r="P70" s="159">
        <v>35394</v>
      </c>
      <c r="Q70" s="159">
        <f t="shared" si="24"/>
        <v>155838</v>
      </c>
      <c r="R70" s="159">
        <v>67922</v>
      </c>
      <c r="S70" s="159">
        <v>24808</v>
      </c>
      <c r="T70" s="159">
        <f t="shared" si="2"/>
        <v>92730</v>
      </c>
      <c r="U70" s="159">
        <v>53150</v>
      </c>
      <c r="V70" s="159">
        <f t="shared" si="3"/>
        <v>145880</v>
      </c>
      <c r="W70" s="159">
        <v>31502.000000000004</v>
      </c>
      <c r="X70" s="159">
        <f t="shared" si="4"/>
        <v>177382</v>
      </c>
      <c r="Y70" s="159">
        <v>31263.999999999996</v>
      </c>
      <c r="Z70" s="159">
        <v>52668</v>
      </c>
      <c r="AA70" s="159">
        <f t="shared" si="5"/>
        <v>83932</v>
      </c>
      <c r="AB70" s="131">
        <f t="shared" si="6"/>
        <v>-53.970731132769941</v>
      </c>
      <c r="AC70" s="130">
        <f t="shared" si="7"/>
        <v>-9.4877601639167466</v>
      </c>
      <c r="AD70" s="96"/>
      <c r="AE70" s="96"/>
      <c r="AF70" s="70"/>
      <c r="AG70" s="80" t="s">
        <v>459</v>
      </c>
      <c r="AH70" s="123" t="s">
        <v>460</v>
      </c>
      <c r="AI70" s="88">
        <v>0</v>
      </c>
      <c r="AJ70" s="88">
        <v>0</v>
      </c>
      <c r="AK70" s="88">
        <v>10588</v>
      </c>
      <c r="AL70" s="88">
        <v>10588</v>
      </c>
      <c r="AM70" s="88">
        <v>8212</v>
      </c>
      <c r="AN70" s="88">
        <v>23386</v>
      </c>
      <c r="AO70" s="88">
        <v>29214</v>
      </c>
      <c r="AP70" s="134">
        <v>36145</v>
      </c>
      <c r="AQ70" s="88">
        <v>616</v>
      </c>
      <c r="AR70" s="128">
        <v>627</v>
      </c>
      <c r="AS70" s="140">
        <f t="shared" si="25"/>
        <v>1243</v>
      </c>
      <c r="AT70" s="159">
        <v>514</v>
      </c>
      <c r="AU70" s="159">
        <f t="shared" si="26"/>
        <v>1757</v>
      </c>
      <c r="AV70" s="159">
        <v>513</v>
      </c>
      <c r="AW70" s="159">
        <f t="shared" si="27"/>
        <v>2270</v>
      </c>
      <c r="AX70" s="159">
        <v>8607</v>
      </c>
      <c r="AY70" s="181">
        <v>7216</v>
      </c>
      <c r="AZ70" s="159">
        <f t="shared" si="9"/>
        <v>15823</v>
      </c>
      <c r="BA70" s="159">
        <v>2646</v>
      </c>
      <c r="BB70" s="159">
        <f t="shared" si="10"/>
        <v>18469</v>
      </c>
      <c r="BC70" s="159">
        <v>9178</v>
      </c>
      <c r="BD70" s="159">
        <f t="shared" si="11"/>
        <v>27647</v>
      </c>
      <c r="BE70" s="159">
        <v>1169</v>
      </c>
      <c r="BF70" s="159">
        <v>47522</v>
      </c>
      <c r="BG70" s="159">
        <f t="shared" si="12"/>
        <v>48691</v>
      </c>
      <c r="BH70" s="131">
        <f t="shared" si="13"/>
        <v>1297.2402597402597</v>
      </c>
      <c r="BI70" s="130">
        <f t="shared" si="14"/>
        <v>207.72293496808442</v>
      </c>
      <c r="BJ70" s="96"/>
      <c r="BK70" s="96"/>
      <c r="BL70" s="66"/>
    </row>
    <row r="71" spans="1:64" ht="15" customHeight="1" x14ac:dyDescent="0.3">
      <c r="A71" s="123" t="s">
        <v>461</v>
      </c>
      <c r="B71" s="80" t="s">
        <v>462</v>
      </c>
      <c r="C71" s="88">
        <v>546191</v>
      </c>
      <c r="D71" s="88">
        <v>1639935</v>
      </c>
      <c r="E71" s="88">
        <v>2055408</v>
      </c>
      <c r="F71" s="88">
        <v>2627750.9999999995</v>
      </c>
      <c r="G71" s="88">
        <v>725618.99999999988</v>
      </c>
      <c r="H71" s="88">
        <v>1046092.0000000002</v>
      </c>
      <c r="I71" s="88">
        <v>1302668</v>
      </c>
      <c r="J71" s="150">
        <v>1674131.9999999995</v>
      </c>
      <c r="K71" s="153">
        <v>672142</v>
      </c>
      <c r="L71" s="154">
        <v>879366.99999999988</v>
      </c>
      <c r="M71" s="140">
        <f t="shared" si="22"/>
        <v>1551509</v>
      </c>
      <c r="N71" s="159">
        <v>858347.99999999977</v>
      </c>
      <c r="O71" s="159">
        <f t="shared" ref="O71:Q125" si="28">IF(SUM(M71:N71)=0," ",SUM(M71:N71))</f>
        <v>2409857</v>
      </c>
      <c r="P71" s="159">
        <v>1057769</v>
      </c>
      <c r="Q71" s="159">
        <f t="shared" si="28"/>
        <v>3467626</v>
      </c>
      <c r="R71" s="159">
        <v>816048</v>
      </c>
      <c r="S71" s="159">
        <v>626254.99999999988</v>
      </c>
      <c r="T71" s="159">
        <f t="shared" ref="T71:T125" si="29">SUM(R71:S71)</f>
        <v>1442303</v>
      </c>
      <c r="U71" s="159">
        <v>658013</v>
      </c>
      <c r="V71" s="159">
        <f t="shared" ref="V71:V125" si="30">U71+T71</f>
        <v>2100316</v>
      </c>
      <c r="W71" s="159">
        <v>671128</v>
      </c>
      <c r="X71" s="159">
        <f t="shared" ref="X71:X125" si="31">W71+V71</f>
        <v>2771444</v>
      </c>
      <c r="Y71" s="159">
        <v>808266.99999999977</v>
      </c>
      <c r="Z71" s="159">
        <v>1186411</v>
      </c>
      <c r="AA71" s="159">
        <f t="shared" ref="AA71:AA125" si="32">SUM(Y71:Z71)</f>
        <v>1994677.9999999998</v>
      </c>
      <c r="AB71" s="131">
        <f t="shared" ref="AB71:AB125" si="33">IFERROR(Y71/R71*100-100," ")</f>
        <v>-0.9534978334608013</v>
      </c>
      <c r="AC71" s="130">
        <f t="shared" ref="AC71:AC124" si="34">AA71/T71*100-100</f>
        <v>38.298124596565344</v>
      </c>
      <c r="AD71" s="96"/>
      <c r="AE71" s="96"/>
      <c r="AF71" s="70"/>
      <c r="AG71" s="80" t="s">
        <v>461</v>
      </c>
      <c r="AH71" s="123" t="s">
        <v>462</v>
      </c>
      <c r="AI71" s="88">
        <v>2452411.0000000005</v>
      </c>
      <c r="AJ71" s="88">
        <v>6201312</v>
      </c>
      <c r="AK71" s="88">
        <v>8639645</v>
      </c>
      <c r="AL71" s="88">
        <v>11604105.999999993</v>
      </c>
      <c r="AM71" s="88">
        <v>1777651.0000000002</v>
      </c>
      <c r="AN71" s="88">
        <v>4201937.0000000019</v>
      </c>
      <c r="AO71" s="88">
        <v>6570095.0000000019</v>
      </c>
      <c r="AP71" s="134">
        <v>8813153.9999999981</v>
      </c>
      <c r="AQ71" s="88">
        <v>1870868</v>
      </c>
      <c r="AR71" s="128">
        <v>3971564.9999999986</v>
      </c>
      <c r="AS71" s="140">
        <f t="shared" si="25"/>
        <v>5842432.9999999981</v>
      </c>
      <c r="AT71" s="159">
        <v>3593496.9999999991</v>
      </c>
      <c r="AU71" s="159">
        <f t="shared" ref="AU71:AW125" si="35">IF(SUM(AS71:AT71)=0," ",SUM(AS71:AT71))</f>
        <v>9435929.9999999963</v>
      </c>
      <c r="AV71" s="159">
        <v>2452828.9999999991</v>
      </c>
      <c r="AW71" s="159">
        <f t="shared" si="35"/>
        <v>11888758.999999996</v>
      </c>
      <c r="AX71" s="159">
        <v>2494518.0000000005</v>
      </c>
      <c r="AY71" s="181">
        <v>2044632</v>
      </c>
      <c r="AZ71" s="159">
        <f t="shared" ref="AZ71:AZ125" si="36">SUM(AX71:AY71)</f>
        <v>4539150</v>
      </c>
      <c r="BA71" s="159">
        <v>2500735.0000000005</v>
      </c>
      <c r="BB71" s="159">
        <f t="shared" ref="BB71:BB125" si="37">AZ71+BA71</f>
        <v>7039885</v>
      </c>
      <c r="BC71" s="159">
        <v>2629567.0000000014</v>
      </c>
      <c r="BD71" s="159">
        <f t="shared" ref="BD71:BD125" si="38">BC71+BB71</f>
        <v>9669452.0000000019</v>
      </c>
      <c r="BE71" s="159">
        <v>1816764.9999999993</v>
      </c>
      <c r="BF71" s="159">
        <v>2328494</v>
      </c>
      <c r="BG71" s="159">
        <f t="shared" ref="BG71:BG125" si="39">SUM(BE71:BF71)</f>
        <v>4145258.9999999991</v>
      </c>
      <c r="BH71" s="131">
        <f t="shared" ref="BH71:BH125" si="40">IFERROR(AX71/AQ71*100-100," ")</f>
        <v>33.334794330759848</v>
      </c>
      <c r="BI71" s="130">
        <f t="shared" ref="BI71:BI123" si="41">BG71/AZ71*100-100</f>
        <v>-8.6776378837447652</v>
      </c>
      <c r="BJ71" s="96"/>
      <c r="BK71" s="96"/>
      <c r="BL71" s="66"/>
    </row>
    <row r="72" spans="1:64" ht="15" customHeight="1" x14ac:dyDescent="0.3">
      <c r="A72" s="123" t="s">
        <v>463</v>
      </c>
      <c r="B72" s="80" t="s">
        <v>464</v>
      </c>
      <c r="C72" s="88">
        <v>2232835</v>
      </c>
      <c r="D72" s="88">
        <v>4963456</v>
      </c>
      <c r="E72" s="88">
        <v>6814954</v>
      </c>
      <c r="F72" s="88">
        <v>9027520.0000000037</v>
      </c>
      <c r="G72" s="88">
        <v>2382031</v>
      </c>
      <c r="H72" s="88">
        <v>4794146</v>
      </c>
      <c r="I72" s="88">
        <v>6647239</v>
      </c>
      <c r="J72" s="150">
        <v>8807944.9999999981</v>
      </c>
      <c r="K72" s="153">
        <v>2451179</v>
      </c>
      <c r="L72" s="154">
        <v>2127427.0000000005</v>
      </c>
      <c r="M72" s="140">
        <f t="shared" si="22"/>
        <v>4578606</v>
      </c>
      <c r="N72" s="159">
        <v>1951863.9999999998</v>
      </c>
      <c r="O72" s="159">
        <f t="shared" si="28"/>
        <v>6530470</v>
      </c>
      <c r="P72" s="159">
        <v>2162066</v>
      </c>
      <c r="Q72" s="159">
        <f t="shared" si="28"/>
        <v>8692536</v>
      </c>
      <c r="R72" s="159">
        <v>2151621.0000000005</v>
      </c>
      <c r="S72" s="159">
        <v>1586402.9999999998</v>
      </c>
      <c r="T72" s="159">
        <f t="shared" si="29"/>
        <v>3738024</v>
      </c>
      <c r="U72" s="159">
        <v>1982340</v>
      </c>
      <c r="V72" s="159">
        <f t="shared" si="30"/>
        <v>5720364</v>
      </c>
      <c r="W72" s="159">
        <v>2211221</v>
      </c>
      <c r="X72" s="159">
        <f t="shared" si="31"/>
        <v>7931585</v>
      </c>
      <c r="Y72" s="159">
        <v>2581823</v>
      </c>
      <c r="Z72" s="159">
        <v>2942388.9999999995</v>
      </c>
      <c r="AA72" s="159">
        <f t="shared" si="32"/>
        <v>5524212</v>
      </c>
      <c r="AB72" s="131">
        <f t="shared" si="33"/>
        <v>19.994320561102512</v>
      </c>
      <c r="AC72" s="130">
        <f t="shared" si="34"/>
        <v>47.784283889027989</v>
      </c>
      <c r="AD72" s="96"/>
      <c r="AE72" s="96"/>
      <c r="AF72" s="70"/>
      <c r="AG72" s="80" t="s">
        <v>463</v>
      </c>
      <c r="AH72" s="123" t="s">
        <v>464</v>
      </c>
      <c r="AI72" s="88">
        <v>3896363.0000000005</v>
      </c>
      <c r="AJ72" s="88">
        <v>8179660.9999999981</v>
      </c>
      <c r="AK72" s="88">
        <v>12516536</v>
      </c>
      <c r="AL72" s="88">
        <v>17220056.000000015</v>
      </c>
      <c r="AM72" s="88">
        <v>4573467</v>
      </c>
      <c r="AN72" s="88">
        <v>9621348.0000000056</v>
      </c>
      <c r="AO72" s="88">
        <v>14665029</v>
      </c>
      <c r="AP72" s="134">
        <v>19550275.000000007</v>
      </c>
      <c r="AQ72" s="88">
        <v>4788343.9999999991</v>
      </c>
      <c r="AR72" s="128">
        <v>5028152.9999999991</v>
      </c>
      <c r="AS72" s="140">
        <f t="shared" si="25"/>
        <v>9816496.9999999981</v>
      </c>
      <c r="AT72" s="159">
        <v>4304443</v>
      </c>
      <c r="AU72" s="159">
        <f t="shared" si="35"/>
        <v>14120939.999999998</v>
      </c>
      <c r="AV72" s="159">
        <v>5188943.0000000019</v>
      </c>
      <c r="AW72" s="159">
        <f t="shared" si="35"/>
        <v>19309883</v>
      </c>
      <c r="AX72" s="159">
        <v>4510575.0000000028</v>
      </c>
      <c r="AY72" s="181">
        <v>3842031</v>
      </c>
      <c r="AZ72" s="159">
        <f t="shared" si="36"/>
        <v>8352606.0000000028</v>
      </c>
      <c r="BA72" s="159">
        <v>5604315.0000000019</v>
      </c>
      <c r="BB72" s="159">
        <f t="shared" si="37"/>
        <v>13956921.000000004</v>
      </c>
      <c r="BC72" s="159">
        <v>5936163.0000000028</v>
      </c>
      <c r="BD72" s="159">
        <f t="shared" si="38"/>
        <v>19893084.000000007</v>
      </c>
      <c r="BE72" s="159">
        <v>6753004.9999999963</v>
      </c>
      <c r="BF72" s="159">
        <v>7049560.9999999991</v>
      </c>
      <c r="BG72" s="159">
        <f t="shared" si="39"/>
        <v>13802565.999999996</v>
      </c>
      <c r="BH72" s="131">
        <f t="shared" si="40"/>
        <v>-5.8009407845383834</v>
      </c>
      <c r="BI72" s="130">
        <f t="shared" si="41"/>
        <v>65.248618215680125</v>
      </c>
      <c r="BJ72" s="96"/>
      <c r="BK72" s="96"/>
      <c r="BL72" s="66"/>
    </row>
    <row r="73" spans="1:64" ht="15" customHeight="1" x14ac:dyDescent="0.3">
      <c r="A73" s="123" t="s">
        <v>465</v>
      </c>
      <c r="B73" s="80" t="s">
        <v>466</v>
      </c>
      <c r="C73" s="88">
        <v>0</v>
      </c>
      <c r="D73" s="88">
        <v>0</v>
      </c>
      <c r="E73" s="88">
        <v>0</v>
      </c>
      <c r="F73" s="88">
        <v>1884</v>
      </c>
      <c r="G73" s="88"/>
      <c r="H73" s="88"/>
      <c r="I73" s="88">
        <v>0</v>
      </c>
      <c r="J73" s="150"/>
      <c r="K73" s="153"/>
      <c r="L73" s="154">
        <v>6984</v>
      </c>
      <c r="M73" s="140">
        <f t="shared" si="22"/>
        <v>6984</v>
      </c>
      <c r="N73" s="159"/>
      <c r="O73" s="159">
        <f t="shared" si="28"/>
        <v>6984</v>
      </c>
      <c r="P73" s="159">
        <v>242</v>
      </c>
      <c r="Q73" s="159">
        <f t="shared" si="28"/>
        <v>7226</v>
      </c>
      <c r="R73" s="159">
        <v>2851</v>
      </c>
      <c r="S73" s="159"/>
      <c r="T73" s="159">
        <f t="shared" si="29"/>
        <v>2851</v>
      </c>
      <c r="U73" s="159">
        <v>8699</v>
      </c>
      <c r="V73" s="159">
        <f t="shared" si="30"/>
        <v>11550</v>
      </c>
      <c r="W73" s="159"/>
      <c r="X73" s="159">
        <f t="shared" si="31"/>
        <v>11550</v>
      </c>
      <c r="Y73" s="159">
        <v>330000</v>
      </c>
      <c r="Z73" s="159"/>
      <c r="AA73" s="159">
        <f t="shared" si="32"/>
        <v>330000</v>
      </c>
      <c r="AB73" s="131">
        <f t="shared" si="33"/>
        <v>11474.886004910557</v>
      </c>
      <c r="AC73" s="130">
        <f t="shared" si="34"/>
        <v>11474.886004910557</v>
      </c>
      <c r="AD73" s="96"/>
      <c r="AE73" s="96"/>
      <c r="AF73" s="70"/>
      <c r="AG73" s="80" t="s">
        <v>465</v>
      </c>
      <c r="AH73" s="123" t="s">
        <v>466</v>
      </c>
      <c r="AI73" s="88">
        <v>162647</v>
      </c>
      <c r="AJ73" s="88">
        <v>291742</v>
      </c>
      <c r="AK73" s="88">
        <v>390913</v>
      </c>
      <c r="AL73" s="88">
        <v>494269.99999999994</v>
      </c>
      <c r="AM73" s="88">
        <v>335467</v>
      </c>
      <c r="AN73" s="88">
        <v>589526.00000000023</v>
      </c>
      <c r="AO73" s="88">
        <v>916193</v>
      </c>
      <c r="AP73" s="134">
        <v>1206939.9999999998</v>
      </c>
      <c r="AQ73" s="88">
        <v>329595.99999999994</v>
      </c>
      <c r="AR73" s="128">
        <v>388000</v>
      </c>
      <c r="AS73" s="140">
        <f t="shared" si="25"/>
        <v>717596</v>
      </c>
      <c r="AT73" s="159">
        <v>393222</v>
      </c>
      <c r="AU73" s="159">
        <f t="shared" si="35"/>
        <v>1110818</v>
      </c>
      <c r="AV73" s="159">
        <v>189463</v>
      </c>
      <c r="AW73" s="159">
        <f t="shared" si="35"/>
        <v>1300281</v>
      </c>
      <c r="AX73" s="159">
        <v>344927</v>
      </c>
      <c r="AY73" s="181">
        <v>325119</v>
      </c>
      <c r="AZ73" s="159">
        <f t="shared" si="36"/>
        <v>670046</v>
      </c>
      <c r="BA73" s="159">
        <v>435692.99999999988</v>
      </c>
      <c r="BB73" s="159">
        <f t="shared" si="37"/>
        <v>1105739</v>
      </c>
      <c r="BC73" s="159">
        <v>421139</v>
      </c>
      <c r="BD73" s="159">
        <f t="shared" si="38"/>
        <v>1526878</v>
      </c>
      <c r="BE73" s="159">
        <v>221999</v>
      </c>
      <c r="BF73" s="159">
        <v>267219</v>
      </c>
      <c r="BG73" s="159">
        <f t="shared" si="39"/>
        <v>489218</v>
      </c>
      <c r="BH73" s="131">
        <f t="shared" si="40"/>
        <v>4.6514520807291433</v>
      </c>
      <c r="BI73" s="130">
        <f t="shared" si="41"/>
        <v>-26.987400865015246</v>
      </c>
      <c r="BJ73" s="96"/>
      <c r="BK73" s="96"/>
      <c r="BL73" s="66"/>
    </row>
    <row r="74" spans="1:64" ht="15" customHeight="1" x14ac:dyDescent="0.3">
      <c r="A74" s="123" t="s">
        <v>467</v>
      </c>
      <c r="B74" s="80" t="s">
        <v>468</v>
      </c>
      <c r="C74" s="88">
        <v>1160</v>
      </c>
      <c r="D74" s="88">
        <v>3214</v>
      </c>
      <c r="E74" s="88">
        <v>4008</v>
      </c>
      <c r="F74" s="88">
        <v>5770</v>
      </c>
      <c r="G74" s="88">
        <v>10432</v>
      </c>
      <c r="H74" s="88">
        <v>14600</v>
      </c>
      <c r="I74" s="88">
        <v>18189</v>
      </c>
      <c r="J74" s="150">
        <v>1221949</v>
      </c>
      <c r="K74" s="153">
        <v>33864</v>
      </c>
      <c r="L74" s="154">
        <v>311564</v>
      </c>
      <c r="M74" s="140">
        <f t="shared" si="22"/>
        <v>345428</v>
      </c>
      <c r="N74" s="159"/>
      <c r="O74" s="159">
        <f t="shared" si="28"/>
        <v>345428</v>
      </c>
      <c r="P74" s="159">
        <v>17</v>
      </c>
      <c r="Q74" s="159">
        <f t="shared" si="28"/>
        <v>345445</v>
      </c>
      <c r="R74" s="159">
        <v>12530</v>
      </c>
      <c r="S74" s="159">
        <v>743233</v>
      </c>
      <c r="T74" s="159">
        <f t="shared" si="29"/>
        <v>755763</v>
      </c>
      <c r="U74" s="159">
        <v>5406</v>
      </c>
      <c r="V74" s="159">
        <f t="shared" si="30"/>
        <v>761169</v>
      </c>
      <c r="W74" s="159">
        <v>79289</v>
      </c>
      <c r="X74" s="159">
        <f t="shared" si="31"/>
        <v>840458</v>
      </c>
      <c r="Y74" s="159">
        <v>22245</v>
      </c>
      <c r="Z74" s="159">
        <v>720569</v>
      </c>
      <c r="AA74" s="159">
        <f t="shared" si="32"/>
        <v>742814</v>
      </c>
      <c r="AB74" s="131">
        <f t="shared" si="33"/>
        <v>77.533918595371119</v>
      </c>
      <c r="AC74" s="130">
        <f t="shared" si="34"/>
        <v>-1.7133678150425453</v>
      </c>
      <c r="AD74" s="96"/>
      <c r="AE74" s="96"/>
      <c r="AF74" s="70"/>
      <c r="AG74" s="80" t="s">
        <v>467</v>
      </c>
      <c r="AH74" s="123" t="s">
        <v>468</v>
      </c>
      <c r="AI74" s="88">
        <v>983</v>
      </c>
      <c r="AJ74" s="88">
        <v>983</v>
      </c>
      <c r="AK74" s="88">
        <v>1054</v>
      </c>
      <c r="AL74" s="88">
        <v>1212</v>
      </c>
      <c r="AM74" s="88">
        <v>54</v>
      </c>
      <c r="AN74" s="88">
        <v>1009.0000000000001</v>
      </c>
      <c r="AO74" s="88">
        <v>2912</v>
      </c>
      <c r="AP74" s="134">
        <v>3763.9999999999995</v>
      </c>
      <c r="AQ74" s="88">
        <v>43</v>
      </c>
      <c r="AR74" s="128">
        <v>16</v>
      </c>
      <c r="AS74" s="140">
        <f t="shared" ref="AS74:AS124" si="42">IF(SUM(AR74,AQ74)=0,"",SUM(AQ74,AR74))</f>
        <v>59</v>
      </c>
      <c r="AT74" s="159"/>
      <c r="AU74" s="159">
        <f t="shared" si="35"/>
        <v>59</v>
      </c>
      <c r="AV74" s="159"/>
      <c r="AW74" s="159">
        <f t="shared" si="35"/>
        <v>59</v>
      </c>
      <c r="AX74" s="159"/>
      <c r="AY74" s="183"/>
      <c r="AZ74" s="159">
        <f t="shared" si="36"/>
        <v>0</v>
      </c>
      <c r="BA74" s="159">
        <v>530</v>
      </c>
      <c r="BB74" s="159">
        <f t="shared" si="37"/>
        <v>530</v>
      </c>
      <c r="BC74" s="159"/>
      <c r="BD74" s="159">
        <f t="shared" si="38"/>
        <v>530</v>
      </c>
      <c r="BE74" s="159"/>
      <c r="BF74" s="159"/>
      <c r="BG74" s="159">
        <f t="shared" si="39"/>
        <v>0</v>
      </c>
      <c r="BH74" s="131">
        <f t="shared" si="40"/>
        <v>-100</v>
      </c>
      <c r="BI74" s="130"/>
      <c r="BJ74" s="96"/>
      <c r="BK74" s="96"/>
      <c r="BL74" s="66"/>
    </row>
    <row r="75" spans="1:64" ht="15" customHeight="1" x14ac:dyDescent="0.3">
      <c r="A75" s="123" t="s">
        <v>469</v>
      </c>
      <c r="B75" s="80" t="s">
        <v>470</v>
      </c>
      <c r="C75" s="88">
        <v>714965</v>
      </c>
      <c r="D75" s="88">
        <v>1183704</v>
      </c>
      <c r="E75" s="88">
        <v>2342006</v>
      </c>
      <c r="F75" s="88">
        <v>2825256.0000000019</v>
      </c>
      <c r="G75" s="88">
        <v>845533.99999999977</v>
      </c>
      <c r="H75" s="88">
        <v>1261139.9999999998</v>
      </c>
      <c r="I75" s="88">
        <v>1766389.9999999998</v>
      </c>
      <c r="J75" s="150">
        <v>2205695.0000000019</v>
      </c>
      <c r="K75" s="153">
        <v>533382</v>
      </c>
      <c r="L75" s="154">
        <v>531872.99999999977</v>
      </c>
      <c r="M75" s="140">
        <f t="shared" si="22"/>
        <v>1065254.9999999998</v>
      </c>
      <c r="N75" s="159">
        <v>549061.00000000023</v>
      </c>
      <c r="O75" s="159">
        <f t="shared" si="28"/>
        <v>1614316</v>
      </c>
      <c r="P75" s="159">
        <v>733059</v>
      </c>
      <c r="Q75" s="159">
        <f t="shared" si="28"/>
        <v>2347375</v>
      </c>
      <c r="R75" s="159">
        <v>434269</v>
      </c>
      <c r="S75" s="159">
        <v>328706.00000000006</v>
      </c>
      <c r="T75" s="159">
        <f t="shared" si="29"/>
        <v>762975</v>
      </c>
      <c r="U75" s="159">
        <v>861023.99999999988</v>
      </c>
      <c r="V75" s="159">
        <f t="shared" si="30"/>
        <v>1623999</v>
      </c>
      <c r="W75" s="159">
        <v>757245</v>
      </c>
      <c r="X75" s="159">
        <f t="shared" si="31"/>
        <v>2381244</v>
      </c>
      <c r="Y75" s="159">
        <v>719963.00000000012</v>
      </c>
      <c r="Z75" s="159">
        <v>596285.00000000012</v>
      </c>
      <c r="AA75" s="159">
        <f t="shared" si="32"/>
        <v>1316248.0000000002</v>
      </c>
      <c r="AB75" s="131">
        <f t="shared" si="33"/>
        <v>65.787334578337408</v>
      </c>
      <c r="AC75" s="130">
        <f t="shared" si="34"/>
        <v>72.515220026868548</v>
      </c>
      <c r="AD75" s="96"/>
      <c r="AE75" s="96"/>
      <c r="AF75" s="70"/>
      <c r="AG75" s="80" t="s">
        <v>469</v>
      </c>
      <c r="AH75" s="123" t="s">
        <v>470</v>
      </c>
      <c r="AI75" s="88">
        <v>524325.99999999988</v>
      </c>
      <c r="AJ75" s="88">
        <v>1219827.9999999998</v>
      </c>
      <c r="AK75" s="88">
        <v>1837264.9999999995</v>
      </c>
      <c r="AL75" s="88">
        <v>2536853.9999999995</v>
      </c>
      <c r="AM75" s="88">
        <v>819213.99999999977</v>
      </c>
      <c r="AN75" s="88">
        <v>1273815</v>
      </c>
      <c r="AO75" s="88">
        <v>1766890.9999999998</v>
      </c>
      <c r="AP75" s="134">
        <v>2401050.0000000009</v>
      </c>
      <c r="AQ75" s="88">
        <v>513164.99999999983</v>
      </c>
      <c r="AR75" s="128">
        <v>547736</v>
      </c>
      <c r="AS75" s="140">
        <f t="shared" si="42"/>
        <v>1060900.9999999998</v>
      </c>
      <c r="AT75" s="159">
        <v>481857.00000000006</v>
      </c>
      <c r="AU75" s="159">
        <f t="shared" si="35"/>
        <v>1542757.9999999998</v>
      </c>
      <c r="AV75" s="159">
        <v>709781.99999999988</v>
      </c>
      <c r="AW75" s="159">
        <f t="shared" si="35"/>
        <v>2252539.9999999995</v>
      </c>
      <c r="AX75" s="159">
        <v>569054</v>
      </c>
      <c r="AY75" s="181">
        <v>363907.99999999994</v>
      </c>
      <c r="AZ75" s="159">
        <f t="shared" si="36"/>
        <v>932962</v>
      </c>
      <c r="BA75" s="159">
        <v>454602.99999999983</v>
      </c>
      <c r="BB75" s="159">
        <f t="shared" si="37"/>
        <v>1387564.9999999998</v>
      </c>
      <c r="BC75" s="159">
        <v>1166961.9999999998</v>
      </c>
      <c r="BD75" s="159">
        <f t="shared" si="38"/>
        <v>2554526.9999999995</v>
      </c>
      <c r="BE75" s="159">
        <v>453873.00000000006</v>
      </c>
      <c r="BF75" s="159">
        <v>642983.00000000023</v>
      </c>
      <c r="BG75" s="159">
        <f t="shared" si="39"/>
        <v>1096856.0000000002</v>
      </c>
      <c r="BH75" s="131">
        <f t="shared" si="40"/>
        <v>10.891038944588999</v>
      </c>
      <c r="BI75" s="130">
        <f t="shared" si="41"/>
        <v>17.567060609113796</v>
      </c>
      <c r="BJ75" s="96"/>
      <c r="BK75" s="96"/>
      <c r="BL75" s="66"/>
    </row>
    <row r="76" spans="1:64" ht="15" customHeight="1" x14ac:dyDescent="0.3">
      <c r="A76" s="123" t="s">
        <v>471</v>
      </c>
      <c r="B76" s="80" t="s">
        <v>472</v>
      </c>
      <c r="C76" s="88">
        <v>2538365.9999999977</v>
      </c>
      <c r="D76" s="88">
        <v>4876438.9999999981</v>
      </c>
      <c r="E76" s="88">
        <v>7371412.9999999981</v>
      </c>
      <c r="F76" s="88">
        <v>10082505.000000004</v>
      </c>
      <c r="G76" s="88">
        <v>1585767.9999999998</v>
      </c>
      <c r="H76" s="88">
        <v>3043567.0000000014</v>
      </c>
      <c r="I76" s="88">
        <v>5492493</v>
      </c>
      <c r="J76" s="150">
        <v>7931404.0000000065</v>
      </c>
      <c r="K76" s="153">
        <v>2635301.0000000005</v>
      </c>
      <c r="L76" s="154">
        <v>2593791.9999999995</v>
      </c>
      <c r="M76" s="140">
        <f t="shared" si="22"/>
        <v>5229093</v>
      </c>
      <c r="N76" s="159">
        <v>3454719.0000000028</v>
      </c>
      <c r="O76" s="159">
        <f t="shared" si="28"/>
        <v>8683812.0000000037</v>
      </c>
      <c r="P76" s="159">
        <v>3503846.0000000014</v>
      </c>
      <c r="Q76" s="159">
        <f t="shared" si="28"/>
        <v>12187658.000000006</v>
      </c>
      <c r="R76" s="159">
        <v>1699165.0000000009</v>
      </c>
      <c r="S76" s="159">
        <v>1473369.9999999988</v>
      </c>
      <c r="T76" s="159">
        <f t="shared" si="29"/>
        <v>3172535</v>
      </c>
      <c r="U76" s="159">
        <v>1940051.0000000005</v>
      </c>
      <c r="V76" s="159">
        <f t="shared" si="30"/>
        <v>5112586</v>
      </c>
      <c r="W76" s="159">
        <v>2141063.0000000019</v>
      </c>
      <c r="X76" s="159">
        <f t="shared" si="31"/>
        <v>7253649.0000000019</v>
      </c>
      <c r="Y76" s="159">
        <v>1726101.0000000002</v>
      </c>
      <c r="Z76" s="159">
        <v>1287377.0000000002</v>
      </c>
      <c r="AA76" s="159">
        <f t="shared" si="32"/>
        <v>3013478.0000000005</v>
      </c>
      <c r="AB76" s="131">
        <f t="shared" si="33"/>
        <v>1.5852492253547723</v>
      </c>
      <c r="AC76" s="130">
        <f t="shared" si="34"/>
        <v>-5.0135617101150842</v>
      </c>
      <c r="AD76" s="96"/>
      <c r="AE76" s="96"/>
      <c r="AF76" s="70"/>
      <c r="AG76" s="80" t="s">
        <v>471</v>
      </c>
      <c r="AH76" s="123" t="s">
        <v>472</v>
      </c>
      <c r="AI76" s="88">
        <v>7638208.0000000009</v>
      </c>
      <c r="AJ76" s="88">
        <v>16016308</v>
      </c>
      <c r="AK76" s="88">
        <v>22886652.000000004</v>
      </c>
      <c r="AL76" s="88">
        <v>29585532.000000004</v>
      </c>
      <c r="AM76" s="88">
        <v>7428830.9999999953</v>
      </c>
      <c r="AN76" s="88">
        <v>16667146.00000002</v>
      </c>
      <c r="AO76" s="88">
        <v>26381571</v>
      </c>
      <c r="AP76" s="134">
        <v>35442305.00000006</v>
      </c>
      <c r="AQ76" s="88">
        <v>9113843</v>
      </c>
      <c r="AR76" s="128">
        <v>10080959.000000002</v>
      </c>
      <c r="AS76" s="140">
        <f t="shared" si="42"/>
        <v>19194802</v>
      </c>
      <c r="AT76" s="159">
        <v>6804149.9999999991</v>
      </c>
      <c r="AU76" s="159">
        <f t="shared" si="35"/>
        <v>25998952</v>
      </c>
      <c r="AV76" s="159">
        <v>7495786.0000000037</v>
      </c>
      <c r="AW76" s="159">
        <f t="shared" si="35"/>
        <v>33494738.000000004</v>
      </c>
      <c r="AX76" s="159">
        <v>9412049.0000000056</v>
      </c>
      <c r="AY76" s="181">
        <v>6268908</v>
      </c>
      <c r="AZ76" s="159">
        <f t="shared" si="36"/>
        <v>15680957.000000006</v>
      </c>
      <c r="BA76" s="159">
        <v>8055068.0000000037</v>
      </c>
      <c r="BB76" s="159">
        <f t="shared" si="37"/>
        <v>23736025.000000007</v>
      </c>
      <c r="BC76" s="159">
        <v>10344530.000000002</v>
      </c>
      <c r="BD76" s="159">
        <f t="shared" si="38"/>
        <v>34080555.000000007</v>
      </c>
      <c r="BE76" s="159">
        <v>12072035.000000002</v>
      </c>
      <c r="BF76" s="159">
        <v>11762942.999999993</v>
      </c>
      <c r="BG76" s="159">
        <f t="shared" si="39"/>
        <v>23834977.999999993</v>
      </c>
      <c r="BH76" s="131">
        <f t="shared" si="40"/>
        <v>3.2720115981809812</v>
      </c>
      <c r="BI76" s="130">
        <f t="shared" si="41"/>
        <v>51.999511254319373</v>
      </c>
      <c r="BJ76" s="96"/>
      <c r="BK76" s="96"/>
      <c r="BL76" s="66"/>
    </row>
    <row r="77" spans="1:64" ht="15" customHeight="1" x14ac:dyDescent="0.3">
      <c r="A77" s="123" t="s">
        <v>473</v>
      </c>
      <c r="B77" s="80" t="s">
        <v>474</v>
      </c>
      <c r="C77" s="88">
        <v>284577</v>
      </c>
      <c r="D77" s="88">
        <v>6792573.9999999963</v>
      </c>
      <c r="E77" s="88">
        <v>7164302.9999999963</v>
      </c>
      <c r="F77" s="88">
        <v>7413482</v>
      </c>
      <c r="G77" s="88">
        <v>209938.00000000006</v>
      </c>
      <c r="H77" s="88">
        <v>349294.99999999988</v>
      </c>
      <c r="I77" s="88">
        <v>458189.00000000006</v>
      </c>
      <c r="J77" s="150">
        <v>674692.99999999977</v>
      </c>
      <c r="K77" s="153">
        <v>154217.99999999997</v>
      </c>
      <c r="L77" s="154">
        <v>416742</v>
      </c>
      <c r="M77" s="140">
        <f t="shared" si="22"/>
        <v>570960</v>
      </c>
      <c r="N77" s="159">
        <v>277579.00000000006</v>
      </c>
      <c r="O77" s="159">
        <f t="shared" si="28"/>
        <v>848539</v>
      </c>
      <c r="P77" s="159">
        <v>269397</v>
      </c>
      <c r="Q77" s="159">
        <f t="shared" si="28"/>
        <v>1117936</v>
      </c>
      <c r="R77" s="159">
        <v>102208.00000000001</v>
      </c>
      <c r="S77" s="159">
        <v>383481.00000000012</v>
      </c>
      <c r="T77" s="159">
        <f t="shared" si="29"/>
        <v>485689.00000000012</v>
      </c>
      <c r="U77" s="159">
        <v>437935</v>
      </c>
      <c r="V77" s="159">
        <f t="shared" si="30"/>
        <v>923624.00000000012</v>
      </c>
      <c r="W77" s="159">
        <v>450042</v>
      </c>
      <c r="X77" s="159">
        <f t="shared" si="31"/>
        <v>1373666</v>
      </c>
      <c r="Y77" s="159">
        <v>480137</v>
      </c>
      <c r="Z77" s="159">
        <v>327427</v>
      </c>
      <c r="AA77" s="159">
        <f t="shared" si="32"/>
        <v>807564</v>
      </c>
      <c r="AB77" s="131">
        <f t="shared" si="33"/>
        <v>369.76459768315584</v>
      </c>
      <c r="AC77" s="130">
        <f t="shared" si="34"/>
        <v>66.27183238656832</v>
      </c>
      <c r="AD77" s="96"/>
      <c r="AE77" s="96"/>
      <c r="AF77" s="70"/>
      <c r="AG77" s="80" t="s">
        <v>473</v>
      </c>
      <c r="AH77" s="123" t="s">
        <v>474</v>
      </c>
      <c r="AI77" s="88">
        <v>9312</v>
      </c>
      <c r="AJ77" s="88">
        <v>88733</v>
      </c>
      <c r="AK77" s="88">
        <v>99300</v>
      </c>
      <c r="AL77" s="88">
        <v>109658.99999999997</v>
      </c>
      <c r="AM77" s="88">
        <v>35812</v>
      </c>
      <c r="AN77" s="88">
        <v>60953</v>
      </c>
      <c r="AO77" s="88">
        <v>89170</v>
      </c>
      <c r="AP77" s="134">
        <v>121134.99999999999</v>
      </c>
      <c r="AQ77" s="88">
        <v>35885</v>
      </c>
      <c r="AR77" s="128">
        <v>30660.999999999996</v>
      </c>
      <c r="AS77" s="140">
        <f t="shared" si="42"/>
        <v>66546</v>
      </c>
      <c r="AT77" s="159">
        <v>24994</v>
      </c>
      <c r="AU77" s="159">
        <f t="shared" si="35"/>
        <v>91540</v>
      </c>
      <c r="AV77" s="159">
        <v>38897</v>
      </c>
      <c r="AW77" s="159">
        <f t="shared" si="35"/>
        <v>130437</v>
      </c>
      <c r="AX77" s="159">
        <v>43850</v>
      </c>
      <c r="AY77" s="181">
        <v>14128</v>
      </c>
      <c r="AZ77" s="159">
        <f t="shared" si="36"/>
        <v>57978</v>
      </c>
      <c r="BA77" s="159">
        <v>24432</v>
      </c>
      <c r="BB77" s="159">
        <f t="shared" si="37"/>
        <v>82410</v>
      </c>
      <c r="BC77" s="159">
        <v>33922</v>
      </c>
      <c r="BD77" s="159">
        <f t="shared" si="38"/>
        <v>116332</v>
      </c>
      <c r="BE77" s="159">
        <v>17604</v>
      </c>
      <c r="BF77" s="159">
        <v>20520</v>
      </c>
      <c r="BG77" s="159">
        <f t="shared" si="39"/>
        <v>38124</v>
      </c>
      <c r="BH77" s="131">
        <f t="shared" si="40"/>
        <v>22.195903580883368</v>
      </c>
      <c r="BI77" s="130">
        <f t="shared" si="41"/>
        <v>-34.244023595156776</v>
      </c>
      <c r="BJ77" s="96"/>
      <c r="BK77" s="96"/>
      <c r="BL77" s="66"/>
    </row>
    <row r="78" spans="1:64" ht="15" customHeight="1" x14ac:dyDescent="0.3">
      <c r="A78" s="123" t="s">
        <v>475</v>
      </c>
      <c r="B78" s="80" t="s">
        <v>476</v>
      </c>
      <c r="C78" s="88">
        <v>21261177.999999989</v>
      </c>
      <c r="D78" s="88">
        <v>38938567.999999985</v>
      </c>
      <c r="E78" s="88">
        <v>57714506.999999985</v>
      </c>
      <c r="F78" s="88">
        <v>82118206.00000003</v>
      </c>
      <c r="G78" s="88">
        <v>15731688.000000006</v>
      </c>
      <c r="H78" s="88">
        <v>31831064.999999985</v>
      </c>
      <c r="I78" s="88">
        <v>48855949</v>
      </c>
      <c r="J78" s="150">
        <v>74367487.999999985</v>
      </c>
      <c r="K78" s="153">
        <v>21313275</v>
      </c>
      <c r="L78" s="154">
        <v>23138748.999999996</v>
      </c>
      <c r="M78" s="140">
        <f t="shared" si="22"/>
        <v>44452024</v>
      </c>
      <c r="N78" s="159">
        <v>14075488.000000002</v>
      </c>
      <c r="O78" s="159">
        <f t="shared" si="28"/>
        <v>58527512</v>
      </c>
      <c r="P78" s="159">
        <v>38597208</v>
      </c>
      <c r="Q78" s="159">
        <f t="shared" si="28"/>
        <v>97124720</v>
      </c>
      <c r="R78" s="159">
        <v>18145516.999999996</v>
      </c>
      <c r="S78" s="159">
        <v>55176878.999999993</v>
      </c>
      <c r="T78" s="159">
        <f t="shared" si="29"/>
        <v>73322395.999999985</v>
      </c>
      <c r="U78" s="159">
        <v>31310359</v>
      </c>
      <c r="V78" s="159">
        <f t="shared" si="30"/>
        <v>104632754.99999999</v>
      </c>
      <c r="W78" s="159">
        <v>25129749.999999996</v>
      </c>
      <c r="X78" s="159">
        <f t="shared" si="31"/>
        <v>129762504.99999999</v>
      </c>
      <c r="Y78" s="159">
        <v>21383450.999999993</v>
      </c>
      <c r="Z78" s="159">
        <v>17104243</v>
      </c>
      <c r="AA78" s="159">
        <f t="shared" si="32"/>
        <v>38487693.999999993</v>
      </c>
      <c r="AB78" s="131">
        <f t="shared" si="33"/>
        <v>17.844264233419182</v>
      </c>
      <c r="AC78" s="130">
        <f t="shared" si="34"/>
        <v>-47.508952107893478</v>
      </c>
      <c r="AD78" s="96"/>
      <c r="AE78" s="96"/>
      <c r="AF78" s="70"/>
      <c r="AG78" s="80" t="s">
        <v>475</v>
      </c>
      <c r="AH78" s="123" t="s">
        <v>476</v>
      </c>
      <c r="AI78" s="88">
        <v>282247</v>
      </c>
      <c r="AJ78" s="88">
        <v>381407</v>
      </c>
      <c r="AK78" s="88">
        <v>404686</v>
      </c>
      <c r="AL78" s="88">
        <v>454195</v>
      </c>
      <c r="AM78" s="88">
        <v>37634</v>
      </c>
      <c r="AN78" s="88">
        <v>76392.999999999985</v>
      </c>
      <c r="AO78" s="88">
        <v>99024</v>
      </c>
      <c r="AP78" s="134">
        <v>147104.99999999997</v>
      </c>
      <c r="AQ78" s="88">
        <v>376088.00000000006</v>
      </c>
      <c r="AR78" s="128">
        <v>250424.00000000006</v>
      </c>
      <c r="AS78" s="140">
        <f t="shared" si="42"/>
        <v>626512.00000000012</v>
      </c>
      <c r="AT78" s="159">
        <v>165557.00000000003</v>
      </c>
      <c r="AU78" s="159">
        <f t="shared" si="35"/>
        <v>792069.00000000012</v>
      </c>
      <c r="AV78" s="159">
        <v>286917</v>
      </c>
      <c r="AW78" s="159">
        <f t="shared" si="35"/>
        <v>1078986</v>
      </c>
      <c r="AX78" s="159">
        <v>164048</v>
      </c>
      <c r="AY78" s="181">
        <v>70539.000000000015</v>
      </c>
      <c r="AZ78" s="159">
        <f t="shared" si="36"/>
        <v>234587</v>
      </c>
      <c r="BA78" s="159">
        <v>17068</v>
      </c>
      <c r="BB78" s="159">
        <f t="shared" si="37"/>
        <v>251655</v>
      </c>
      <c r="BC78" s="159">
        <v>149380</v>
      </c>
      <c r="BD78" s="159">
        <f t="shared" si="38"/>
        <v>401035</v>
      </c>
      <c r="BE78" s="159">
        <v>47128</v>
      </c>
      <c r="BF78" s="159">
        <v>55979.000000000007</v>
      </c>
      <c r="BG78" s="159">
        <f t="shared" si="39"/>
        <v>103107</v>
      </c>
      <c r="BH78" s="131">
        <f t="shared" si="40"/>
        <v>-56.380421603454515</v>
      </c>
      <c r="BI78" s="130">
        <f t="shared" si="41"/>
        <v>-56.04743655871809</v>
      </c>
      <c r="BJ78" s="96"/>
      <c r="BK78" s="96"/>
      <c r="BL78" s="66"/>
    </row>
    <row r="79" spans="1:64" ht="15" customHeight="1" x14ac:dyDescent="0.3">
      <c r="A79" s="123" t="s">
        <v>477</v>
      </c>
      <c r="B79" s="80" t="s">
        <v>478</v>
      </c>
      <c r="C79" s="88">
        <v>30934028.000000004</v>
      </c>
      <c r="D79" s="88">
        <v>46430495</v>
      </c>
      <c r="E79" s="88">
        <v>63859451</v>
      </c>
      <c r="F79" s="88">
        <v>91595248.999999985</v>
      </c>
      <c r="G79" s="88">
        <v>12199534</v>
      </c>
      <c r="H79" s="88">
        <v>25307521.000000007</v>
      </c>
      <c r="I79" s="88">
        <v>44462785</v>
      </c>
      <c r="J79" s="150">
        <v>71736042.999999985</v>
      </c>
      <c r="K79" s="153">
        <v>47783620.999999993</v>
      </c>
      <c r="L79" s="154">
        <v>32994111.000000007</v>
      </c>
      <c r="M79" s="140">
        <f t="shared" si="22"/>
        <v>80777732</v>
      </c>
      <c r="N79" s="159">
        <v>20140009.999999989</v>
      </c>
      <c r="O79" s="159">
        <f t="shared" si="28"/>
        <v>100917741.99999999</v>
      </c>
      <c r="P79" s="159">
        <v>19682959.999999996</v>
      </c>
      <c r="Q79" s="159">
        <f t="shared" si="28"/>
        <v>120600701.99999999</v>
      </c>
      <c r="R79" s="159">
        <v>23771906</v>
      </c>
      <c r="S79" s="159">
        <v>80045595.99999997</v>
      </c>
      <c r="T79" s="159">
        <f t="shared" si="29"/>
        <v>103817501.99999997</v>
      </c>
      <c r="U79" s="159">
        <v>20024525</v>
      </c>
      <c r="V79" s="159">
        <f t="shared" si="30"/>
        <v>123842026.99999997</v>
      </c>
      <c r="W79" s="159">
        <v>28405132.999999993</v>
      </c>
      <c r="X79" s="159">
        <f t="shared" si="31"/>
        <v>152247159.99999997</v>
      </c>
      <c r="Y79" s="159">
        <v>13391864.999999996</v>
      </c>
      <c r="Z79" s="159">
        <v>16267324.000000006</v>
      </c>
      <c r="AA79" s="159">
        <f t="shared" si="32"/>
        <v>29659189</v>
      </c>
      <c r="AB79" s="131">
        <f t="shared" si="33"/>
        <v>-43.665160883607747</v>
      </c>
      <c r="AC79" s="130">
        <f t="shared" si="34"/>
        <v>-71.431417219034984</v>
      </c>
      <c r="AD79" s="96"/>
      <c r="AE79" s="96"/>
      <c r="AF79" s="70"/>
      <c r="AG79" s="80" t="s">
        <v>477</v>
      </c>
      <c r="AH79" s="123" t="s">
        <v>478</v>
      </c>
      <c r="AI79" s="88">
        <v>663930.99999999988</v>
      </c>
      <c r="AJ79" s="88">
        <v>1352381</v>
      </c>
      <c r="AK79" s="88">
        <v>1987030</v>
      </c>
      <c r="AL79" s="88">
        <v>2800340.9999999991</v>
      </c>
      <c r="AM79" s="88">
        <v>854116.00000000012</v>
      </c>
      <c r="AN79" s="88">
        <v>1667961.9999999998</v>
      </c>
      <c r="AO79" s="88">
        <v>2424266</v>
      </c>
      <c r="AP79" s="134">
        <v>3231677</v>
      </c>
      <c r="AQ79" s="88">
        <v>805129</v>
      </c>
      <c r="AR79" s="128">
        <v>698639</v>
      </c>
      <c r="AS79" s="140">
        <f t="shared" si="42"/>
        <v>1503768</v>
      </c>
      <c r="AT79" s="159">
        <v>682359.00000000012</v>
      </c>
      <c r="AU79" s="159">
        <f t="shared" si="35"/>
        <v>2186127</v>
      </c>
      <c r="AV79" s="159">
        <v>119984</v>
      </c>
      <c r="AW79" s="159">
        <f t="shared" si="35"/>
        <v>2306111</v>
      </c>
      <c r="AX79" s="159">
        <v>50798</v>
      </c>
      <c r="AY79" s="181">
        <v>148541</v>
      </c>
      <c r="AZ79" s="159">
        <f t="shared" si="36"/>
        <v>199339</v>
      </c>
      <c r="BA79" s="159">
        <v>432549.00000000006</v>
      </c>
      <c r="BB79" s="159">
        <f t="shared" si="37"/>
        <v>631888</v>
      </c>
      <c r="BC79" s="159">
        <v>257199</v>
      </c>
      <c r="BD79" s="159">
        <f t="shared" si="38"/>
        <v>889087</v>
      </c>
      <c r="BE79" s="159">
        <v>33568.000000000007</v>
      </c>
      <c r="BF79" s="159">
        <v>104192.99999999996</v>
      </c>
      <c r="BG79" s="159">
        <f t="shared" si="39"/>
        <v>137760.99999999997</v>
      </c>
      <c r="BH79" s="131">
        <f t="shared" si="40"/>
        <v>-93.69070049644219</v>
      </c>
      <c r="BI79" s="130">
        <f t="shared" si="41"/>
        <v>-30.891095069203729</v>
      </c>
      <c r="BJ79" s="96"/>
      <c r="BK79" s="96"/>
      <c r="BL79" s="66"/>
    </row>
    <row r="80" spans="1:64" ht="15" customHeight="1" x14ac:dyDescent="0.3">
      <c r="A80" s="123" t="s">
        <v>479</v>
      </c>
      <c r="B80" s="80" t="s">
        <v>480</v>
      </c>
      <c r="C80" s="88">
        <v>1237937.0000000005</v>
      </c>
      <c r="D80" s="88">
        <v>2815226.0000000009</v>
      </c>
      <c r="E80" s="88">
        <v>4490892.0000000009</v>
      </c>
      <c r="F80" s="88">
        <v>8271204.0000000047</v>
      </c>
      <c r="G80" s="88">
        <v>2018870.9999999995</v>
      </c>
      <c r="H80" s="88">
        <v>3697854.0000000014</v>
      </c>
      <c r="I80" s="88">
        <v>7993000</v>
      </c>
      <c r="J80" s="150">
        <v>12647210.999999994</v>
      </c>
      <c r="K80" s="153">
        <v>1458687</v>
      </c>
      <c r="L80" s="154">
        <v>721620.99999999977</v>
      </c>
      <c r="M80" s="140">
        <f t="shared" si="22"/>
        <v>2180308</v>
      </c>
      <c r="N80" s="159">
        <v>629240.99999999988</v>
      </c>
      <c r="O80" s="159">
        <f t="shared" si="28"/>
        <v>2809549</v>
      </c>
      <c r="P80" s="159">
        <v>4011215</v>
      </c>
      <c r="Q80" s="159">
        <f t="shared" si="28"/>
        <v>6820764</v>
      </c>
      <c r="R80" s="159">
        <v>1175312</v>
      </c>
      <c r="S80" s="159">
        <v>3327852</v>
      </c>
      <c r="T80" s="159">
        <f t="shared" si="29"/>
        <v>4503164</v>
      </c>
      <c r="U80" s="159">
        <v>3379391</v>
      </c>
      <c r="V80" s="159">
        <f t="shared" si="30"/>
        <v>7882555</v>
      </c>
      <c r="W80" s="159">
        <v>1316099.9999999995</v>
      </c>
      <c r="X80" s="159">
        <f t="shared" si="31"/>
        <v>9198655</v>
      </c>
      <c r="Y80" s="159">
        <v>889146.00000000023</v>
      </c>
      <c r="Z80" s="159">
        <v>1515724</v>
      </c>
      <c r="AA80" s="159">
        <f t="shared" si="32"/>
        <v>2404870</v>
      </c>
      <c r="AB80" s="131">
        <f t="shared" si="33"/>
        <v>-24.34808799705948</v>
      </c>
      <c r="AC80" s="130">
        <f t="shared" si="34"/>
        <v>-46.595993394866362</v>
      </c>
      <c r="AD80" s="96"/>
      <c r="AE80" s="96"/>
      <c r="AF80" s="70"/>
      <c r="AG80" s="80" t="s">
        <v>479</v>
      </c>
      <c r="AH80" s="123" t="s">
        <v>480</v>
      </c>
      <c r="AI80" s="88">
        <v>28047</v>
      </c>
      <c r="AJ80" s="88">
        <v>54783</v>
      </c>
      <c r="AK80" s="88">
        <v>92946</v>
      </c>
      <c r="AL80" s="88">
        <v>103716.00000000001</v>
      </c>
      <c r="AM80" s="88">
        <v>24514</v>
      </c>
      <c r="AN80" s="88">
        <v>73997.999999999985</v>
      </c>
      <c r="AO80" s="88">
        <v>106915</v>
      </c>
      <c r="AP80" s="134">
        <v>196014</v>
      </c>
      <c r="AQ80" s="88">
        <v>50280</v>
      </c>
      <c r="AR80" s="128">
        <v>32377</v>
      </c>
      <c r="AS80" s="140">
        <f t="shared" si="42"/>
        <v>82657</v>
      </c>
      <c r="AT80" s="159">
        <v>126482</v>
      </c>
      <c r="AU80" s="159">
        <f t="shared" si="35"/>
        <v>209139</v>
      </c>
      <c r="AV80" s="159">
        <v>55397.999999999993</v>
      </c>
      <c r="AW80" s="159">
        <f t="shared" si="35"/>
        <v>264537</v>
      </c>
      <c r="AX80" s="159">
        <v>14676</v>
      </c>
      <c r="AY80" s="181">
        <v>25697</v>
      </c>
      <c r="AZ80" s="159">
        <f t="shared" si="36"/>
        <v>40373</v>
      </c>
      <c r="BA80" s="159">
        <v>8223</v>
      </c>
      <c r="BB80" s="159">
        <f t="shared" si="37"/>
        <v>48596</v>
      </c>
      <c r="BC80" s="159">
        <v>24202.000000000004</v>
      </c>
      <c r="BD80" s="159">
        <f t="shared" si="38"/>
        <v>72798</v>
      </c>
      <c r="BE80" s="159">
        <v>56779.999999999985</v>
      </c>
      <c r="BF80" s="159">
        <v>62061</v>
      </c>
      <c r="BG80" s="159">
        <f t="shared" si="39"/>
        <v>118840.99999999999</v>
      </c>
      <c r="BH80" s="131">
        <f t="shared" si="40"/>
        <v>-70.811455847255374</v>
      </c>
      <c r="BI80" s="130">
        <f t="shared" si="41"/>
        <v>194.35761523790649</v>
      </c>
      <c r="BJ80" s="96"/>
      <c r="BK80" s="96"/>
      <c r="BL80" s="66"/>
    </row>
    <row r="81" spans="1:64" ht="15" customHeight="1" x14ac:dyDescent="0.3">
      <c r="A81" s="123" t="s">
        <v>481</v>
      </c>
      <c r="B81" s="80" t="s">
        <v>482</v>
      </c>
      <c r="C81" s="88">
        <v>929038.99999999907</v>
      </c>
      <c r="D81" s="88">
        <v>2012520.9999999991</v>
      </c>
      <c r="E81" s="88">
        <v>6465889.0000000019</v>
      </c>
      <c r="F81" s="88">
        <v>11717380.999999994</v>
      </c>
      <c r="G81" s="88">
        <v>7304652.0000000019</v>
      </c>
      <c r="H81" s="88">
        <v>16318930.999999993</v>
      </c>
      <c r="I81" s="88">
        <v>26523290.000000004</v>
      </c>
      <c r="J81" s="150">
        <v>34538189.000000022</v>
      </c>
      <c r="K81" s="153">
        <v>9208375.0000000019</v>
      </c>
      <c r="L81" s="154">
        <v>10205943.999999998</v>
      </c>
      <c r="M81" s="140">
        <f t="shared" si="22"/>
        <v>19414319</v>
      </c>
      <c r="N81" s="159">
        <v>11703165.999999996</v>
      </c>
      <c r="O81" s="159">
        <f t="shared" si="28"/>
        <v>31117484.999999996</v>
      </c>
      <c r="P81" s="159">
        <v>9852883.0000000037</v>
      </c>
      <c r="Q81" s="159">
        <f t="shared" si="28"/>
        <v>40970368</v>
      </c>
      <c r="R81" s="159">
        <v>9753279.9999999981</v>
      </c>
      <c r="S81" s="159">
        <v>9810641.0000000056</v>
      </c>
      <c r="T81" s="159">
        <f t="shared" si="29"/>
        <v>19563921.000000004</v>
      </c>
      <c r="U81" s="159">
        <v>13638904.000000007</v>
      </c>
      <c r="V81" s="159">
        <f t="shared" si="30"/>
        <v>33202825.000000011</v>
      </c>
      <c r="W81" s="159">
        <v>11043071.000000006</v>
      </c>
      <c r="X81" s="159">
        <f t="shared" si="31"/>
        <v>44245896.000000015</v>
      </c>
      <c r="Y81" s="159">
        <v>12673181.000000002</v>
      </c>
      <c r="Z81" s="159">
        <v>10039754.999999993</v>
      </c>
      <c r="AA81" s="159">
        <f t="shared" si="32"/>
        <v>22712935.999999993</v>
      </c>
      <c r="AB81" s="131">
        <f t="shared" si="33"/>
        <v>29.937631237901542</v>
      </c>
      <c r="AC81" s="130">
        <f t="shared" si="34"/>
        <v>16.096032078641031</v>
      </c>
      <c r="AD81" s="96"/>
      <c r="AE81" s="96"/>
      <c r="AF81" s="70"/>
      <c r="AG81" s="80" t="s">
        <v>481</v>
      </c>
      <c r="AH81" s="123" t="s">
        <v>482</v>
      </c>
      <c r="AI81" s="88">
        <v>3049160.0000000005</v>
      </c>
      <c r="AJ81" s="88">
        <v>7262764</v>
      </c>
      <c r="AK81" s="88">
        <v>11717703</v>
      </c>
      <c r="AL81" s="88">
        <v>15468245.999999991</v>
      </c>
      <c r="AM81" s="88">
        <v>5306727.0000000009</v>
      </c>
      <c r="AN81" s="88">
        <v>9560989</v>
      </c>
      <c r="AO81" s="88">
        <v>13149027.999999998</v>
      </c>
      <c r="AP81" s="134">
        <v>16211646.000000004</v>
      </c>
      <c r="AQ81" s="88">
        <v>3659449.9999999995</v>
      </c>
      <c r="AR81" s="128">
        <v>4107219.0000000005</v>
      </c>
      <c r="AS81" s="140">
        <f t="shared" si="42"/>
        <v>7766669</v>
      </c>
      <c r="AT81" s="159">
        <v>4800331.9999999972</v>
      </c>
      <c r="AU81" s="159">
        <f t="shared" si="35"/>
        <v>12567000.999999996</v>
      </c>
      <c r="AV81" s="159">
        <v>4133092.0000000009</v>
      </c>
      <c r="AW81" s="159">
        <f t="shared" si="35"/>
        <v>16700092.999999996</v>
      </c>
      <c r="AX81" s="159">
        <v>4305126.0000000009</v>
      </c>
      <c r="AY81" s="181">
        <v>5002072</v>
      </c>
      <c r="AZ81" s="159">
        <f t="shared" si="36"/>
        <v>9307198</v>
      </c>
      <c r="BA81" s="159">
        <v>4762750.0000000019</v>
      </c>
      <c r="BB81" s="159">
        <f t="shared" si="37"/>
        <v>14069948.000000002</v>
      </c>
      <c r="BC81" s="159">
        <v>4049554.9999999977</v>
      </c>
      <c r="BD81" s="159">
        <f t="shared" si="38"/>
        <v>18119503</v>
      </c>
      <c r="BE81" s="159">
        <v>6774427</v>
      </c>
      <c r="BF81" s="159">
        <v>5520345</v>
      </c>
      <c r="BG81" s="159">
        <f t="shared" si="39"/>
        <v>12294772</v>
      </c>
      <c r="BH81" s="131">
        <f t="shared" si="40"/>
        <v>17.644072196641616</v>
      </c>
      <c r="BI81" s="130">
        <f t="shared" si="41"/>
        <v>32.099607207238961</v>
      </c>
      <c r="BJ81" s="96"/>
      <c r="BK81" s="96"/>
      <c r="BL81" s="66"/>
    </row>
    <row r="82" spans="1:64" ht="15" customHeight="1" x14ac:dyDescent="0.3">
      <c r="A82" s="123" t="s">
        <v>483</v>
      </c>
      <c r="B82" s="80" t="s">
        <v>484</v>
      </c>
      <c r="C82" s="88">
        <v>42755</v>
      </c>
      <c r="D82" s="88">
        <v>598433.99999999988</v>
      </c>
      <c r="E82" s="88">
        <v>633321.99999999988</v>
      </c>
      <c r="F82" s="88">
        <v>640201</v>
      </c>
      <c r="G82" s="88">
        <v>61141</v>
      </c>
      <c r="H82" s="88">
        <v>132207</v>
      </c>
      <c r="I82" s="88">
        <v>204916</v>
      </c>
      <c r="J82" s="150">
        <v>305594</v>
      </c>
      <c r="K82" s="153">
        <v>20932</v>
      </c>
      <c r="L82" s="154">
        <v>38645</v>
      </c>
      <c r="M82" s="140">
        <f t="shared" si="22"/>
        <v>59577</v>
      </c>
      <c r="N82" s="159">
        <v>33773</v>
      </c>
      <c r="O82" s="159">
        <f t="shared" si="28"/>
        <v>93350</v>
      </c>
      <c r="P82" s="159">
        <v>18228</v>
      </c>
      <c r="Q82" s="159">
        <f t="shared" si="28"/>
        <v>111578</v>
      </c>
      <c r="R82" s="159">
        <v>39919</v>
      </c>
      <c r="S82" s="159">
        <v>41153</v>
      </c>
      <c r="T82" s="159">
        <f t="shared" si="29"/>
        <v>81072</v>
      </c>
      <c r="U82" s="159">
        <v>32363</v>
      </c>
      <c r="V82" s="159">
        <f t="shared" si="30"/>
        <v>113435</v>
      </c>
      <c r="W82" s="159">
        <v>261621.99999999997</v>
      </c>
      <c r="X82" s="159">
        <f t="shared" si="31"/>
        <v>375057</v>
      </c>
      <c r="Y82" s="159">
        <v>67521</v>
      </c>
      <c r="Z82" s="159">
        <v>81677</v>
      </c>
      <c r="AA82" s="159">
        <f t="shared" si="32"/>
        <v>149198</v>
      </c>
      <c r="AB82" s="131">
        <f t="shared" si="33"/>
        <v>69.145018662792154</v>
      </c>
      <c r="AC82" s="130">
        <f t="shared" si="34"/>
        <v>84.031478192224199</v>
      </c>
      <c r="AD82" s="96"/>
      <c r="AE82" s="96"/>
      <c r="AF82" s="70"/>
      <c r="AG82" s="80" t="s">
        <v>483</v>
      </c>
      <c r="AH82" s="123" t="s">
        <v>484</v>
      </c>
      <c r="AI82" s="88">
        <v>0</v>
      </c>
      <c r="AJ82" s="88">
        <v>196458</v>
      </c>
      <c r="AK82" s="88">
        <v>436399</v>
      </c>
      <c r="AL82" s="88">
        <v>436399</v>
      </c>
      <c r="AM82" s="88">
        <v>12790</v>
      </c>
      <c r="AN82" s="88">
        <v>335943</v>
      </c>
      <c r="AO82" s="88">
        <v>427104</v>
      </c>
      <c r="AP82" s="134">
        <v>663039.00000000012</v>
      </c>
      <c r="AQ82" s="88">
        <v>63758</v>
      </c>
      <c r="AR82" s="128">
        <v>167854</v>
      </c>
      <c r="AS82" s="140">
        <f t="shared" si="42"/>
        <v>231612</v>
      </c>
      <c r="AT82" s="159">
        <v>25234</v>
      </c>
      <c r="AU82" s="159">
        <f t="shared" si="35"/>
        <v>256846</v>
      </c>
      <c r="AV82" s="159">
        <v>55033.999999999993</v>
      </c>
      <c r="AW82" s="159">
        <f t="shared" si="35"/>
        <v>311880</v>
      </c>
      <c r="AX82" s="159">
        <v>140861</v>
      </c>
      <c r="AY82" s="181">
        <v>141955</v>
      </c>
      <c r="AZ82" s="159">
        <f t="shared" si="36"/>
        <v>282816</v>
      </c>
      <c r="BA82" s="159">
        <v>11614</v>
      </c>
      <c r="BB82" s="159">
        <f t="shared" si="37"/>
        <v>294430</v>
      </c>
      <c r="BC82" s="159">
        <v>1335</v>
      </c>
      <c r="BD82" s="159">
        <f t="shared" si="38"/>
        <v>295765</v>
      </c>
      <c r="BE82" s="159">
        <v>873</v>
      </c>
      <c r="BF82" s="159">
        <v>82782</v>
      </c>
      <c r="BG82" s="159">
        <f t="shared" si="39"/>
        <v>83655</v>
      </c>
      <c r="BH82" s="131">
        <f t="shared" si="40"/>
        <v>120.93070673484112</v>
      </c>
      <c r="BI82" s="130">
        <f t="shared" si="41"/>
        <v>-70.42069755600815</v>
      </c>
      <c r="BJ82" s="96"/>
      <c r="BK82" s="96"/>
      <c r="BL82" s="66"/>
    </row>
    <row r="83" spans="1:64" ht="15" customHeight="1" x14ac:dyDescent="0.3">
      <c r="A83" s="123" t="s">
        <v>485</v>
      </c>
      <c r="B83" s="80" t="s">
        <v>486</v>
      </c>
      <c r="C83" s="88">
        <v>378410</v>
      </c>
      <c r="D83" s="88">
        <v>591024</v>
      </c>
      <c r="E83" s="88">
        <v>865295</v>
      </c>
      <c r="F83" s="88">
        <v>1158254.9999999998</v>
      </c>
      <c r="G83" s="88">
        <v>269618</v>
      </c>
      <c r="H83" s="88">
        <v>600299.99999999988</v>
      </c>
      <c r="I83" s="88">
        <v>1332709</v>
      </c>
      <c r="J83" s="150">
        <v>2572095.9999999995</v>
      </c>
      <c r="K83" s="153">
        <v>564287.99999999988</v>
      </c>
      <c r="L83" s="154">
        <v>704746.99999999988</v>
      </c>
      <c r="M83" s="140">
        <f t="shared" si="22"/>
        <v>1269034.9999999998</v>
      </c>
      <c r="N83" s="159">
        <v>764892.00000000012</v>
      </c>
      <c r="O83" s="159">
        <f t="shared" si="28"/>
        <v>2033927</v>
      </c>
      <c r="P83" s="159">
        <v>815249.99999999977</v>
      </c>
      <c r="Q83" s="159">
        <f t="shared" si="28"/>
        <v>2849177</v>
      </c>
      <c r="R83" s="159">
        <v>295427.00000000012</v>
      </c>
      <c r="S83" s="159">
        <v>196638.99999999997</v>
      </c>
      <c r="T83" s="159">
        <f t="shared" si="29"/>
        <v>492066.00000000012</v>
      </c>
      <c r="U83" s="159">
        <v>184119</v>
      </c>
      <c r="V83" s="159">
        <f t="shared" si="30"/>
        <v>676185.00000000012</v>
      </c>
      <c r="W83" s="159">
        <v>209085</v>
      </c>
      <c r="X83" s="159">
        <f t="shared" si="31"/>
        <v>885270.00000000012</v>
      </c>
      <c r="Y83" s="159">
        <v>168076</v>
      </c>
      <c r="Z83" s="159">
        <v>495578.00000000006</v>
      </c>
      <c r="AA83" s="159">
        <f t="shared" si="32"/>
        <v>663654</v>
      </c>
      <c r="AB83" s="131">
        <f t="shared" si="33"/>
        <v>-43.107434323876994</v>
      </c>
      <c r="AC83" s="130">
        <f t="shared" si="34"/>
        <v>34.87093194815327</v>
      </c>
      <c r="AD83" s="96"/>
      <c r="AE83" s="96"/>
      <c r="AF83" s="70"/>
      <c r="AG83" s="80" t="s">
        <v>485</v>
      </c>
      <c r="AH83" s="123" t="s">
        <v>486</v>
      </c>
      <c r="AI83" s="88">
        <v>466020</v>
      </c>
      <c r="AJ83" s="88">
        <v>1397887</v>
      </c>
      <c r="AK83" s="88">
        <v>2185966</v>
      </c>
      <c r="AL83" s="88">
        <v>2587213</v>
      </c>
      <c r="AM83" s="88">
        <v>440079</v>
      </c>
      <c r="AN83" s="88">
        <v>1053859.0000000005</v>
      </c>
      <c r="AO83" s="88">
        <v>1380910</v>
      </c>
      <c r="AP83" s="134">
        <v>1946824.0000000005</v>
      </c>
      <c r="AQ83" s="88">
        <v>176706.99999999997</v>
      </c>
      <c r="AR83" s="128">
        <v>685760</v>
      </c>
      <c r="AS83" s="140">
        <f t="shared" si="42"/>
        <v>862467</v>
      </c>
      <c r="AT83" s="159">
        <v>110949</v>
      </c>
      <c r="AU83" s="159">
        <f t="shared" si="35"/>
        <v>973416</v>
      </c>
      <c r="AV83" s="159">
        <v>228436</v>
      </c>
      <c r="AW83" s="159">
        <f t="shared" si="35"/>
        <v>1201852</v>
      </c>
      <c r="AX83" s="159">
        <v>464350.99999999994</v>
      </c>
      <c r="AY83" s="181">
        <v>159445</v>
      </c>
      <c r="AZ83" s="159">
        <f t="shared" si="36"/>
        <v>623796</v>
      </c>
      <c r="BA83" s="159">
        <v>684937.00000000012</v>
      </c>
      <c r="BB83" s="159">
        <f t="shared" si="37"/>
        <v>1308733</v>
      </c>
      <c r="BC83" s="159">
        <v>136629</v>
      </c>
      <c r="BD83" s="159">
        <f t="shared" si="38"/>
        <v>1445362</v>
      </c>
      <c r="BE83" s="159">
        <v>564782.99999999988</v>
      </c>
      <c r="BF83" s="159">
        <v>74849</v>
      </c>
      <c r="BG83" s="159">
        <f t="shared" si="39"/>
        <v>639631.99999999988</v>
      </c>
      <c r="BH83" s="131">
        <f t="shared" si="40"/>
        <v>162.78019546480897</v>
      </c>
      <c r="BI83" s="130">
        <f t="shared" si="41"/>
        <v>2.5386504562388836</v>
      </c>
      <c r="BJ83" s="96"/>
      <c r="BK83" s="96"/>
      <c r="BL83" s="66"/>
    </row>
    <row r="84" spans="1:64" ht="15" customHeight="1" x14ac:dyDescent="0.3">
      <c r="A84" s="123" t="s">
        <v>487</v>
      </c>
      <c r="B84" s="80" t="s">
        <v>488</v>
      </c>
      <c r="C84" s="88">
        <v>159</v>
      </c>
      <c r="D84" s="88">
        <v>159</v>
      </c>
      <c r="E84" s="88">
        <v>159</v>
      </c>
      <c r="F84" s="88">
        <v>503</v>
      </c>
      <c r="G84" s="88">
        <v>16241</v>
      </c>
      <c r="H84" s="88">
        <v>22556</v>
      </c>
      <c r="I84" s="88">
        <v>22556</v>
      </c>
      <c r="J84" s="150">
        <v>27219</v>
      </c>
      <c r="K84" s="153">
        <v>34</v>
      </c>
      <c r="L84" s="154">
        <v>1399</v>
      </c>
      <c r="M84" s="140">
        <f t="shared" ref="M84:M101" si="43">IF(SUM(L84,K84)=0,"",SUM(K84,L84))</f>
        <v>1433</v>
      </c>
      <c r="N84" s="159">
        <v>1594</v>
      </c>
      <c r="O84" s="159">
        <f t="shared" si="28"/>
        <v>3027</v>
      </c>
      <c r="P84" s="159"/>
      <c r="Q84" s="159">
        <f t="shared" si="28"/>
        <v>3027</v>
      </c>
      <c r="R84" s="159"/>
      <c r="S84" s="159">
        <v>3006</v>
      </c>
      <c r="T84" s="159">
        <f t="shared" si="29"/>
        <v>3006</v>
      </c>
      <c r="U84" s="159">
        <v>894</v>
      </c>
      <c r="V84" s="159">
        <f t="shared" si="30"/>
        <v>3900</v>
      </c>
      <c r="W84" s="159">
        <v>7238</v>
      </c>
      <c r="X84" s="159">
        <f t="shared" si="31"/>
        <v>11138</v>
      </c>
      <c r="Y84" s="159"/>
      <c r="Z84" s="159"/>
      <c r="AA84" s="159">
        <f t="shared" si="32"/>
        <v>0</v>
      </c>
      <c r="AB84" s="131" t="str">
        <f t="shared" si="33"/>
        <v xml:space="preserve"> </v>
      </c>
      <c r="AC84" s="130">
        <f t="shared" si="34"/>
        <v>-100</v>
      </c>
      <c r="AD84" s="96"/>
      <c r="AE84" s="96"/>
      <c r="AF84" s="70"/>
      <c r="AG84" s="80" t="s">
        <v>487</v>
      </c>
      <c r="AH84" s="123" t="s">
        <v>488</v>
      </c>
      <c r="AI84" s="88">
        <v>0</v>
      </c>
      <c r="AJ84" s="88">
        <v>0</v>
      </c>
      <c r="AK84" s="88">
        <v>0</v>
      </c>
      <c r="AL84" s="88"/>
      <c r="AM84" s="88"/>
      <c r="AN84" s="88"/>
      <c r="AO84" s="88">
        <v>0</v>
      </c>
      <c r="AP84" s="134"/>
      <c r="AQ84" s="88"/>
      <c r="AR84" s="128"/>
      <c r="AS84" s="140" t="str">
        <f t="shared" si="42"/>
        <v/>
      </c>
      <c r="AT84" s="159"/>
      <c r="AU84" s="159" t="str">
        <f t="shared" si="35"/>
        <v xml:space="preserve"> </v>
      </c>
      <c r="AV84" s="159"/>
      <c r="AW84" s="159" t="str">
        <f t="shared" si="35"/>
        <v xml:space="preserve"> </v>
      </c>
      <c r="AX84" s="159"/>
      <c r="AY84" s="183"/>
      <c r="AZ84" s="159">
        <f t="shared" si="36"/>
        <v>0</v>
      </c>
      <c r="BA84" s="159"/>
      <c r="BB84" s="159">
        <f t="shared" si="37"/>
        <v>0</v>
      </c>
      <c r="BC84" s="159"/>
      <c r="BD84" s="159">
        <f t="shared" si="38"/>
        <v>0</v>
      </c>
      <c r="BE84" s="159"/>
      <c r="BF84" s="159"/>
      <c r="BG84" s="159">
        <f t="shared" si="39"/>
        <v>0</v>
      </c>
      <c r="BH84" s="131" t="str">
        <f t="shared" si="40"/>
        <v xml:space="preserve"> </v>
      </c>
      <c r="BI84" s="130"/>
      <c r="BJ84" s="96"/>
      <c r="BK84" s="96"/>
      <c r="BL84" s="66"/>
    </row>
    <row r="85" spans="1:64" ht="15" customHeight="1" x14ac:dyDescent="0.3">
      <c r="A85" s="123" t="s">
        <v>489</v>
      </c>
      <c r="B85" s="80" t="s">
        <v>490</v>
      </c>
      <c r="C85" s="88">
        <v>1266095.0000000005</v>
      </c>
      <c r="D85" s="88">
        <v>2577319.0000000009</v>
      </c>
      <c r="E85" s="88">
        <v>3926997.0000000014</v>
      </c>
      <c r="F85" s="88">
        <v>7145948.0000000009</v>
      </c>
      <c r="G85" s="88">
        <v>2489146.9999999986</v>
      </c>
      <c r="H85" s="88">
        <v>4650333.9999999991</v>
      </c>
      <c r="I85" s="88">
        <v>6865404.9999999972</v>
      </c>
      <c r="J85" s="150">
        <v>9139189</v>
      </c>
      <c r="K85" s="153">
        <v>2236946.0000000014</v>
      </c>
      <c r="L85" s="154">
        <v>2660734.0000000009</v>
      </c>
      <c r="M85" s="140">
        <f t="shared" si="43"/>
        <v>4897680.0000000019</v>
      </c>
      <c r="N85" s="159">
        <v>3219586</v>
      </c>
      <c r="O85" s="159">
        <f t="shared" si="28"/>
        <v>8117266.0000000019</v>
      </c>
      <c r="P85" s="159">
        <v>2763135.0000000005</v>
      </c>
      <c r="Q85" s="159">
        <f t="shared" si="28"/>
        <v>10880401.000000002</v>
      </c>
      <c r="R85" s="159">
        <v>2047034.0000000014</v>
      </c>
      <c r="S85" s="159">
        <v>2333464.9999999977</v>
      </c>
      <c r="T85" s="159">
        <f t="shared" si="29"/>
        <v>4380498.9999999991</v>
      </c>
      <c r="U85" s="159">
        <v>1718134.0000000007</v>
      </c>
      <c r="V85" s="159">
        <f t="shared" si="30"/>
        <v>6098633</v>
      </c>
      <c r="W85" s="159">
        <v>1886512.9999999991</v>
      </c>
      <c r="X85" s="159">
        <f t="shared" si="31"/>
        <v>7985145.9999999991</v>
      </c>
      <c r="Y85" s="159">
        <v>3168896.9999999981</v>
      </c>
      <c r="Z85" s="159">
        <v>1476554.9999999995</v>
      </c>
      <c r="AA85" s="159">
        <f t="shared" si="32"/>
        <v>4645451.9999999981</v>
      </c>
      <c r="AB85" s="131">
        <f t="shared" si="33"/>
        <v>54.80431687993439</v>
      </c>
      <c r="AC85" s="130">
        <f t="shared" si="34"/>
        <v>6.0484661678954694</v>
      </c>
      <c r="AD85" s="96"/>
      <c r="AE85" s="96"/>
      <c r="AF85" s="70"/>
      <c r="AG85" s="80" t="s">
        <v>489</v>
      </c>
      <c r="AH85" s="123" t="s">
        <v>490</v>
      </c>
      <c r="AI85" s="88">
        <v>5868806.9999999981</v>
      </c>
      <c r="AJ85" s="88">
        <v>11373308.999999998</v>
      </c>
      <c r="AK85" s="88">
        <v>17464853</v>
      </c>
      <c r="AL85" s="88">
        <v>22359163.999999996</v>
      </c>
      <c r="AM85" s="88">
        <v>5049806.9999999972</v>
      </c>
      <c r="AN85" s="88">
        <v>13662377.000000007</v>
      </c>
      <c r="AO85" s="88">
        <v>22209059</v>
      </c>
      <c r="AP85" s="134">
        <v>29155250.000000015</v>
      </c>
      <c r="AQ85" s="88">
        <v>8124848.9999999953</v>
      </c>
      <c r="AR85" s="128">
        <v>8566156.9999999981</v>
      </c>
      <c r="AS85" s="140">
        <f t="shared" si="42"/>
        <v>16691005.999999993</v>
      </c>
      <c r="AT85" s="159">
        <v>9561517.9999999963</v>
      </c>
      <c r="AU85" s="159">
        <f t="shared" si="35"/>
        <v>26252523.999999989</v>
      </c>
      <c r="AV85" s="159">
        <v>7884962.0000000009</v>
      </c>
      <c r="AW85" s="159">
        <f t="shared" si="35"/>
        <v>34137485.999999993</v>
      </c>
      <c r="AX85" s="159">
        <v>6638021.0000000009</v>
      </c>
      <c r="AY85" s="181">
        <v>5904831</v>
      </c>
      <c r="AZ85" s="159">
        <f t="shared" si="36"/>
        <v>12542852</v>
      </c>
      <c r="BA85" s="159">
        <v>6447773.9999999991</v>
      </c>
      <c r="BB85" s="159">
        <f t="shared" si="37"/>
        <v>18990626</v>
      </c>
      <c r="BC85" s="159">
        <v>9221784.9999999963</v>
      </c>
      <c r="BD85" s="159">
        <f t="shared" si="38"/>
        <v>28212410.999999996</v>
      </c>
      <c r="BE85" s="159">
        <v>7039807.9999999972</v>
      </c>
      <c r="BF85" s="159">
        <v>6462365</v>
      </c>
      <c r="BG85" s="159">
        <f t="shared" si="39"/>
        <v>13502172.999999996</v>
      </c>
      <c r="BH85" s="131">
        <f t="shared" si="40"/>
        <v>-18.299761632493045</v>
      </c>
      <c r="BI85" s="130">
        <f t="shared" si="41"/>
        <v>7.6483482385026633</v>
      </c>
      <c r="BJ85" s="96"/>
      <c r="BK85" s="96"/>
      <c r="BL85" s="66"/>
    </row>
    <row r="86" spans="1:64" ht="15" customHeight="1" x14ac:dyDescent="0.3">
      <c r="A86" s="123" t="s">
        <v>491</v>
      </c>
      <c r="B86" s="80" t="s">
        <v>492</v>
      </c>
      <c r="C86" s="88">
        <v>546627</v>
      </c>
      <c r="D86" s="88">
        <v>875526</v>
      </c>
      <c r="E86" s="88">
        <v>1300340</v>
      </c>
      <c r="F86" s="88">
        <v>1731774.9999999998</v>
      </c>
      <c r="G86" s="88">
        <v>1040391.0000000002</v>
      </c>
      <c r="H86" s="88">
        <v>1552518.9999999998</v>
      </c>
      <c r="I86" s="88">
        <v>2314389.0000000005</v>
      </c>
      <c r="J86" s="150">
        <v>3619028.0000000005</v>
      </c>
      <c r="K86" s="153">
        <v>705895</v>
      </c>
      <c r="L86" s="154">
        <v>649295.99999999977</v>
      </c>
      <c r="M86" s="140">
        <f t="shared" si="43"/>
        <v>1355190.9999999998</v>
      </c>
      <c r="N86" s="159">
        <v>904561.00000000012</v>
      </c>
      <c r="O86" s="159">
        <f t="shared" si="28"/>
        <v>2259752</v>
      </c>
      <c r="P86" s="159">
        <v>518336</v>
      </c>
      <c r="Q86" s="159">
        <f t="shared" si="28"/>
        <v>2778088</v>
      </c>
      <c r="R86" s="159">
        <v>547797</v>
      </c>
      <c r="S86" s="159">
        <v>292374.99999999994</v>
      </c>
      <c r="T86" s="159">
        <f t="shared" si="29"/>
        <v>840172</v>
      </c>
      <c r="U86" s="159">
        <v>506434.00000000012</v>
      </c>
      <c r="V86" s="159">
        <f t="shared" si="30"/>
        <v>1346606</v>
      </c>
      <c r="W86" s="159">
        <v>429498.99999999994</v>
      </c>
      <c r="X86" s="159">
        <f t="shared" si="31"/>
        <v>1776105</v>
      </c>
      <c r="Y86" s="159">
        <v>609760.99999999988</v>
      </c>
      <c r="Z86" s="159">
        <v>347087.00000000006</v>
      </c>
      <c r="AA86" s="159">
        <f t="shared" si="32"/>
        <v>956848</v>
      </c>
      <c r="AB86" s="131">
        <f t="shared" si="33"/>
        <v>11.311489475115749</v>
      </c>
      <c r="AC86" s="130">
        <f t="shared" si="34"/>
        <v>13.887156439395753</v>
      </c>
      <c r="AD86" s="96"/>
      <c r="AE86" s="96"/>
      <c r="AF86" s="70"/>
      <c r="AG86" s="80" t="s">
        <v>491</v>
      </c>
      <c r="AH86" s="123" t="s">
        <v>492</v>
      </c>
      <c r="AI86" s="88">
        <v>1160</v>
      </c>
      <c r="AJ86" s="88">
        <v>211406</v>
      </c>
      <c r="AK86" s="88">
        <v>524312</v>
      </c>
      <c r="AL86" s="88">
        <v>914699</v>
      </c>
      <c r="AM86" s="88">
        <v>655153</v>
      </c>
      <c r="AN86" s="88">
        <v>1647438.9999999995</v>
      </c>
      <c r="AO86" s="88">
        <v>2410539</v>
      </c>
      <c r="AP86" s="134">
        <v>3184063</v>
      </c>
      <c r="AQ86" s="88">
        <v>888777.99999999977</v>
      </c>
      <c r="AR86" s="128">
        <v>973794.99999999977</v>
      </c>
      <c r="AS86" s="140">
        <f t="shared" si="42"/>
        <v>1862572.9999999995</v>
      </c>
      <c r="AT86" s="159">
        <v>1216678</v>
      </c>
      <c r="AU86" s="159">
        <f t="shared" si="35"/>
        <v>3079250.9999999995</v>
      </c>
      <c r="AV86" s="159">
        <v>1016849</v>
      </c>
      <c r="AW86" s="159">
        <f t="shared" si="35"/>
        <v>4096099.9999999995</v>
      </c>
      <c r="AX86" s="159">
        <v>958903</v>
      </c>
      <c r="AY86" s="181">
        <v>1095723</v>
      </c>
      <c r="AZ86" s="159">
        <f t="shared" si="36"/>
        <v>2054626</v>
      </c>
      <c r="BA86" s="159">
        <v>1307747.0000000002</v>
      </c>
      <c r="BB86" s="159">
        <f t="shared" si="37"/>
        <v>3362373</v>
      </c>
      <c r="BC86" s="159">
        <v>849418</v>
      </c>
      <c r="BD86" s="159">
        <f t="shared" si="38"/>
        <v>4211791</v>
      </c>
      <c r="BE86" s="159">
        <v>1351207.0000000002</v>
      </c>
      <c r="BF86" s="159">
        <v>754458.99999999988</v>
      </c>
      <c r="BG86" s="159">
        <f t="shared" si="39"/>
        <v>2105666</v>
      </c>
      <c r="BH86" s="131">
        <f t="shared" si="40"/>
        <v>7.8900467833362455</v>
      </c>
      <c r="BI86" s="130">
        <f t="shared" si="41"/>
        <v>2.4841504001214929</v>
      </c>
      <c r="BJ86" s="96"/>
      <c r="BK86" s="96"/>
      <c r="BL86" s="66"/>
    </row>
    <row r="87" spans="1:64" ht="15" customHeight="1" x14ac:dyDescent="0.3">
      <c r="A87" s="123" t="s">
        <v>493</v>
      </c>
      <c r="B87" s="80" t="s">
        <v>494</v>
      </c>
      <c r="C87" s="88">
        <v>1538013.9999999995</v>
      </c>
      <c r="D87" s="88">
        <v>2873682</v>
      </c>
      <c r="E87" s="88">
        <v>4380175</v>
      </c>
      <c r="F87" s="88">
        <v>6135382.9999999953</v>
      </c>
      <c r="G87" s="88">
        <v>1210679</v>
      </c>
      <c r="H87" s="88">
        <v>2620442.0000000014</v>
      </c>
      <c r="I87" s="88">
        <v>3891920.0000000009</v>
      </c>
      <c r="J87" s="150">
        <v>5318761.0000000009</v>
      </c>
      <c r="K87" s="153">
        <v>1683030.0000000005</v>
      </c>
      <c r="L87" s="154">
        <v>1581147.0000000009</v>
      </c>
      <c r="M87" s="140">
        <f t="shared" si="43"/>
        <v>3264177.0000000014</v>
      </c>
      <c r="N87" s="159">
        <v>1484483.0000000007</v>
      </c>
      <c r="O87" s="159">
        <f t="shared" si="28"/>
        <v>4748660.0000000019</v>
      </c>
      <c r="P87" s="159">
        <v>1429712.9999999993</v>
      </c>
      <c r="Q87" s="159">
        <f t="shared" si="28"/>
        <v>6178373.0000000009</v>
      </c>
      <c r="R87" s="159">
        <v>1337280.0000000002</v>
      </c>
      <c r="S87" s="159">
        <v>1802167.9999999998</v>
      </c>
      <c r="T87" s="159">
        <f t="shared" si="29"/>
        <v>3139448</v>
      </c>
      <c r="U87" s="159">
        <v>1489555.0000000009</v>
      </c>
      <c r="V87" s="159">
        <f t="shared" si="30"/>
        <v>4629003.0000000009</v>
      </c>
      <c r="W87" s="159">
        <v>1754156.9999999993</v>
      </c>
      <c r="X87" s="159">
        <f t="shared" si="31"/>
        <v>6383160</v>
      </c>
      <c r="Y87" s="159">
        <v>2745319.0000000009</v>
      </c>
      <c r="Z87" s="159">
        <v>900399.99999999965</v>
      </c>
      <c r="AA87" s="159">
        <f t="shared" si="32"/>
        <v>3645719.0000000005</v>
      </c>
      <c r="AB87" s="131">
        <f t="shared" si="33"/>
        <v>105.29126286192874</v>
      </c>
      <c r="AC87" s="130">
        <f t="shared" si="34"/>
        <v>16.126115164194488</v>
      </c>
      <c r="AD87" s="96"/>
      <c r="AE87" s="96"/>
      <c r="AF87" s="70"/>
      <c r="AG87" s="80" t="s">
        <v>493</v>
      </c>
      <c r="AH87" s="123" t="s">
        <v>494</v>
      </c>
      <c r="AI87" s="88">
        <v>912845.00000000035</v>
      </c>
      <c r="AJ87" s="88">
        <v>1782157.0000000005</v>
      </c>
      <c r="AK87" s="88">
        <v>2837807.0000000005</v>
      </c>
      <c r="AL87" s="88">
        <v>3670047.0000000014</v>
      </c>
      <c r="AM87" s="88">
        <v>848370.99999999977</v>
      </c>
      <c r="AN87" s="88">
        <v>1725474.9999999998</v>
      </c>
      <c r="AO87" s="88">
        <v>2322073.9999999995</v>
      </c>
      <c r="AP87" s="134">
        <v>3082211.0000000014</v>
      </c>
      <c r="AQ87" s="88">
        <v>733284</v>
      </c>
      <c r="AR87" s="128">
        <v>797421.00000000012</v>
      </c>
      <c r="AS87" s="140">
        <f t="shared" si="42"/>
        <v>1530705</v>
      </c>
      <c r="AT87" s="159">
        <v>774600.00000000023</v>
      </c>
      <c r="AU87" s="159">
        <f t="shared" si="35"/>
        <v>2305305</v>
      </c>
      <c r="AV87" s="159">
        <v>637922</v>
      </c>
      <c r="AW87" s="159">
        <f t="shared" si="35"/>
        <v>2943227</v>
      </c>
      <c r="AX87" s="159">
        <v>733392</v>
      </c>
      <c r="AY87" s="181">
        <v>532469.00000000012</v>
      </c>
      <c r="AZ87" s="159">
        <f t="shared" si="36"/>
        <v>1265861</v>
      </c>
      <c r="BA87" s="159">
        <v>588622</v>
      </c>
      <c r="BB87" s="159">
        <f t="shared" si="37"/>
        <v>1854483</v>
      </c>
      <c r="BC87" s="159">
        <v>634408.99999999988</v>
      </c>
      <c r="BD87" s="159">
        <f t="shared" si="38"/>
        <v>2488892</v>
      </c>
      <c r="BE87" s="159">
        <v>820999</v>
      </c>
      <c r="BF87" s="159">
        <v>785287.99999999977</v>
      </c>
      <c r="BG87" s="159">
        <f t="shared" si="39"/>
        <v>1606286.9999999998</v>
      </c>
      <c r="BH87" s="131">
        <f t="shared" si="40"/>
        <v>1.4728263537719499E-2</v>
      </c>
      <c r="BI87" s="130">
        <f t="shared" si="41"/>
        <v>26.892842105096832</v>
      </c>
      <c r="BJ87" s="96"/>
      <c r="BK87" s="96"/>
      <c r="BL87" s="66"/>
    </row>
    <row r="88" spans="1:64" ht="15" customHeight="1" x14ac:dyDescent="0.3">
      <c r="A88" s="123" t="s">
        <v>495</v>
      </c>
      <c r="B88" s="80" t="s">
        <v>496</v>
      </c>
      <c r="C88" s="88">
        <v>311599</v>
      </c>
      <c r="D88" s="88">
        <v>635893</v>
      </c>
      <c r="E88" s="88">
        <v>1029561</v>
      </c>
      <c r="F88" s="88">
        <v>1332800.0000000005</v>
      </c>
      <c r="G88" s="88">
        <v>396537.00000000006</v>
      </c>
      <c r="H88" s="88">
        <v>624165</v>
      </c>
      <c r="I88" s="88">
        <v>833726</v>
      </c>
      <c r="J88" s="150">
        <v>1257299.9999999993</v>
      </c>
      <c r="K88" s="153">
        <v>523917.99999999971</v>
      </c>
      <c r="L88" s="154">
        <v>382963.00000000006</v>
      </c>
      <c r="M88" s="140">
        <f t="shared" si="43"/>
        <v>906880.99999999977</v>
      </c>
      <c r="N88" s="159">
        <v>297192</v>
      </c>
      <c r="O88" s="159">
        <f t="shared" si="28"/>
        <v>1204072.9999999998</v>
      </c>
      <c r="P88" s="159">
        <v>351965.00000000006</v>
      </c>
      <c r="Q88" s="159">
        <f t="shared" si="28"/>
        <v>1556037.9999999998</v>
      </c>
      <c r="R88" s="159">
        <v>234495.00000000006</v>
      </c>
      <c r="S88" s="159">
        <v>138104</v>
      </c>
      <c r="T88" s="159">
        <f t="shared" si="29"/>
        <v>372599.00000000006</v>
      </c>
      <c r="U88" s="159">
        <v>338297.99999999994</v>
      </c>
      <c r="V88" s="159">
        <f t="shared" si="30"/>
        <v>710897</v>
      </c>
      <c r="W88" s="159">
        <v>393399</v>
      </c>
      <c r="X88" s="159">
        <f t="shared" si="31"/>
        <v>1104296</v>
      </c>
      <c r="Y88" s="159">
        <v>2027269</v>
      </c>
      <c r="Z88" s="159">
        <v>519218.99999999977</v>
      </c>
      <c r="AA88" s="159">
        <f t="shared" si="32"/>
        <v>2546488</v>
      </c>
      <c r="AB88" s="131">
        <f t="shared" si="33"/>
        <v>764.52546962621784</v>
      </c>
      <c r="AC88" s="130">
        <f t="shared" si="34"/>
        <v>583.43930069592227</v>
      </c>
      <c r="AD88" s="96"/>
      <c r="AE88" s="96"/>
      <c r="AF88" s="70"/>
      <c r="AG88" s="80" t="s">
        <v>495</v>
      </c>
      <c r="AH88" s="123" t="s">
        <v>496</v>
      </c>
      <c r="AI88" s="88">
        <v>235947</v>
      </c>
      <c r="AJ88" s="88">
        <v>502439.99999999994</v>
      </c>
      <c r="AK88" s="88">
        <v>700355.99999999988</v>
      </c>
      <c r="AL88" s="88">
        <v>915787.99999999965</v>
      </c>
      <c r="AM88" s="88">
        <v>432754.99999999994</v>
      </c>
      <c r="AN88" s="88">
        <v>726648.00000000023</v>
      </c>
      <c r="AO88" s="88">
        <v>976782</v>
      </c>
      <c r="AP88" s="134">
        <v>1456395.9999999995</v>
      </c>
      <c r="AQ88" s="88">
        <v>283851</v>
      </c>
      <c r="AR88" s="128">
        <v>171013.00000000003</v>
      </c>
      <c r="AS88" s="140">
        <f t="shared" si="42"/>
        <v>454864</v>
      </c>
      <c r="AT88" s="159">
        <v>302067.99999999994</v>
      </c>
      <c r="AU88" s="159">
        <f t="shared" si="35"/>
        <v>756932</v>
      </c>
      <c r="AV88" s="159">
        <v>494435</v>
      </c>
      <c r="AW88" s="159">
        <f t="shared" si="35"/>
        <v>1251367</v>
      </c>
      <c r="AX88" s="159">
        <v>142832</v>
      </c>
      <c r="AY88" s="181">
        <v>412582.00000000006</v>
      </c>
      <c r="AZ88" s="159">
        <f t="shared" si="36"/>
        <v>555414</v>
      </c>
      <c r="BA88" s="159">
        <v>133563</v>
      </c>
      <c r="BB88" s="159">
        <f t="shared" si="37"/>
        <v>688977</v>
      </c>
      <c r="BC88" s="159">
        <v>272264</v>
      </c>
      <c r="BD88" s="159">
        <f t="shared" si="38"/>
        <v>961241</v>
      </c>
      <c r="BE88" s="159">
        <v>740476</v>
      </c>
      <c r="BF88" s="159">
        <v>207383.99999999994</v>
      </c>
      <c r="BG88" s="159">
        <f t="shared" si="39"/>
        <v>947860</v>
      </c>
      <c r="BH88" s="131">
        <f t="shared" si="40"/>
        <v>-49.68064230881695</v>
      </c>
      <c r="BI88" s="130">
        <f t="shared" si="41"/>
        <v>70.658283730694592</v>
      </c>
      <c r="BJ88" s="96"/>
      <c r="BK88" s="96"/>
      <c r="BL88" s="66"/>
    </row>
    <row r="89" spans="1:64" ht="15" customHeight="1" x14ac:dyDescent="0.3">
      <c r="A89" s="123" t="s">
        <v>497</v>
      </c>
      <c r="B89" s="80" t="s">
        <v>498</v>
      </c>
      <c r="C89" s="88">
        <v>1316200.0000000005</v>
      </c>
      <c r="D89" s="88">
        <v>2470434.0000000005</v>
      </c>
      <c r="E89" s="88">
        <v>3592228</v>
      </c>
      <c r="F89" s="88">
        <v>4743008.0000000009</v>
      </c>
      <c r="G89" s="88">
        <v>1062110</v>
      </c>
      <c r="H89" s="88">
        <v>2445351.9999999991</v>
      </c>
      <c r="I89" s="88">
        <v>3337996</v>
      </c>
      <c r="J89" s="150">
        <v>4382474.9999999981</v>
      </c>
      <c r="K89" s="153">
        <v>1270343</v>
      </c>
      <c r="L89" s="154">
        <v>1374671</v>
      </c>
      <c r="M89" s="140">
        <f t="shared" si="43"/>
        <v>2645014</v>
      </c>
      <c r="N89" s="159">
        <v>1022511</v>
      </c>
      <c r="O89" s="159">
        <f t="shared" si="28"/>
        <v>3667525</v>
      </c>
      <c r="P89" s="159">
        <v>1204676.9999999998</v>
      </c>
      <c r="Q89" s="159">
        <f t="shared" si="28"/>
        <v>4872202</v>
      </c>
      <c r="R89" s="159">
        <v>1130799.0000000005</v>
      </c>
      <c r="S89" s="159">
        <v>875276.99999999977</v>
      </c>
      <c r="T89" s="159">
        <f t="shared" si="29"/>
        <v>2006076.0000000002</v>
      </c>
      <c r="U89" s="159">
        <v>1144491</v>
      </c>
      <c r="V89" s="159">
        <f t="shared" si="30"/>
        <v>3150567</v>
      </c>
      <c r="W89" s="159">
        <v>2504684</v>
      </c>
      <c r="X89" s="159">
        <f t="shared" si="31"/>
        <v>5655251</v>
      </c>
      <c r="Y89" s="159">
        <v>2231203.9999999995</v>
      </c>
      <c r="Z89" s="159">
        <v>2084172.9999999998</v>
      </c>
      <c r="AA89" s="159">
        <f t="shared" si="32"/>
        <v>4315376.9999999991</v>
      </c>
      <c r="AB89" s="131">
        <f t="shared" si="33"/>
        <v>97.312165999439202</v>
      </c>
      <c r="AC89" s="130">
        <f t="shared" si="34"/>
        <v>115.11532962858828</v>
      </c>
      <c r="AD89" s="96"/>
      <c r="AE89" s="96"/>
      <c r="AF89" s="70"/>
      <c r="AG89" s="80" t="s">
        <v>497</v>
      </c>
      <c r="AH89" s="123" t="s">
        <v>498</v>
      </c>
      <c r="AI89" s="88">
        <v>2102685</v>
      </c>
      <c r="AJ89" s="88">
        <v>3681758.0000000005</v>
      </c>
      <c r="AK89" s="88">
        <v>4977775</v>
      </c>
      <c r="AL89" s="88">
        <v>5937246.9999999953</v>
      </c>
      <c r="AM89" s="88">
        <v>1339616.0000000005</v>
      </c>
      <c r="AN89" s="88">
        <v>3143887</v>
      </c>
      <c r="AO89" s="88">
        <v>4714761.0000000009</v>
      </c>
      <c r="AP89" s="134">
        <v>6137620.0000000084</v>
      </c>
      <c r="AQ89" s="88">
        <v>1489841.0000000005</v>
      </c>
      <c r="AR89" s="128">
        <v>1296584.9999999998</v>
      </c>
      <c r="AS89" s="140">
        <f t="shared" si="42"/>
        <v>2786426</v>
      </c>
      <c r="AT89" s="159">
        <v>1145753</v>
      </c>
      <c r="AU89" s="159">
        <f t="shared" si="35"/>
        <v>3932179</v>
      </c>
      <c r="AV89" s="159">
        <v>1267875.0000000002</v>
      </c>
      <c r="AW89" s="159">
        <f t="shared" si="35"/>
        <v>5200054</v>
      </c>
      <c r="AX89" s="159">
        <v>1009709.9999999995</v>
      </c>
      <c r="AY89" s="181">
        <v>842245.00000000012</v>
      </c>
      <c r="AZ89" s="159">
        <f t="shared" si="36"/>
        <v>1851954.9999999995</v>
      </c>
      <c r="BA89" s="159">
        <v>1158529.0000000005</v>
      </c>
      <c r="BB89" s="159">
        <f t="shared" si="37"/>
        <v>3010484</v>
      </c>
      <c r="BC89" s="159">
        <v>1115290.0000000002</v>
      </c>
      <c r="BD89" s="159">
        <f t="shared" si="38"/>
        <v>4125774</v>
      </c>
      <c r="BE89" s="159">
        <v>1388275</v>
      </c>
      <c r="BF89" s="159">
        <v>1843976.9999999995</v>
      </c>
      <c r="BG89" s="159">
        <f t="shared" si="39"/>
        <v>3232251.9999999995</v>
      </c>
      <c r="BH89" s="131">
        <f t="shared" si="40"/>
        <v>-32.226996035147423</v>
      </c>
      <c r="BI89" s="130">
        <f t="shared" si="41"/>
        <v>74.531886573917859</v>
      </c>
      <c r="BJ89" s="96"/>
      <c r="BK89" s="96"/>
      <c r="BL89" s="66"/>
    </row>
    <row r="90" spans="1:64" ht="15" customHeight="1" x14ac:dyDescent="0.3">
      <c r="A90" s="123" t="s">
        <v>499</v>
      </c>
      <c r="B90" s="80" t="s">
        <v>40</v>
      </c>
      <c r="C90" s="88">
        <v>220548.00000000006</v>
      </c>
      <c r="D90" s="88">
        <v>466302.99999999994</v>
      </c>
      <c r="E90" s="88">
        <v>983235.00000000023</v>
      </c>
      <c r="F90" s="88">
        <v>1357926.9999999995</v>
      </c>
      <c r="G90" s="88">
        <v>588712</v>
      </c>
      <c r="H90" s="88">
        <v>1095938</v>
      </c>
      <c r="I90" s="88">
        <v>1565094</v>
      </c>
      <c r="J90" s="150">
        <v>3760952.0000000019</v>
      </c>
      <c r="K90" s="153">
        <v>688178.99999999988</v>
      </c>
      <c r="L90" s="154">
        <v>531310.00000000012</v>
      </c>
      <c r="M90" s="140">
        <f t="shared" si="43"/>
        <v>1219489</v>
      </c>
      <c r="N90" s="159">
        <v>327873.00000000006</v>
      </c>
      <c r="O90" s="159">
        <f t="shared" si="28"/>
        <v>1547362</v>
      </c>
      <c r="P90" s="159">
        <v>177207.99999999997</v>
      </c>
      <c r="Q90" s="159">
        <f t="shared" si="28"/>
        <v>1724570</v>
      </c>
      <c r="R90" s="159">
        <v>354850</v>
      </c>
      <c r="S90" s="159">
        <v>782442.99999999977</v>
      </c>
      <c r="T90" s="159">
        <f t="shared" si="29"/>
        <v>1137292.9999999998</v>
      </c>
      <c r="U90" s="159">
        <v>358041.99999999994</v>
      </c>
      <c r="V90" s="159">
        <f t="shared" si="30"/>
        <v>1495334.9999999998</v>
      </c>
      <c r="W90" s="159">
        <v>393870</v>
      </c>
      <c r="X90" s="159">
        <f t="shared" si="31"/>
        <v>1889204.9999999998</v>
      </c>
      <c r="Y90" s="159">
        <v>633786.00000000035</v>
      </c>
      <c r="Z90" s="159">
        <v>382691.00000000017</v>
      </c>
      <c r="AA90" s="159">
        <f t="shared" si="32"/>
        <v>1016477.0000000005</v>
      </c>
      <c r="AB90" s="131">
        <f t="shared" si="33"/>
        <v>78.606735240242472</v>
      </c>
      <c r="AC90" s="130">
        <f t="shared" si="34"/>
        <v>-10.62311998754933</v>
      </c>
      <c r="AD90" s="96"/>
      <c r="AE90" s="96"/>
      <c r="AF90" s="70"/>
      <c r="AG90" s="80" t="s">
        <v>499</v>
      </c>
      <c r="AH90" s="123" t="s">
        <v>40</v>
      </c>
      <c r="AI90" s="88">
        <v>578888</v>
      </c>
      <c r="AJ90" s="88">
        <v>1039414</v>
      </c>
      <c r="AK90" s="88">
        <v>1458679</v>
      </c>
      <c r="AL90" s="88">
        <v>2065867.9999999995</v>
      </c>
      <c r="AM90" s="88">
        <v>511989.99999999994</v>
      </c>
      <c r="AN90" s="88">
        <v>1086368.0000000002</v>
      </c>
      <c r="AO90" s="88">
        <v>1729904</v>
      </c>
      <c r="AP90" s="134">
        <v>2763098.9999999981</v>
      </c>
      <c r="AQ90" s="88">
        <v>1074708.9999999998</v>
      </c>
      <c r="AR90" s="128">
        <v>665399</v>
      </c>
      <c r="AS90" s="140">
        <f t="shared" si="42"/>
        <v>1740107.9999999998</v>
      </c>
      <c r="AT90" s="159">
        <v>655142.99999999988</v>
      </c>
      <c r="AU90" s="159">
        <f t="shared" si="35"/>
        <v>2395250.9999999995</v>
      </c>
      <c r="AV90" s="159">
        <v>372484.99999999994</v>
      </c>
      <c r="AW90" s="159">
        <f t="shared" si="35"/>
        <v>2767735.9999999995</v>
      </c>
      <c r="AX90" s="159">
        <v>418466.00000000006</v>
      </c>
      <c r="AY90" s="181">
        <v>426292</v>
      </c>
      <c r="AZ90" s="159">
        <f t="shared" si="36"/>
        <v>844758</v>
      </c>
      <c r="BA90" s="159">
        <v>1184045.9999999998</v>
      </c>
      <c r="BB90" s="159">
        <f t="shared" si="37"/>
        <v>2028803.9999999998</v>
      </c>
      <c r="BC90" s="159">
        <v>871911.99999999977</v>
      </c>
      <c r="BD90" s="159">
        <f t="shared" si="38"/>
        <v>2900715.9999999995</v>
      </c>
      <c r="BE90" s="159">
        <v>663885.00000000012</v>
      </c>
      <c r="BF90" s="159">
        <v>1091005</v>
      </c>
      <c r="BG90" s="159">
        <f t="shared" si="39"/>
        <v>1754890</v>
      </c>
      <c r="BH90" s="131">
        <f t="shared" si="40"/>
        <v>-61.062389912059899</v>
      </c>
      <c r="BI90" s="130">
        <f t="shared" si="41"/>
        <v>107.73878436191194</v>
      </c>
      <c r="BJ90" s="96"/>
      <c r="BK90" s="96"/>
      <c r="BL90" s="66"/>
    </row>
    <row r="91" spans="1:64" ht="15" customHeight="1" x14ac:dyDescent="0.3">
      <c r="A91" s="123" t="s">
        <v>500</v>
      </c>
      <c r="B91" s="80" t="s">
        <v>501</v>
      </c>
      <c r="C91" s="88">
        <v>3914315.9999999995</v>
      </c>
      <c r="D91" s="88">
        <v>8530209.9999999981</v>
      </c>
      <c r="E91" s="88">
        <v>13477992.999999998</v>
      </c>
      <c r="F91" s="88">
        <v>18420783.999999985</v>
      </c>
      <c r="G91" s="88">
        <v>4553677.9999999981</v>
      </c>
      <c r="H91" s="88">
        <v>8506660.0000000019</v>
      </c>
      <c r="I91" s="88">
        <v>12536663.999999998</v>
      </c>
      <c r="J91" s="150">
        <v>15618360.999999993</v>
      </c>
      <c r="K91" s="153">
        <v>3516133.0000000019</v>
      </c>
      <c r="L91" s="154">
        <v>3364130</v>
      </c>
      <c r="M91" s="140">
        <f t="shared" si="43"/>
        <v>6880263.0000000019</v>
      </c>
      <c r="N91" s="159">
        <v>3495808.0000000023</v>
      </c>
      <c r="O91" s="159">
        <f t="shared" si="28"/>
        <v>10376071.000000004</v>
      </c>
      <c r="P91" s="159">
        <v>7114661.9999999935</v>
      </c>
      <c r="Q91" s="159">
        <f t="shared" si="28"/>
        <v>17490732.999999996</v>
      </c>
      <c r="R91" s="159">
        <v>4398179</v>
      </c>
      <c r="S91" s="159">
        <v>3562700.9999999991</v>
      </c>
      <c r="T91" s="159">
        <f t="shared" si="29"/>
        <v>7960879.9999999991</v>
      </c>
      <c r="U91" s="159">
        <v>3402158.9999999991</v>
      </c>
      <c r="V91" s="159">
        <f t="shared" si="30"/>
        <v>11363038.999999998</v>
      </c>
      <c r="W91" s="159">
        <v>5094591.0000000009</v>
      </c>
      <c r="X91" s="159">
        <f t="shared" si="31"/>
        <v>16457630</v>
      </c>
      <c r="Y91" s="159">
        <v>4099400.9999999995</v>
      </c>
      <c r="Z91" s="159">
        <v>4936690.0000000009</v>
      </c>
      <c r="AA91" s="159">
        <f t="shared" si="32"/>
        <v>9036091</v>
      </c>
      <c r="AB91" s="131">
        <f t="shared" si="33"/>
        <v>-6.7932205578718055</v>
      </c>
      <c r="AC91" s="130">
        <f t="shared" si="34"/>
        <v>13.506182733567158</v>
      </c>
      <c r="AD91" s="96"/>
      <c r="AE91" s="96"/>
      <c r="AF91" s="70"/>
      <c r="AG91" s="80" t="s">
        <v>500</v>
      </c>
      <c r="AH91" s="123" t="s">
        <v>501</v>
      </c>
      <c r="AI91" s="88">
        <v>13381818.000000009</v>
      </c>
      <c r="AJ91" s="88">
        <v>26266855.000000007</v>
      </c>
      <c r="AK91" s="88">
        <v>38346354.000000007</v>
      </c>
      <c r="AL91" s="88">
        <v>52290982.000000022</v>
      </c>
      <c r="AM91" s="88">
        <v>13623352.000000006</v>
      </c>
      <c r="AN91" s="88">
        <v>27571639.000000004</v>
      </c>
      <c r="AO91" s="88">
        <v>40648213.000000015</v>
      </c>
      <c r="AP91" s="134">
        <v>56027530.999999993</v>
      </c>
      <c r="AQ91" s="88">
        <v>16416061.000000006</v>
      </c>
      <c r="AR91" s="128">
        <v>15983111.999999996</v>
      </c>
      <c r="AS91" s="140">
        <f t="shared" si="42"/>
        <v>32399173</v>
      </c>
      <c r="AT91" s="159">
        <v>14455830.000000004</v>
      </c>
      <c r="AU91" s="159">
        <f t="shared" si="35"/>
        <v>46855003</v>
      </c>
      <c r="AV91" s="159">
        <v>13368093.999999994</v>
      </c>
      <c r="AW91" s="159">
        <f t="shared" si="35"/>
        <v>60223096.999999993</v>
      </c>
      <c r="AX91" s="159">
        <v>12761998</v>
      </c>
      <c r="AY91" s="181">
        <v>10711687.000000006</v>
      </c>
      <c r="AZ91" s="159">
        <f t="shared" si="36"/>
        <v>23473685.000000007</v>
      </c>
      <c r="BA91" s="159">
        <v>12614430.000000004</v>
      </c>
      <c r="BB91" s="159">
        <f t="shared" si="37"/>
        <v>36088115.000000015</v>
      </c>
      <c r="BC91" s="159">
        <v>12206924</v>
      </c>
      <c r="BD91" s="159">
        <f t="shared" si="38"/>
        <v>48295039.000000015</v>
      </c>
      <c r="BE91" s="159">
        <v>13348920.000000002</v>
      </c>
      <c r="BF91" s="159">
        <v>13991977.999999996</v>
      </c>
      <c r="BG91" s="159">
        <f t="shared" si="39"/>
        <v>27340898</v>
      </c>
      <c r="BH91" s="131">
        <f t="shared" si="40"/>
        <v>-22.259072989555804</v>
      </c>
      <c r="BI91" s="130">
        <f t="shared" si="41"/>
        <v>16.474673661165639</v>
      </c>
      <c r="BJ91" s="96"/>
      <c r="BK91" s="96"/>
      <c r="BL91" s="66"/>
    </row>
    <row r="92" spans="1:64" ht="15" customHeight="1" x14ac:dyDescent="0.3">
      <c r="A92" s="123" t="s">
        <v>502</v>
      </c>
      <c r="B92" s="80" t="s">
        <v>503</v>
      </c>
      <c r="C92" s="88">
        <v>3305127.0000000005</v>
      </c>
      <c r="D92" s="88">
        <v>4997842</v>
      </c>
      <c r="E92" s="88">
        <v>7377284</v>
      </c>
      <c r="F92" s="88">
        <v>12351101.000000006</v>
      </c>
      <c r="G92" s="88">
        <v>5091944.0000000019</v>
      </c>
      <c r="H92" s="88">
        <v>7424944.0000000056</v>
      </c>
      <c r="I92" s="88">
        <v>12229920.000000004</v>
      </c>
      <c r="J92" s="150">
        <v>14916220.000000011</v>
      </c>
      <c r="K92" s="153">
        <v>3621164.0000000033</v>
      </c>
      <c r="L92" s="154">
        <v>3860802.9999999986</v>
      </c>
      <c r="M92" s="140">
        <f t="shared" si="43"/>
        <v>7481967.0000000019</v>
      </c>
      <c r="N92" s="159">
        <v>3187343.9999999986</v>
      </c>
      <c r="O92" s="159">
        <f t="shared" si="28"/>
        <v>10669311</v>
      </c>
      <c r="P92" s="159">
        <v>3766813.9999999977</v>
      </c>
      <c r="Q92" s="159">
        <f t="shared" si="28"/>
        <v>14436124.999999998</v>
      </c>
      <c r="R92" s="159">
        <v>3410930.0000000014</v>
      </c>
      <c r="S92" s="159">
        <v>13269543.000000006</v>
      </c>
      <c r="T92" s="159">
        <f t="shared" si="29"/>
        <v>16680473.000000007</v>
      </c>
      <c r="U92" s="159">
        <v>5385032.9999999981</v>
      </c>
      <c r="V92" s="159">
        <f t="shared" si="30"/>
        <v>22065506.000000007</v>
      </c>
      <c r="W92" s="159">
        <v>3164742.0000000019</v>
      </c>
      <c r="X92" s="159">
        <f t="shared" si="31"/>
        <v>25230248.000000007</v>
      </c>
      <c r="Y92" s="159">
        <v>2431683.9999999991</v>
      </c>
      <c r="Z92" s="159">
        <v>7977460.9999999991</v>
      </c>
      <c r="AA92" s="159">
        <f t="shared" si="32"/>
        <v>10409144.999999998</v>
      </c>
      <c r="AB92" s="131">
        <f t="shared" si="33"/>
        <v>-28.709061751487184</v>
      </c>
      <c r="AC92" s="130">
        <f t="shared" si="34"/>
        <v>-37.596823543313228</v>
      </c>
      <c r="AD92" s="96"/>
      <c r="AE92" s="96"/>
      <c r="AF92" s="70"/>
      <c r="AG92" s="80" t="s">
        <v>502</v>
      </c>
      <c r="AH92" s="123" t="s">
        <v>503</v>
      </c>
      <c r="AI92" s="88">
        <v>10544164.000000002</v>
      </c>
      <c r="AJ92" s="88">
        <v>19977620</v>
      </c>
      <c r="AK92" s="88">
        <v>28326941.000000007</v>
      </c>
      <c r="AL92" s="88">
        <v>36616166.999999993</v>
      </c>
      <c r="AM92" s="88">
        <v>9827658.9999999925</v>
      </c>
      <c r="AN92" s="88">
        <v>18136706.000000011</v>
      </c>
      <c r="AO92" s="88">
        <v>28450173.999999985</v>
      </c>
      <c r="AP92" s="134">
        <v>36873770</v>
      </c>
      <c r="AQ92" s="88">
        <v>7261802.9999999991</v>
      </c>
      <c r="AR92" s="128">
        <v>8547349.0000000019</v>
      </c>
      <c r="AS92" s="140">
        <f t="shared" si="42"/>
        <v>15809152</v>
      </c>
      <c r="AT92" s="159">
        <v>9034380.9999999944</v>
      </c>
      <c r="AU92" s="159">
        <f t="shared" si="35"/>
        <v>24843532.999999993</v>
      </c>
      <c r="AV92" s="159">
        <v>8605454.9999999981</v>
      </c>
      <c r="AW92" s="159">
        <f t="shared" si="35"/>
        <v>33448987.999999993</v>
      </c>
      <c r="AX92" s="159">
        <v>6862570.9999999981</v>
      </c>
      <c r="AY92" s="181">
        <v>6289510.0000000037</v>
      </c>
      <c r="AZ92" s="159">
        <f t="shared" si="36"/>
        <v>13152081.000000002</v>
      </c>
      <c r="BA92" s="159">
        <v>6584279.0000000019</v>
      </c>
      <c r="BB92" s="159">
        <f t="shared" si="37"/>
        <v>19736360.000000004</v>
      </c>
      <c r="BC92" s="159">
        <v>7101124.9999999972</v>
      </c>
      <c r="BD92" s="159">
        <f t="shared" si="38"/>
        <v>26837485</v>
      </c>
      <c r="BE92" s="159">
        <v>6136479.9999999981</v>
      </c>
      <c r="BF92" s="159">
        <v>7713527.9999999972</v>
      </c>
      <c r="BG92" s="159">
        <f t="shared" si="39"/>
        <v>13850007.999999996</v>
      </c>
      <c r="BH92" s="131">
        <f t="shared" si="40"/>
        <v>-5.497698023479856</v>
      </c>
      <c r="BI92" s="130">
        <f t="shared" si="41"/>
        <v>5.3065898849010722</v>
      </c>
      <c r="BJ92" s="96"/>
      <c r="BK92" s="96"/>
      <c r="BL92" s="66"/>
    </row>
    <row r="93" spans="1:64" ht="15" customHeight="1" x14ac:dyDescent="0.3">
      <c r="A93" s="123" t="s">
        <v>504</v>
      </c>
      <c r="B93" s="80" t="s">
        <v>505</v>
      </c>
      <c r="C93" s="88">
        <v>922808.99999999977</v>
      </c>
      <c r="D93" s="88">
        <v>2539568.9999999991</v>
      </c>
      <c r="E93" s="88">
        <v>3491046.9999999991</v>
      </c>
      <c r="F93" s="88">
        <v>5100643.9999999991</v>
      </c>
      <c r="G93" s="88">
        <v>929784</v>
      </c>
      <c r="H93" s="88">
        <v>2256557</v>
      </c>
      <c r="I93" s="88">
        <v>3320515</v>
      </c>
      <c r="J93" s="150">
        <v>4063843.0000000009</v>
      </c>
      <c r="K93" s="153">
        <v>1603179.0000000002</v>
      </c>
      <c r="L93" s="154">
        <v>1704731.0000000005</v>
      </c>
      <c r="M93" s="140">
        <f t="shared" si="43"/>
        <v>3307910.0000000009</v>
      </c>
      <c r="N93" s="159">
        <v>1043335</v>
      </c>
      <c r="O93" s="159">
        <f t="shared" si="28"/>
        <v>4351245.0000000009</v>
      </c>
      <c r="P93" s="159">
        <v>1069510</v>
      </c>
      <c r="Q93" s="159">
        <f t="shared" si="28"/>
        <v>5420755.0000000009</v>
      </c>
      <c r="R93" s="159">
        <v>939600.99999999988</v>
      </c>
      <c r="S93" s="159">
        <v>2124328</v>
      </c>
      <c r="T93" s="159">
        <f t="shared" si="29"/>
        <v>3063929</v>
      </c>
      <c r="U93" s="159">
        <v>784677.99999999988</v>
      </c>
      <c r="V93" s="159">
        <f t="shared" si="30"/>
        <v>3848607</v>
      </c>
      <c r="W93" s="159">
        <v>1296079.9999999998</v>
      </c>
      <c r="X93" s="159">
        <f t="shared" si="31"/>
        <v>5144687</v>
      </c>
      <c r="Y93" s="159">
        <v>1142107.9999999998</v>
      </c>
      <c r="Z93" s="159">
        <v>1091614</v>
      </c>
      <c r="AA93" s="159">
        <f t="shared" si="32"/>
        <v>2233722</v>
      </c>
      <c r="AB93" s="131">
        <f t="shared" si="33"/>
        <v>21.552446197907386</v>
      </c>
      <c r="AC93" s="130">
        <f t="shared" si="34"/>
        <v>-27.096156601540045</v>
      </c>
      <c r="AD93" s="96"/>
      <c r="AE93" s="96"/>
      <c r="AF93" s="70"/>
      <c r="AG93" s="80" t="s">
        <v>504</v>
      </c>
      <c r="AH93" s="123" t="s">
        <v>505</v>
      </c>
      <c r="AI93" s="88">
        <v>22878615.000000004</v>
      </c>
      <c r="AJ93" s="88">
        <v>59570444.000000015</v>
      </c>
      <c r="AK93" s="88">
        <v>89985460</v>
      </c>
      <c r="AL93" s="88">
        <v>125318869.00000001</v>
      </c>
      <c r="AM93" s="88">
        <v>23647788.999999978</v>
      </c>
      <c r="AN93" s="88">
        <v>51072060.000000052</v>
      </c>
      <c r="AO93" s="88">
        <v>79621436.999999985</v>
      </c>
      <c r="AP93" s="134">
        <v>110726247.99999996</v>
      </c>
      <c r="AQ93" s="88">
        <v>24708292.000000037</v>
      </c>
      <c r="AR93" s="128">
        <v>26913657.999999978</v>
      </c>
      <c r="AS93" s="140">
        <f t="shared" si="42"/>
        <v>51621950.000000015</v>
      </c>
      <c r="AT93" s="159">
        <v>14065722.000000011</v>
      </c>
      <c r="AU93" s="159">
        <f t="shared" si="35"/>
        <v>65687672.00000003</v>
      </c>
      <c r="AV93" s="159">
        <v>21444769.000000004</v>
      </c>
      <c r="AW93" s="159">
        <f t="shared" si="35"/>
        <v>87132441.00000003</v>
      </c>
      <c r="AX93" s="159">
        <v>19161584</v>
      </c>
      <c r="AY93" s="181">
        <v>17196248.000000007</v>
      </c>
      <c r="AZ93" s="159">
        <f t="shared" si="36"/>
        <v>36357832.000000007</v>
      </c>
      <c r="BA93" s="159">
        <v>24849149.000000007</v>
      </c>
      <c r="BB93" s="159">
        <f t="shared" si="37"/>
        <v>61206981.000000015</v>
      </c>
      <c r="BC93" s="159">
        <v>26877545.000000007</v>
      </c>
      <c r="BD93" s="159">
        <f t="shared" si="38"/>
        <v>88084526.00000003</v>
      </c>
      <c r="BE93" s="159">
        <v>29183849</v>
      </c>
      <c r="BF93" s="159">
        <v>31071370.999999981</v>
      </c>
      <c r="BG93" s="159">
        <f t="shared" si="39"/>
        <v>60255219.999999985</v>
      </c>
      <c r="BH93" s="131">
        <f t="shared" si="40"/>
        <v>-22.448771448872421</v>
      </c>
      <c r="BI93" s="130">
        <f t="shared" si="41"/>
        <v>65.728308552611082</v>
      </c>
      <c r="BJ93" s="96"/>
      <c r="BK93" s="96"/>
      <c r="BL93" s="66"/>
    </row>
    <row r="94" spans="1:64" ht="15" customHeight="1" x14ac:dyDescent="0.3">
      <c r="A94" s="123" t="s">
        <v>506</v>
      </c>
      <c r="B94" s="80" t="s">
        <v>507</v>
      </c>
      <c r="C94" s="88">
        <v>237852</v>
      </c>
      <c r="D94" s="88">
        <v>1724998.9999999998</v>
      </c>
      <c r="E94" s="88">
        <v>2926066</v>
      </c>
      <c r="F94" s="88">
        <v>4503434.0000000009</v>
      </c>
      <c r="G94" s="88">
        <v>1028616.0000000002</v>
      </c>
      <c r="H94" s="88">
        <v>3102027.9999999995</v>
      </c>
      <c r="I94" s="88">
        <v>4009875</v>
      </c>
      <c r="J94" s="150">
        <v>4853551.9999999991</v>
      </c>
      <c r="K94" s="153">
        <v>2283634</v>
      </c>
      <c r="L94" s="154">
        <v>307081</v>
      </c>
      <c r="M94" s="140">
        <f t="shared" si="43"/>
        <v>2590715</v>
      </c>
      <c r="N94" s="159">
        <v>1820015.9999999998</v>
      </c>
      <c r="O94" s="159">
        <f t="shared" si="28"/>
        <v>4410731</v>
      </c>
      <c r="P94" s="159">
        <v>825575</v>
      </c>
      <c r="Q94" s="159">
        <f t="shared" si="28"/>
        <v>5236306</v>
      </c>
      <c r="R94" s="159">
        <v>32862</v>
      </c>
      <c r="S94" s="159">
        <v>824213.99999999988</v>
      </c>
      <c r="T94" s="159">
        <f t="shared" si="29"/>
        <v>857075.99999999988</v>
      </c>
      <c r="U94" s="159">
        <v>1941109.0000000005</v>
      </c>
      <c r="V94" s="159">
        <f t="shared" si="30"/>
        <v>2798185.0000000005</v>
      </c>
      <c r="W94" s="159">
        <v>762307.99999999988</v>
      </c>
      <c r="X94" s="159">
        <f t="shared" si="31"/>
        <v>3560493.0000000005</v>
      </c>
      <c r="Y94" s="159">
        <v>124126.99999999999</v>
      </c>
      <c r="Z94" s="159">
        <v>215267.00000000003</v>
      </c>
      <c r="AA94" s="159">
        <f t="shared" si="32"/>
        <v>339394</v>
      </c>
      <c r="AB94" s="131">
        <f t="shared" si="33"/>
        <v>277.7219889233765</v>
      </c>
      <c r="AC94" s="130">
        <f t="shared" si="34"/>
        <v>-60.400944607012676</v>
      </c>
      <c r="AD94" s="96"/>
      <c r="AE94" s="96"/>
      <c r="AF94" s="70"/>
      <c r="AG94" s="80" t="s">
        <v>506</v>
      </c>
      <c r="AH94" s="123" t="s">
        <v>507</v>
      </c>
      <c r="AI94" s="88">
        <v>174472</v>
      </c>
      <c r="AJ94" s="88">
        <v>1020097.0000000002</v>
      </c>
      <c r="AK94" s="88">
        <v>1517413.0000000005</v>
      </c>
      <c r="AL94" s="88">
        <v>1906222</v>
      </c>
      <c r="AM94" s="88">
        <v>1017620</v>
      </c>
      <c r="AN94" s="88">
        <v>1593101.9999999998</v>
      </c>
      <c r="AO94" s="88">
        <v>1833988.9999999998</v>
      </c>
      <c r="AP94" s="134">
        <v>2264840.9999999995</v>
      </c>
      <c r="AQ94" s="88">
        <v>407341</v>
      </c>
      <c r="AR94" s="128">
        <v>948226</v>
      </c>
      <c r="AS94" s="140">
        <f t="shared" si="42"/>
        <v>1355567</v>
      </c>
      <c r="AT94" s="159">
        <v>489196.00000000012</v>
      </c>
      <c r="AU94" s="159">
        <f t="shared" si="35"/>
        <v>1844763</v>
      </c>
      <c r="AV94" s="159">
        <v>1361610.0000000002</v>
      </c>
      <c r="AW94" s="159">
        <f t="shared" si="35"/>
        <v>3206373</v>
      </c>
      <c r="AX94" s="159">
        <v>555058</v>
      </c>
      <c r="AY94" s="181">
        <v>325472</v>
      </c>
      <c r="AZ94" s="159">
        <f t="shared" si="36"/>
        <v>880530</v>
      </c>
      <c r="BA94" s="159">
        <v>444184.99999999994</v>
      </c>
      <c r="BB94" s="159">
        <f t="shared" si="37"/>
        <v>1324715</v>
      </c>
      <c r="BC94" s="159">
        <v>171471.99999999997</v>
      </c>
      <c r="BD94" s="159">
        <f t="shared" si="38"/>
        <v>1496187</v>
      </c>
      <c r="BE94" s="159">
        <v>213961</v>
      </c>
      <c r="BF94" s="159">
        <v>753883</v>
      </c>
      <c r="BG94" s="159">
        <f t="shared" si="39"/>
        <v>967844</v>
      </c>
      <c r="BH94" s="131">
        <f t="shared" si="40"/>
        <v>36.263720077281704</v>
      </c>
      <c r="BI94" s="130">
        <f t="shared" si="41"/>
        <v>9.9160732740508593</v>
      </c>
      <c r="BJ94" s="96"/>
      <c r="BK94" s="96"/>
      <c r="BL94" s="66"/>
    </row>
    <row r="95" spans="1:64" ht="15" customHeight="1" x14ac:dyDescent="0.3">
      <c r="A95" s="123" t="s">
        <v>508</v>
      </c>
      <c r="B95" s="80" t="s">
        <v>509</v>
      </c>
      <c r="C95" s="88">
        <v>3048825.0000000005</v>
      </c>
      <c r="D95" s="88">
        <v>5978750.0000000009</v>
      </c>
      <c r="E95" s="88">
        <v>9219194</v>
      </c>
      <c r="F95" s="88">
        <v>16236278.999999994</v>
      </c>
      <c r="G95" s="88">
        <v>1628995.9999999998</v>
      </c>
      <c r="H95" s="88">
        <v>3796746.9999999981</v>
      </c>
      <c r="I95" s="88">
        <v>6631979.0000000019</v>
      </c>
      <c r="J95" s="150">
        <v>9176134.0000000075</v>
      </c>
      <c r="K95" s="153">
        <v>1987687.9999999995</v>
      </c>
      <c r="L95" s="154">
        <v>3707861.0000000019</v>
      </c>
      <c r="M95" s="140">
        <f t="shared" si="43"/>
        <v>5695549.0000000019</v>
      </c>
      <c r="N95" s="159">
        <v>3959116.9999999991</v>
      </c>
      <c r="O95" s="159">
        <f t="shared" si="28"/>
        <v>9654666</v>
      </c>
      <c r="P95" s="159">
        <v>7197567.0000000009</v>
      </c>
      <c r="Q95" s="159">
        <f t="shared" si="28"/>
        <v>16852233</v>
      </c>
      <c r="R95" s="159">
        <v>1209398</v>
      </c>
      <c r="S95" s="159">
        <v>1329788</v>
      </c>
      <c r="T95" s="159">
        <f t="shared" si="29"/>
        <v>2539186</v>
      </c>
      <c r="U95" s="159">
        <v>2519098</v>
      </c>
      <c r="V95" s="159">
        <f t="shared" si="30"/>
        <v>5058284</v>
      </c>
      <c r="W95" s="159">
        <v>8877765.9999999981</v>
      </c>
      <c r="X95" s="159">
        <f t="shared" si="31"/>
        <v>13936049.999999998</v>
      </c>
      <c r="Y95" s="159">
        <v>4549006</v>
      </c>
      <c r="Z95" s="159">
        <v>3557254.0000000009</v>
      </c>
      <c r="AA95" s="159">
        <f t="shared" si="32"/>
        <v>8106260.0000000009</v>
      </c>
      <c r="AB95" s="131">
        <f t="shared" si="33"/>
        <v>276.13804554001246</v>
      </c>
      <c r="AC95" s="130">
        <f t="shared" si="34"/>
        <v>219.24640416259388</v>
      </c>
      <c r="AD95" s="96"/>
      <c r="AE95" s="96"/>
      <c r="AF95" s="70"/>
      <c r="AG95" s="80" t="s">
        <v>508</v>
      </c>
      <c r="AH95" s="123" t="s">
        <v>509</v>
      </c>
      <c r="AI95" s="88">
        <v>22404447.000000011</v>
      </c>
      <c r="AJ95" s="88">
        <v>45655134.000000037</v>
      </c>
      <c r="AK95" s="88">
        <v>57024193.000000037</v>
      </c>
      <c r="AL95" s="88">
        <v>76431007.99999997</v>
      </c>
      <c r="AM95" s="88">
        <v>16936687.000000004</v>
      </c>
      <c r="AN95" s="88">
        <v>34731439.999999993</v>
      </c>
      <c r="AO95" s="88">
        <v>50428295.000000007</v>
      </c>
      <c r="AP95" s="134">
        <v>66710435.000000022</v>
      </c>
      <c r="AQ95" s="88">
        <v>21637949.000000004</v>
      </c>
      <c r="AR95" s="128">
        <v>19363456.000000007</v>
      </c>
      <c r="AS95" s="140">
        <f t="shared" si="42"/>
        <v>41001405.000000015</v>
      </c>
      <c r="AT95" s="159">
        <v>17861778.000000004</v>
      </c>
      <c r="AU95" s="159">
        <f t="shared" si="35"/>
        <v>58863183.000000015</v>
      </c>
      <c r="AV95" s="159">
        <v>17294521.999999989</v>
      </c>
      <c r="AW95" s="159">
        <f t="shared" si="35"/>
        <v>76157705</v>
      </c>
      <c r="AX95" s="159">
        <v>18605870.999999993</v>
      </c>
      <c r="AY95" s="181">
        <v>16109164</v>
      </c>
      <c r="AZ95" s="159">
        <f t="shared" si="36"/>
        <v>34715034.999999993</v>
      </c>
      <c r="BA95" s="159">
        <v>15948688</v>
      </c>
      <c r="BB95" s="159">
        <f t="shared" si="37"/>
        <v>50663722.999999993</v>
      </c>
      <c r="BC95" s="159">
        <v>15076754.999999994</v>
      </c>
      <c r="BD95" s="159">
        <f t="shared" si="38"/>
        <v>65740477.999999985</v>
      </c>
      <c r="BE95" s="159">
        <v>14931213.000000004</v>
      </c>
      <c r="BF95" s="159">
        <v>17451739.999999996</v>
      </c>
      <c r="BG95" s="159">
        <f t="shared" si="39"/>
        <v>32382953</v>
      </c>
      <c r="BH95" s="131">
        <f t="shared" si="40"/>
        <v>-14.012779122457545</v>
      </c>
      <c r="BI95" s="130">
        <f t="shared" si="41"/>
        <v>-6.7177866881021231</v>
      </c>
      <c r="BJ95" s="96"/>
      <c r="BK95" s="96"/>
      <c r="BL95" s="66"/>
    </row>
    <row r="96" spans="1:64" ht="15" customHeight="1" x14ac:dyDescent="0.3">
      <c r="A96" s="123" t="s">
        <v>510</v>
      </c>
      <c r="B96" s="80" t="s">
        <v>511</v>
      </c>
      <c r="C96" s="88">
        <v>3394347.9999999995</v>
      </c>
      <c r="D96" s="88">
        <v>4996007</v>
      </c>
      <c r="E96" s="88">
        <v>8846371</v>
      </c>
      <c r="F96" s="88">
        <v>12114480.999999996</v>
      </c>
      <c r="G96" s="88">
        <v>1810093.0000000002</v>
      </c>
      <c r="H96" s="88">
        <v>2545392.9999999995</v>
      </c>
      <c r="I96" s="88">
        <v>4306615</v>
      </c>
      <c r="J96" s="150">
        <v>5327064</v>
      </c>
      <c r="K96" s="153">
        <v>2320621.0000000005</v>
      </c>
      <c r="L96" s="154">
        <v>1876227</v>
      </c>
      <c r="M96" s="140">
        <f t="shared" si="43"/>
        <v>4196848</v>
      </c>
      <c r="N96" s="159">
        <v>1388247.0000000002</v>
      </c>
      <c r="O96" s="159">
        <f t="shared" si="28"/>
        <v>5585095</v>
      </c>
      <c r="P96" s="159">
        <v>1296564.9999999998</v>
      </c>
      <c r="Q96" s="159">
        <f t="shared" si="28"/>
        <v>6881660</v>
      </c>
      <c r="R96" s="159">
        <v>1435120</v>
      </c>
      <c r="S96" s="159">
        <v>488414.99999999988</v>
      </c>
      <c r="T96" s="159">
        <f t="shared" si="29"/>
        <v>1923535</v>
      </c>
      <c r="U96" s="159">
        <v>2810232.9999999995</v>
      </c>
      <c r="V96" s="159">
        <f t="shared" si="30"/>
        <v>4733768</v>
      </c>
      <c r="W96" s="159">
        <v>3607255</v>
      </c>
      <c r="X96" s="159">
        <f t="shared" si="31"/>
        <v>8341023</v>
      </c>
      <c r="Y96" s="159">
        <v>3603041</v>
      </c>
      <c r="Z96" s="159">
        <v>4587284.0000000009</v>
      </c>
      <c r="AA96" s="159">
        <f t="shared" si="32"/>
        <v>8190325.0000000009</v>
      </c>
      <c r="AB96" s="131">
        <f t="shared" si="33"/>
        <v>151.06200178382295</v>
      </c>
      <c r="AC96" s="130">
        <f t="shared" si="34"/>
        <v>325.79547551773169</v>
      </c>
      <c r="AD96" s="96"/>
      <c r="AE96" s="96"/>
      <c r="AF96" s="70"/>
      <c r="AG96" s="80" t="s">
        <v>510</v>
      </c>
      <c r="AH96" s="123" t="s">
        <v>511</v>
      </c>
      <c r="AI96" s="88">
        <v>1954691</v>
      </c>
      <c r="AJ96" s="88">
        <v>3895379.9999999995</v>
      </c>
      <c r="AK96" s="88">
        <v>5427448.9999999991</v>
      </c>
      <c r="AL96" s="88">
        <v>7251282.0000000028</v>
      </c>
      <c r="AM96" s="88">
        <v>2170142.0000000014</v>
      </c>
      <c r="AN96" s="88">
        <v>3788103.9999999981</v>
      </c>
      <c r="AO96" s="88">
        <v>4936146.0000000019</v>
      </c>
      <c r="AP96" s="134">
        <v>6918730.0000000028</v>
      </c>
      <c r="AQ96" s="88">
        <v>2684309.9999999995</v>
      </c>
      <c r="AR96" s="128">
        <v>2146584.0000000009</v>
      </c>
      <c r="AS96" s="140">
        <f t="shared" si="42"/>
        <v>4830894</v>
      </c>
      <c r="AT96" s="159">
        <v>2388858</v>
      </c>
      <c r="AU96" s="159">
        <f t="shared" si="35"/>
        <v>7219752</v>
      </c>
      <c r="AV96" s="159">
        <v>3786315.9999999995</v>
      </c>
      <c r="AW96" s="159">
        <f t="shared" si="35"/>
        <v>11006068</v>
      </c>
      <c r="AX96" s="159">
        <v>1855579.0000000002</v>
      </c>
      <c r="AY96" s="181">
        <v>1648428</v>
      </c>
      <c r="AZ96" s="159">
        <f t="shared" si="36"/>
        <v>3504007</v>
      </c>
      <c r="BA96" s="159">
        <v>1962206.0000000007</v>
      </c>
      <c r="BB96" s="159">
        <f t="shared" si="37"/>
        <v>5466213.0000000009</v>
      </c>
      <c r="BC96" s="159">
        <v>1959041.0000000005</v>
      </c>
      <c r="BD96" s="159">
        <f t="shared" si="38"/>
        <v>7425254.0000000019</v>
      </c>
      <c r="BE96" s="159">
        <v>2038970.0000000005</v>
      </c>
      <c r="BF96" s="159">
        <v>2510069.9999999995</v>
      </c>
      <c r="BG96" s="159">
        <f t="shared" si="39"/>
        <v>4549040</v>
      </c>
      <c r="BH96" s="131">
        <f t="shared" si="40"/>
        <v>-30.873148034317921</v>
      </c>
      <c r="BI96" s="130">
        <f t="shared" si="41"/>
        <v>29.823941561760591</v>
      </c>
      <c r="BJ96" s="96"/>
      <c r="BK96" s="96"/>
      <c r="BL96" s="66"/>
    </row>
    <row r="97" spans="1:64" ht="15" customHeight="1" x14ac:dyDescent="0.3">
      <c r="A97" s="123" t="s">
        <v>512</v>
      </c>
      <c r="B97" s="80" t="s">
        <v>513</v>
      </c>
      <c r="C97" s="88">
        <v>19188</v>
      </c>
      <c r="D97" s="88">
        <v>28112</v>
      </c>
      <c r="E97" s="88">
        <v>32505</v>
      </c>
      <c r="F97" s="88">
        <v>137391.00000000003</v>
      </c>
      <c r="G97" s="88">
        <v>70623</v>
      </c>
      <c r="H97" s="88">
        <v>114188</v>
      </c>
      <c r="I97" s="88">
        <v>178444</v>
      </c>
      <c r="J97" s="150">
        <v>216910.99999999997</v>
      </c>
      <c r="K97" s="153">
        <v>28643.000000000004</v>
      </c>
      <c r="L97" s="154">
        <v>26393</v>
      </c>
      <c r="M97" s="140">
        <f t="shared" si="43"/>
        <v>55036</v>
      </c>
      <c r="N97" s="159">
        <v>65081.000000000007</v>
      </c>
      <c r="O97" s="159">
        <f t="shared" si="28"/>
        <v>120117</v>
      </c>
      <c r="P97" s="159">
        <v>48083</v>
      </c>
      <c r="Q97" s="159">
        <f t="shared" si="28"/>
        <v>168200</v>
      </c>
      <c r="R97" s="159">
        <v>63651</v>
      </c>
      <c r="S97" s="159">
        <v>34145</v>
      </c>
      <c r="T97" s="159">
        <f t="shared" si="29"/>
        <v>97796</v>
      </c>
      <c r="U97" s="159">
        <v>66723</v>
      </c>
      <c r="V97" s="159">
        <f t="shared" si="30"/>
        <v>164519</v>
      </c>
      <c r="W97" s="159">
        <v>95152.000000000015</v>
      </c>
      <c r="X97" s="159">
        <f t="shared" si="31"/>
        <v>259671</v>
      </c>
      <c r="Y97" s="159">
        <v>43579</v>
      </c>
      <c r="Z97" s="159">
        <v>142432</v>
      </c>
      <c r="AA97" s="159">
        <f t="shared" si="32"/>
        <v>186011</v>
      </c>
      <c r="AB97" s="131">
        <f t="shared" si="33"/>
        <v>-31.534461359601579</v>
      </c>
      <c r="AC97" s="130">
        <f t="shared" si="34"/>
        <v>90.203075790420883</v>
      </c>
      <c r="AD97" s="96"/>
      <c r="AE97" s="96"/>
      <c r="AF97" s="70"/>
      <c r="AG97" s="80" t="s">
        <v>512</v>
      </c>
      <c r="AH97" s="123" t="s">
        <v>513</v>
      </c>
      <c r="AI97" s="88">
        <v>1166986</v>
      </c>
      <c r="AJ97" s="88">
        <v>2487244</v>
      </c>
      <c r="AK97" s="88">
        <v>2510434</v>
      </c>
      <c r="AL97" s="88">
        <v>3151404</v>
      </c>
      <c r="AM97" s="88">
        <v>9700.0000000000018</v>
      </c>
      <c r="AN97" s="88">
        <v>1091439.0000000002</v>
      </c>
      <c r="AO97" s="88">
        <v>1106522.0000000002</v>
      </c>
      <c r="AP97" s="134">
        <v>1114137.9999999998</v>
      </c>
      <c r="AQ97" s="88">
        <v>556425.99999999988</v>
      </c>
      <c r="AR97" s="128">
        <v>737879</v>
      </c>
      <c r="AS97" s="140">
        <f t="shared" si="42"/>
        <v>1294305</v>
      </c>
      <c r="AT97" s="159">
        <v>158171</v>
      </c>
      <c r="AU97" s="159">
        <f t="shared" si="35"/>
        <v>1452476</v>
      </c>
      <c r="AV97" s="159">
        <v>530284.00000000012</v>
      </c>
      <c r="AW97" s="159">
        <f t="shared" si="35"/>
        <v>1982760</v>
      </c>
      <c r="AX97" s="159">
        <v>210746</v>
      </c>
      <c r="AY97" s="181">
        <v>312565</v>
      </c>
      <c r="AZ97" s="159">
        <f t="shared" si="36"/>
        <v>523311</v>
      </c>
      <c r="BA97" s="159">
        <v>115722</v>
      </c>
      <c r="BB97" s="159">
        <f t="shared" si="37"/>
        <v>639033</v>
      </c>
      <c r="BC97" s="159">
        <v>139826</v>
      </c>
      <c r="BD97" s="159">
        <f t="shared" si="38"/>
        <v>778859</v>
      </c>
      <c r="BE97" s="159">
        <v>1107301</v>
      </c>
      <c r="BF97" s="159">
        <v>203313</v>
      </c>
      <c r="BG97" s="159">
        <f t="shared" si="39"/>
        <v>1310614</v>
      </c>
      <c r="BH97" s="131">
        <f t="shared" si="40"/>
        <v>-62.125062452149962</v>
      </c>
      <c r="BI97" s="130">
        <f t="shared" si="41"/>
        <v>150.44648402192959</v>
      </c>
      <c r="BJ97" s="96"/>
      <c r="BK97" s="96"/>
      <c r="BL97" s="66"/>
    </row>
    <row r="98" spans="1:64" ht="15" customHeight="1" x14ac:dyDescent="0.3">
      <c r="A98" s="123" t="s">
        <v>514</v>
      </c>
      <c r="B98" s="80" t="s">
        <v>515</v>
      </c>
      <c r="C98" s="88">
        <v>2449252</v>
      </c>
      <c r="D98" s="88">
        <v>4587966</v>
      </c>
      <c r="E98" s="88">
        <v>6004300</v>
      </c>
      <c r="F98" s="88">
        <v>7814743.0000000028</v>
      </c>
      <c r="G98" s="88">
        <v>2290337</v>
      </c>
      <c r="H98" s="88">
        <v>4302557.0000000009</v>
      </c>
      <c r="I98" s="88">
        <v>6180570</v>
      </c>
      <c r="J98" s="150">
        <v>8270985.0000000009</v>
      </c>
      <c r="K98" s="153">
        <v>2495122.0000000005</v>
      </c>
      <c r="L98" s="154">
        <v>2445183.9999999995</v>
      </c>
      <c r="M98" s="140">
        <f t="shared" si="43"/>
        <v>4940306</v>
      </c>
      <c r="N98" s="159">
        <v>1251583.9999999995</v>
      </c>
      <c r="O98" s="159">
        <f t="shared" si="28"/>
        <v>6191890</v>
      </c>
      <c r="P98" s="159">
        <v>1720208.9999999998</v>
      </c>
      <c r="Q98" s="159">
        <f t="shared" si="28"/>
        <v>7912099</v>
      </c>
      <c r="R98" s="159">
        <v>3472925.0000000009</v>
      </c>
      <c r="S98" s="159">
        <v>2119523.9999999995</v>
      </c>
      <c r="T98" s="159">
        <f t="shared" si="29"/>
        <v>5592449</v>
      </c>
      <c r="U98" s="159">
        <v>3794702.0000000009</v>
      </c>
      <c r="V98" s="159">
        <f t="shared" si="30"/>
        <v>9387151</v>
      </c>
      <c r="W98" s="159">
        <v>4702446</v>
      </c>
      <c r="X98" s="159">
        <f t="shared" si="31"/>
        <v>14089597</v>
      </c>
      <c r="Y98" s="159">
        <v>5109522.9999999991</v>
      </c>
      <c r="Z98" s="159">
        <v>6004583.0000000009</v>
      </c>
      <c r="AA98" s="159">
        <f t="shared" si="32"/>
        <v>11114106</v>
      </c>
      <c r="AB98" s="131">
        <f t="shared" si="33"/>
        <v>47.12448440435648</v>
      </c>
      <c r="AC98" s="130">
        <f t="shared" si="34"/>
        <v>98.734150280136646</v>
      </c>
      <c r="AD98" s="96"/>
      <c r="AE98" s="96"/>
      <c r="AF98" s="70"/>
      <c r="AG98" s="80" t="s">
        <v>514</v>
      </c>
      <c r="AH98" s="123" t="s">
        <v>515</v>
      </c>
      <c r="AI98" s="88">
        <v>7209825</v>
      </c>
      <c r="AJ98" s="88">
        <v>16472073</v>
      </c>
      <c r="AK98" s="88">
        <v>23292627</v>
      </c>
      <c r="AL98" s="88">
        <v>30655140.999999985</v>
      </c>
      <c r="AM98" s="88">
        <v>9066274</v>
      </c>
      <c r="AN98" s="88">
        <v>19685592.999999996</v>
      </c>
      <c r="AO98" s="88">
        <v>29537086</v>
      </c>
      <c r="AP98" s="134">
        <v>39945730.99999997</v>
      </c>
      <c r="AQ98" s="88">
        <v>9180125.9999999981</v>
      </c>
      <c r="AR98" s="128">
        <v>12898041.000000004</v>
      </c>
      <c r="AS98" s="140">
        <f t="shared" si="42"/>
        <v>22078167</v>
      </c>
      <c r="AT98" s="159">
        <v>13870530.999999996</v>
      </c>
      <c r="AU98" s="159">
        <f t="shared" si="35"/>
        <v>35948698</v>
      </c>
      <c r="AV98" s="159">
        <v>13182217.000000002</v>
      </c>
      <c r="AW98" s="159">
        <f t="shared" si="35"/>
        <v>49130915</v>
      </c>
      <c r="AX98" s="159">
        <v>13543817.999999996</v>
      </c>
      <c r="AY98" s="181">
        <v>8407152</v>
      </c>
      <c r="AZ98" s="159">
        <f t="shared" si="36"/>
        <v>21950969.999999996</v>
      </c>
      <c r="BA98" s="159">
        <v>11669637.999999996</v>
      </c>
      <c r="BB98" s="159">
        <f t="shared" si="37"/>
        <v>33620607.999999993</v>
      </c>
      <c r="BC98" s="159">
        <v>15125063</v>
      </c>
      <c r="BD98" s="159">
        <f t="shared" si="38"/>
        <v>48745670.999999993</v>
      </c>
      <c r="BE98" s="159">
        <v>14367957.000000004</v>
      </c>
      <c r="BF98" s="159">
        <v>15265844.000000006</v>
      </c>
      <c r="BG98" s="159">
        <f t="shared" si="39"/>
        <v>29633801.000000007</v>
      </c>
      <c r="BH98" s="131">
        <f t="shared" si="40"/>
        <v>47.534118812748318</v>
      </c>
      <c r="BI98" s="130">
        <f t="shared" si="41"/>
        <v>34.99996127733769</v>
      </c>
      <c r="BJ98" s="96"/>
      <c r="BK98" s="96"/>
      <c r="BL98" s="66"/>
    </row>
    <row r="99" spans="1:64" ht="15" customHeight="1" x14ac:dyDescent="0.3">
      <c r="A99" s="123" t="s">
        <v>516</v>
      </c>
      <c r="B99" s="80" t="s">
        <v>517</v>
      </c>
      <c r="C99" s="88">
        <v>52027</v>
      </c>
      <c r="D99" s="88">
        <v>147250</v>
      </c>
      <c r="E99" s="88">
        <v>201450</v>
      </c>
      <c r="F99" s="88">
        <v>226489.00000000003</v>
      </c>
      <c r="G99" s="88">
        <v>52053</v>
      </c>
      <c r="H99" s="88">
        <v>71324</v>
      </c>
      <c r="I99" s="88">
        <v>94324</v>
      </c>
      <c r="J99" s="150">
        <v>98186</v>
      </c>
      <c r="K99" s="153">
        <v>149850</v>
      </c>
      <c r="L99" s="154"/>
      <c r="M99" s="140">
        <f t="shared" si="43"/>
        <v>149850</v>
      </c>
      <c r="N99" s="159"/>
      <c r="O99" s="159">
        <f t="shared" si="28"/>
        <v>149850</v>
      </c>
      <c r="P99" s="159">
        <v>182772</v>
      </c>
      <c r="Q99" s="159">
        <f t="shared" si="28"/>
        <v>332622</v>
      </c>
      <c r="R99" s="159">
        <v>777509</v>
      </c>
      <c r="S99" s="159">
        <v>1161466</v>
      </c>
      <c r="T99" s="159">
        <f t="shared" si="29"/>
        <v>1938975</v>
      </c>
      <c r="U99" s="159"/>
      <c r="V99" s="159">
        <f t="shared" si="30"/>
        <v>1938975</v>
      </c>
      <c r="W99" s="159">
        <v>7</v>
      </c>
      <c r="X99" s="159">
        <f t="shared" si="31"/>
        <v>1938982</v>
      </c>
      <c r="Y99" s="159">
        <v>281972</v>
      </c>
      <c r="Z99" s="159"/>
      <c r="AA99" s="159">
        <f t="shared" si="32"/>
        <v>281972</v>
      </c>
      <c r="AB99" s="131">
        <f t="shared" si="33"/>
        <v>-63.733924623380567</v>
      </c>
      <c r="AC99" s="130">
        <f t="shared" si="34"/>
        <v>-85.457677381090519</v>
      </c>
      <c r="AD99" s="96"/>
      <c r="AE99" s="96"/>
      <c r="AF99" s="70"/>
      <c r="AG99" s="80" t="s">
        <v>516</v>
      </c>
      <c r="AH99" s="123" t="s">
        <v>517</v>
      </c>
      <c r="AI99" s="88">
        <v>9414507</v>
      </c>
      <c r="AJ99" s="88">
        <v>9491516</v>
      </c>
      <c r="AK99" s="88">
        <v>9524830</v>
      </c>
      <c r="AL99" s="88">
        <v>9535429</v>
      </c>
      <c r="AM99" s="88">
        <v>7019921</v>
      </c>
      <c r="AN99" s="88">
        <v>7053233</v>
      </c>
      <c r="AO99" s="88">
        <v>7056504</v>
      </c>
      <c r="AP99" s="134">
        <v>7086436</v>
      </c>
      <c r="AQ99" s="88"/>
      <c r="AR99" s="128"/>
      <c r="AS99" s="140" t="str">
        <f t="shared" si="42"/>
        <v/>
      </c>
      <c r="AT99" s="159"/>
      <c r="AU99" s="159" t="str">
        <f t="shared" si="35"/>
        <v xml:space="preserve"> </v>
      </c>
      <c r="AV99" s="159"/>
      <c r="AW99" s="159" t="str">
        <f t="shared" si="35"/>
        <v xml:space="preserve"> </v>
      </c>
      <c r="AX99" s="159">
        <v>994781</v>
      </c>
      <c r="AY99" s="181">
        <v>13610</v>
      </c>
      <c r="AZ99" s="159">
        <f t="shared" si="36"/>
        <v>1008391</v>
      </c>
      <c r="BA99" s="159"/>
      <c r="BB99" s="159">
        <f t="shared" si="37"/>
        <v>1008391</v>
      </c>
      <c r="BC99" s="159"/>
      <c r="BD99" s="159">
        <f t="shared" si="38"/>
        <v>1008391</v>
      </c>
      <c r="BE99" s="159">
        <v>7692152</v>
      </c>
      <c r="BF99" s="159">
        <v>16228</v>
      </c>
      <c r="BG99" s="159">
        <f t="shared" si="39"/>
        <v>7708380</v>
      </c>
      <c r="BH99" s="131" t="str">
        <f t="shared" si="40"/>
        <v xml:space="preserve"> </v>
      </c>
      <c r="BI99" s="130">
        <f t="shared" si="41"/>
        <v>664.42372056077454</v>
      </c>
      <c r="BJ99" s="96"/>
      <c r="BK99" s="96"/>
      <c r="BL99" s="66"/>
    </row>
    <row r="100" spans="1:64" ht="15" customHeight="1" x14ac:dyDescent="0.3">
      <c r="A100" s="123" t="s">
        <v>518</v>
      </c>
      <c r="B100" s="80" t="s">
        <v>519</v>
      </c>
      <c r="C100" s="88">
        <v>29104</v>
      </c>
      <c r="D100" s="88">
        <v>70566</v>
      </c>
      <c r="E100" s="88">
        <v>92163</v>
      </c>
      <c r="F100" s="88">
        <v>94078</v>
      </c>
      <c r="G100" s="88"/>
      <c r="H100" s="88"/>
      <c r="I100" s="88">
        <v>24810</v>
      </c>
      <c r="J100" s="150">
        <v>413810.00000000006</v>
      </c>
      <c r="K100" s="153">
        <v>93213</v>
      </c>
      <c r="L100" s="154">
        <v>10761</v>
      </c>
      <c r="M100" s="140">
        <f t="shared" si="43"/>
        <v>103974</v>
      </c>
      <c r="N100" s="159">
        <v>9835</v>
      </c>
      <c r="O100" s="159">
        <f t="shared" si="28"/>
        <v>113809</v>
      </c>
      <c r="P100" s="159">
        <v>15120</v>
      </c>
      <c r="Q100" s="159">
        <f t="shared" si="28"/>
        <v>128929</v>
      </c>
      <c r="R100" s="159">
        <v>4200</v>
      </c>
      <c r="S100" s="159"/>
      <c r="T100" s="159">
        <f t="shared" si="29"/>
        <v>4200</v>
      </c>
      <c r="U100" s="159">
        <v>17140</v>
      </c>
      <c r="V100" s="159">
        <f t="shared" si="30"/>
        <v>21340</v>
      </c>
      <c r="W100" s="159">
        <v>20015</v>
      </c>
      <c r="X100" s="159">
        <f t="shared" si="31"/>
        <v>41355</v>
      </c>
      <c r="Y100" s="159">
        <v>20610</v>
      </c>
      <c r="Z100" s="159"/>
      <c r="AA100" s="159">
        <f t="shared" si="32"/>
        <v>20610</v>
      </c>
      <c r="AB100" s="131">
        <f t="shared" si="33"/>
        <v>390.71428571428572</v>
      </c>
      <c r="AC100" s="130">
        <f t="shared" si="34"/>
        <v>390.71428571428572</v>
      </c>
      <c r="AD100" s="96"/>
      <c r="AE100" s="96"/>
      <c r="AF100" s="70"/>
      <c r="AG100" s="80" t="s">
        <v>518</v>
      </c>
      <c r="AH100" s="123" t="s">
        <v>519</v>
      </c>
      <c r="AI100" s="88">
        <v>84773</v>
      </c>
      <c r="AJ100" s="88">
        <v>109562</v>
      </c>
      <c r="AK100" s="88">
        <v>262000</v>
      </c>
      <c r="AL100" s="88">
        <v>2122932</v>
      </c>
      <c r="AM100" s="88">
        <v>10531</v>
      </c>
      <c r="AN100" s="88">
        <v>13162.999999999998</v>
      </c>
      <c r="AO100" s="88">
        <v>285645</v>
      </c>
      <c r="AP100" s="134">
        <v>544419</v>
      </c>
      <c r="AQ100" s="88">
        <v>2520</v>
      </c>
      <c r="AR100" s="128">
        <v>199447</v>
      </c>
      <c r="AS100" s="140">
        <f t="shared" si="42"/>
        <v>201967</v>
      </c>
      <c r="AT100" s="159">
        <v>7997</v>
      </c>
      <c r="AU100" s="159">
        <f t="shared" si="35"/>
        <v>209964</v>
      </c>
      <c r="AV100" s="159">
        <v>15338</v>
      </c>
      <c r="AW100" s="159">
        <f t="shared" si="35"/>
        <v>225302</v>
      </c>
      <c r="AX100" s="159">
        <v>10683</v>
      </c>
      <c r="AY100" s="183"/>
      <c r="AZ100" s="159">
        <f t="shared" si="36"/>
        <v>10683</v>
      </c>
      <c r="BA100" s="159">
        <v>662448</v>
      </c>
      <c r="BB100" s="159">
        <f t="shared" si="37"/>
        <v>673131</v>
      </c>
      <c r="BC100" s="159">
        <v>591066</v>
      </c>
      <c r="BD100" s="159">
        <f t="shared" si="38"/>
        <v>1264197</v>
      </c>
      <c r="BE100" s="159">
        <v>3850</v>
      </c>
      <c r="BF100" s="159"/>
      <c r="BG100" s="159">
        <f t="shared" si="39"/>
        <v>3850</v>
      </c>
      <c r="BH100" s="131">
        <f t="shared" si="40"/>
        <v>323.92857142857139</v>
      </c>
      <c r="BI100" s="130">
        <f t="shared" si="41"/>
        <v>-63.961434054104657</v>
      </c>
      <c r="BJ100" s="96"/>
      <c r="BK100" s="96"/>
      <c r="BL100" s="66"/>
    </row>
    <row r="101" spans="1:64" ht="15" customHeight="1" x14ac:dyDescent="0.3">
      <c r="A101" s="123" t="s">
        <v>520</v>
      </c>
      <c r="B101" s="80" t="s">
        <v>521</v>
      </c>
      <c r="C101" s="88">
        <v>0</v>
      </c>
      <c r="D101" s="88">
        <v>2311</v>
      </c>
      <c r="E101" s="88">
        <v>3981</v>
      </c>
      <c r="F101" s="88">
        <v>57477</v>
      </c>
      <c r="G101" s="88">
        <v>1077</v>
      </c>
      <c r="H101" s="88">
        <v>1077</v>
      </c>
      <c r="I101" s="88">
        <v>2013</v>
      </c>
      <c r="J101" s="150">
        <v>5180</v>
      </c>
      <c r="K101" s="153">
        <v>5240</v>
      </c>
      <c r="L101" s="154">
        <v>4876</v>
      </c>
      <c r="M101" s="140">
        <f t="shared" si="43"/>
        <v>10116</v>
      </c>
      <c r="N101" s="159">
        <v>1410</v>
      </c>
      <c r="O101" s="159">
        <f t="shared" si="28"/>
        <v>11526</v>
      </c>
      <c r="P101" s="159">
        <v>17102</v>
      </c>
      <c r="Q101" s="159">
        <f t="shared" si="28"/>
        <v>28628</v>
      </c>
      <c r="R101" s="159">
        <v>13941</v>
      </c>
      <c r="S101" s="159">
        <v>5413</v>
      </c>
      <c r="T101" s="159">
        <f t="shared" si="29"/>
        <v>19354</v>
      </c>
      <c r="U101" s="159">
        <v>4847</v>
      </c>
      <c r="V101" s="159">
        <f t="shared" si="30"/>
        <v>24201</v>
      </c>
      <c r="W101" s="159">
        <v>4933</v>
      </c>
      <c r="X101" s="159">
        <f t="shared" si="31"/>
        <v>29134</v>
      </c>
      <c r="Y101" s="159">
        <v>6148</v>
      </c>
      <c r="Z101" s="159">
        <v>65925</v>
      </c>
      <c r="AA101" s="159">
        <f t="shared" si="32"/>
        <v>72073</v>
      </c>
      <c r="AB101" s="131">
        <f t="shared" si="33"/>
        <v>-55.899863711354996</v>
      </c>
      <c r="AC101" s="130">
        <f t="shared" si="34"/>
        <v>272.39330370982742</v>
      </c>
      <c r="AD101" s="96"/>
      <c r="AE101" s="96"/>
      <c r="AF101" s="70"/>
      <c r="AG101" s="80" t="s">
        <v>520</v>
      </c>
      <c r="AH101" s="123" t="s">
        <v>521</v>
      </c>
      <c r="AI101" s="88">
        <v>0</v>
      </c>
      <c r="AJ101" s="88">
        <v>25000</v>
      </c>
      <c r="AK101" s="88">
        <v>89321</v>
      </c>
      <c r="AL101" s="88">
        <v>97373</v>
      </c>
      <c r="AM101" s="88">
        <v>15282</v>
      </c>
      <c r="AN101" s="88">
        <v>47054</v>
      </c>
      <c r="AO101" s="88">
        <v>90717</v>
      </c>
      <c r="AP101" s="134">
        <v>447746.00000000006</v>
      </c>
      <c r="AQ101" s="88">
        <v>3646128.0000000005</v>
      </c>
      <c r="AR101" s="128">
        <v>13909.000000000002</v>
      </c>
      <c r="AS101" s="140">
        <f t="shared" si="42"/>
        <v>3660037.0000000005</v>
      </c>
      <c r="AT101" s="159"/>
      <c r="AU101" s="159">
        <f t="shared" si="35"/>
        <v>3660037.0000000005</v>
      </c>
      <c r="AV101" s="159">
        <v>12852</v>
      </c>
      <c r="AW101" s="159">
        <f t="shared" si="35"/>
        <v>3672889.0000000005</v>
      </c>
      <c r="AX101" s="159">
        <v>1231</v>
      </c>
      <c r="AY101" s="181">
        <v>9031</v>
      </c>
      <c r="AZ101" s="159">
        <f t="shared" si="36"/>
        <v>10262</v>
      </c>
      <c r="BA101" s="159">
        <v>15000</v>
      </c>
      <c r="BB101" s="159">
        <f t="shared" si="37"/>
        <v>25262</v>
      </c>
      <c r="BC101" s="159"/>
      <c r="BD101" s="159">
        <f t="shared" si="38"/>
        <v>25262</v>
      </c>
      <c r="BE101" s="159"/>
      <c r="BF101" s="159">
        <v>16000</v>
      </c>
      <c r="BG101" s="159">
        <f t="shared" si="39"/>
        <v>16000</v>
      </c>
      <c r="BH101" s="131">
        <f t="shared" si="40"/>
        <v>-99.966238157300012</v>
      </c>
      <c r="BI101" s="130">
        <f t="shared" si="41"/>
        <v>55.915026310660693</v>
      </c>
      <c r="BJ101" s="96"/>
      <c r="BK101" s="96"/>
      <c r="BL101" s="66"/>
    </row>
    <row r="102" spans="1:64" ht="15" customHeight="1" x14ac:dyDescent="0.3">
      <c r="A102" s="123" t="s">
        <v>522</v>
      </c>
      <c r="B102" s="170" t="s">
        <v>523</v>
      </c>
      <c r="C102" s="88"/>
      <c r="D102" s="88"/>
      <c r="E102" s="88"/>
      <c r="F102" s="88"/>
      <c r="G102" s="88"/>
      <c r="H102" s="88"/>
      <c r="I102" s="88"/>
      <c r="J102" s="150"/>
      <c r="K102" s="153"/>
      <c r="L102" s="154"/>
      <c r="M102" s="140"/>
      <c r="N102" s="159"/>
      <c r="O102" s="159" t="str">
        <f t="shared" si="28"/>
        <v xml:space="preserve"> </v>
      </c>
      <c r="P102" s="159"/>
      <c r="Q102" s="159" t="str">
        <f t="shared" si="28"/>
        <v xml:space="preserve"> </v>
      </c>
      <c r="R102" s="159"/>
      <c r="S102" s="159"/>
      <c r="T102" s="159">
        <f t="shared" si="29"/>
        <v>0</v>
      </c>
      <c r="U102" s="159"/>
      <c r="V102" s="159">
        <f t="shared" si="30"/>
        <v>0</v>
      </c>
      <c r="W102" s="159"/>
      <c r="X102" s="159">
        <f t="shared" si="31"/>
        <v>0</v>
      </c>
      <c r="Y102" s="159"/>
      <c r="Z102" s="159"/>
      <c r="AA102" s="159">
        <f t="shared" si="32"/>
        <v>0</v>
      </c>
      <c r="AB102" s="131" t="str">
        <f t="shared" si="33"/>
        <v xml:space="preserve"> </v>
      </c>
      <c r="AC102" s="130"/>
      <c r="AD102" s="96"/>
      <c r="AE102" s="96"/>
      <c r="AF102" s="70"/>
      <c r="AG102" s="80" t="s">
        <v>522</v>
      </c>
      <c r="AH102" s="33" t="s">
        <v>523</v>
      </c>
      <c r="AI102" s="88"/>
      <c r="AJ102" s="88"/>
      <c r="AK102" s="88"/>
      <c r="AL102" s="88"/>
      <c r="AM102" s="88"/>
      <c r="AN102" s="88"/>
      <c r="AO102" s="88"/>
      <c r="AP102" s="134"/>
      <c r="AQ102" s="88"/>
      <c r="AR102" s="128"/>
      <c r="AS102" s="140"/>
      <c r="AT102" s="159"/>
      <c r="AU102" s="159" t="str">
        <f t="shared" si="35"/>
        <v xml:space="preserve"> </v>
      </c>
      <c r="AV102" s="159"/>
      <c r="AW102" s="159" t="str">
        <f t="shared" si="35"/>
        <v xml:space="preserve"> </v>
      </c>
      <c r="AX102" s="159"/>
      <c r="AY102" s="183"/>
      <c r="AZ102" s="159">
        <f t="shared" si="36"/>
        <v>0</v>
      </c>
      <c r="BA102" s="159"/>
      <c r="BB102" s="159">
        <f t="shared" si="37"/>
        <v>0</v>
      </c>
      <c r="BC102" s="159"/>
      <c r="BD102" s="159">
        <f t="shared" si="38"/>
        <v>0</v>
      </c>
      <c r="BE102" s="159"/>
      <c r="BF102" s="159"/>
      <c r="BG102" s="159">
        <f t="shared" si="39"/>
        <v>0</v>
      </c>
      <c r="BH102" s="131" t="str">
        <f t="shared" si="40"/>
        <v xml:space="preserve"> </v>
      </c>
      <c r="BI102" s="130"/>
      <c r="BJ102" s="96"/>
      <c r="BK102" s="96"/>
      <c r="BL102" s="66"/>
    </row>
    <row r="103" spans="1:64" ht="15" customHeight="1" x14ac:dyDescent="0.3">
      <c r="A103" s="123" t="s">
        <v>524</v>
      </c>
      <c r="B103" s="80" t="s">
        <v>525</v>
      </c>
      <c r="C103" s="88">
        <v>454583.99999999994</v>
      </c>
      <c r="D103" s="88">
        <v>1055603.9999999998</v>
      </c>
      <c r="E103" s="88">
        <v>1318888.9999999998</v>
      </c>
      <c r="F103" s="88">
        <v>1844067.9999999998</v>
      </c>
      <c r="G103" s="88">
        <v>4469138.9999999991</v>
      </c>
      <c r="H103" s="88">
        <v>8011834.9999999991</v>
      </c>
      <c r="I103" s="88">
        <v>10491406.999999998</v>
      </c>
      <c r="J103" s="150">
        <v>13951196.999999996</v>
      </c>
      <c r="K103" s="153">
        <v>4361122.9999999991</v>
      </c>
      <c r="L103" s="154">
        <v>4006028</v>
      </c>
      <c r="M103" s="140">
        <f t="shared" ref="M103:M110" si="44">IF(SUM(L103,K103)=0,"",SUM(K103,L103))</f>
        <v>8367150.9999999991</v>
      </c>
      <c r="N103" s="159">
        <v>2306990</v>
      </c>
      <c r="O103" s="159">
        <f t="shared" si="28"/>
        <v>10674141</v>
      </c>
      <c r="P103" s="159">
        <v>435331.99999999988</v>
      </c>
      <c r="Q103" s="159">
        <f t="shared" si="28"/>
        <v>11109473</v>
      </c>
      <c r="R103" s="159">
        <v>231656</v>
      </c>
      <c r="S103" s="159">
        <v>485798</v>
      </c>
      <c r="T103" s="159">
        <f t="shared" si="29"/>
        <v>717454</v>
      </c>
      <c r="U103" s="159">
        <v>1522443</v>
      </c>
      <c r="V103" s="159">
        <f t="shared" si="30"/>
        <v>2239897</v>
      </c>
      <c r="W103" s="159">
        <v>281880.00000000006</v>
      </c>
      <c r="X103" s="159">
        <f t="shared" si="31"/>
        <v>2521777</v>
      </c>
      <c r="Y103" s="159">
        <v>272088.99999999988</v>
      </c>
      <c r="Z103" s="159">
        <v>405836.99999999988</v>
      </c>
      <c r="AA103" s="159">
        <f t="shared" si="32"/>
        <v>677925.99999999977</v>
      </c>
      <c r="AB103" s="131">
        <f t="shared" si="33"/>
        <v>17.453897157854698</v>
      </c>
      <c r="AC103" s="130">
        <f t="shared" si="34"/>
        <v>-5.5094821410153401</v>
      </c>
      <c r="AD103" s="96"/>
      <c r="AE103" s="96"/>
      <c r="AF103" s="70"/>
      <c r="AG103" s="80" t="s">
        <v>524</v>
      </c>
      <c r="AH103" s="123" t="s">
        <v>525</v>
      </c>
      <c r="AI103" s="88">
        <v>2128262</v>
      </c>
      <c r="AJ103" s="88">
        <v>3956114.9999999995</v>
      </c>
      <c r="AK103" s="88">
        <v>5445856</v>
      </c>
      <c r="AL103" s="88">
        <v>6877072.9999999981</v>
      </c>
      <c r="AM103" s="88">
        <v>3290675.0000000005</v>
      </c>
      <c r="AN103" s="88">
        <v>7443078.0000000047</v>
      </c>
      <c r="AO103" s="88">
        <v>10913244.000000002</v>
      </c>
      <c r="AP103" s="134">
        <v>14393090.999999998</v>
      </c>
      <c r="AQ103" s="88">
        <v>5445378.9999999981</v>
      </c>
      <c r="AR103" s="128">
        <v>5376927.9999999991</v>
      </c>
      <c r="AS103" s="140">
        <f t="shared" si="42"/>
        <v>10822306.999999996</v>
      </c>
      <c r="AT103" s="159">
        <v>3294665.9999999995</v>
      </c>
      <c r="AU103" s="159">
        <f t="shared" si="35"/>
        <v>14116972.999999996</v>
      </c>
      <c r="AV103" s="159">
        <v>1868907.0000000002</v>
      </c>
      <c r="AW103" s="159">
        <f t="shared" si="35"/>
        <v>15985879.999999996</v>
      </c>
      <c r="AX103" s="159">
        <v>3417605.9999999991</v>
      </c>
      <c r="AY103" s="181">
        <v>2407883.0000000005</v>
      </c>
      <c r="AZ103" s="159">
        <f t="shared" si="36"/>
        <v>5825489</v>
      </c>
      <c r="BA103" s="159">
        <v>3193687.9999999991</v>
      </c>
      <c r="BB103" s="159">
        <f t="shared" si="37"/>
        <v>9019177</v>
      </c>
      <c r="BC103" s="159">
        <v>2720423</v>
      </c>
      <c r="BD103" s="159">
        <f t="shared" si="38"/>
        <v>11739600</v>
      </c>
      <c r="BE103" s="159">
        <v>3210980.9999999991</v>
      </c>
      <c r="BF103" s="159">
        <v>3004951.0000000005</v>
      </c>
      <c r="BG103" s="159">
        <f t="shared" si="39"/>
        <v>6215932</v>
      </c>
      <c r="BH103" s="131">
        <f t="shared" si="40"/>
        <v>-37.238418115616923</v>
      </c>
      <c r="BI103" s="130">
        <f t="shared" si="41"/>
        <v>6.7023214703521035</v>
      </c>
      <c r="BJ103" s="96"/>
      <c r="BK103" s="96"/>
      <c r="BL103" s="66"/>
    </row>
    <row r="104" spans="1:64" ht="15" customHeight="1" x14ac:dyDescent="0.3">
      <c r="A104" s="123" t="s">
        <v>526</v>
      </c>
      <c r="B104" s="80" t="s">
        <v>29</v>
      </c>
      <c r="C104" s="88">
        <v>926166.00000000023</v>
      </c>
      <c r="D104" s="88">
        <v>1834108.0000000005</v>
      </c>
      <c r="E104" s="88">
        <v>2779390.0000000005</v>
      </c>
      <c r="F104" s="88">
        <v>3326490.0000000009</v>
      </c>
      <c r="G104" s="88">
        <v>1151661.0000000002</v>
      </c>
      <c r="H104" s="88">
        <v>2146295.0000000009</v>
      </c>
      <c r="I104" s="88">
        <v>3311703.0000000005</v>
      </c>
      <c r="J104" s="150">
        <v>4930273.9999999991</v>
      </c>
      <c r="K104" s="153">
        <v>1795157</v>
      </c>
      <c r="L104" s="154">
        <v>2234916.0000000005</v>
      </c>
      <c r="M104" s="140">
        <f t="shared" si="44"/>
        <v>4030073.0000000005</v>
      </c>
      <c r="N104" s="159">
        <v>1925963.9999999988</v>
      </c>
      <c r="O104" s="159">
        <f t="shared" si="28"/>
        <v>5956036.9999999991</v>
      </c>
      <c r="P104" s="159">
        <v>1710596.9999999991</v>
      </c>
      <c r="Q104" s="159">
        <f t="shared" si="28"/>
        <v>7666633.9999999981</v>
      </c>
      <c r="R104" s="159">
        <v>1697029.0000000002</v>
      </c>
      <c r="S104" s="159">
        <v>2307862.0000000005</v>
      </c>
      <c r="T104" s="159">
        <f t="shared" si="29"/>
        <v>4004891.0000000009</v>
      </c>
      <c r="U104" s="159">
        <v>3028727.0000000014</v>
      </c>
      <c r="V104" s="159">
        <f t="shared" si="30"/>
        <v>7033618.0000000019</v>
      </c>
      <c r="W104" s="159">
        <v>2758643.0000000005</v>
      </c>
      <c r="X104" s="159">
        <f t="shared" si="31"/>
        <v>9792261.0000000019</v>
      </c>
      <c r="Y104" s="159">
        <v>2430942.0000000005</v>
      </c>
      <c r="Z104" s="159">
        <v>2075246.9999999998</v>
      </c>
      <c r="AA104" s="159">
        <f t="shared" si="32"/>
        <v>4506189</v>
      </c>
      <c r="AB104" s="131">
        <f t="shared" si="33"/>
        <v>43.246933316991061</v>
      </c>
      <c r="AC104" s="130">
        <f t="shared" si="34"/>
        <v>12.517144661365293</v>
      </c>
      <c r="AD104" s="96"/>
      <c r="AE104" s="96"/>
      <c r="AF104" s="70"/>
      <c r="AG104" s="80" t="s">
        <v>526</v>
      </c>
      <c r="AH104" s="123" t="s">
        <v>29</v>
      </c>
      <c r="AI104" s="88">
        <v>4894759</v>
      </c>
      <c r="AJ104" s="88">
        <v>11115435</v>
      </c>
      <c r="AK104" s="88">
        <v>15847134</v>
      </c>
      <c r="AL104" s="88">
        <v>19960066.999999993</v>
      </c>
      <c r="AM104" s="88">
        <v>4507201.0000000009</v>
      </c>
      <c r="AN104" s="88">
        <v>14241694.000000007</v>
      </c>
      <c r="AO104" s="88">
        <v>21169420.000000007</v>
      </c>
      <c r="AP104" s="134">
        <v>28275807.999999989</v>
      </c>
      <c r="AQ104" s="88">
        <v>7821494.0000000019</v>
      </c>
      <c r="AR104" s="128">
        <v>6439128.9999999981</v>
      </c>
      <c r="AS104" s="140">
        <f t="shared" si="42"/>
        <v>14260623</v>
      </c>
      <c r="AT104" s="159">
        <v>7146714</v>
      </c>
      <c r="AU104" s="159">
        <f t="shared" si="35"/>
        <v>21407337</v>
      </c>
      <c r="AV104" s="159">
        <v>6056743.9999999991</v>
      </c>
      <c r="AW104" s="159">
        <f t="shared" si="35"/>
        <v>27464081</v>
      </c>
      <c r="AX104" s="159">
        <v>6512849.9999999991</v>
      </c>
      <c r="AY104" s="181">
        <v>5928141.9999999981</v>
      </c>
      <c r="AZ104" s="159">
        <f t="shared" si="36"/>
        <v>12440991.999999996</v>
      </c>
      <c r="BA104" s="159">
        <v>5695790.0000000037</v>
      </c>
      <c r="BB104" s="159">
        <f t="shared" si="37"/>
        <v>18136782</v>
      </c>
      <c r="BC104" s="159">
        <v>6666080.0000000028</v>
      </c>
      <c r="BD104" s="159">
        <f t="shared" si="38"/>
        <v>24802862.000000004</v>
      </c>
      <c r="BE104" s="159">
        <v>7484956.9999999944</v>
      </c>
      <c r="BF104" s="159">
        <v>8868186.0000000019</v>
      </c>
      <c r="BG104" s="159">
        <f t="shared" si="39"/>
        <v>16353142.999999996</v>
      </c>
      <c r="BH104" s="131">
        <f t="shared" si="40"/>
        <v>-16.731381498215086</v>
      </c>
      <c r="BI104" s="130">
        <f t="shared" si="41"/>
        <v>31.445651600772692</v>
      </c>
      <c r="BJ104" s="96"/>
      <c r="BK104" s="96"/>
      <c r="BL104" s="66"/>
    </row>
    <row r="105" spans="1:64" ht="15" customHeight="1" x14ac:dyDescent="0.3">
      <c r="A105" s="123" t="s">
        <v>527</v>
      </c>
      <c r="B105" s="80" t="s">
        <v>528</v>
      </c>
      <c r="C105" s="88">
        <v>467296</v>
      </c>
      <c r="D105" s="88">
        <v>884255</v>
      </c>
      <c r="E105" s="88">
        <v>1586280</v>
      </c>
      <c r="F105" s="88">
        <v>2554123</v>
      </c>
      <c r="G105" s="88">
        <v>594227.99999999988</v>
      </c>
      <c r="H105" s="88">
        <v>1287151.9999999998</v>
      </c>
      <c r="I105" s="88">
        <v>2007616</v>
      </c>
      <c r="J105" s="150">
        <v>2913729.9999999995</v>
      </c>
      <c r="K105" s="153">
        <v>750066.00000000035</v>
      </c>
      <c r="L105" s="154">
        <v>691780.99999999988</v>
      </c>
      <c r="M105" s="140">
        <f t="shared" si="44"/>
        <v>1441847.0000000002</v>
      </c>
      <c r="N105" s="159">
        <v>687926.00000000023</v>
      </c>
      <c r="O105" s="159">
        <f t="shared" si="28"/>
        <v>2129773.0000000005</v>
      </c>
      <c r="P105" s="159">
        <v>745974.99999999988</v>
      </c>
      <c r="Q105" s="159">
        <f t="shared" si="28"/>
        <v>2875748.0000000005</v>
      </c>
      <c r="R105" s="159">
        <v>362140.99999999994</v>
      </c>
      <c r="S105" s="159">
        <v>160706.99999999997</v>
      </c>
      <c r="T105" s="159">
        <f t="shared" si="29"/>
        <v>522847.99999999988</v>
      </c>
      <c r="U105" s="159">
        <v>367877.99999999994</v>
      </c>
      <c r="V105" s="159">
        <f t="shared" si="30"/>
        <v>890725.99999999977</v>
      </c>
      <c r="W105" s="159">
        <v>608044</v>
      </c>
      <c r="X105" s="159">
        <f t="shared" si="31"/>
        <v>1498769.9999999998</v>
      </c>
      <c r="Y105" s="159">
        <v>534334</v>
      </c>
      <c r="Z105" s="159">
        <v>810531.00000000023</v>
      </c>
      <c r="AA105" s="159">
        <f t="shared" si="32"/>
        <v>1344865.0000000002</v>
      </c>
      <c r="AB105" s="131">
        <f t="shared" si="33"/>
        <v>47.548606758141176</v>
      </c>
      <c r="AC105" s="130">
        <f t="shared" si="34"/>
        <v>157.21911530693444</v>
      </c>
      <c r="AD105" s="96"/>
      <c r="AE105" s="96"/>
      <c r="AF105" s="70"/>
      <c r="AG105" s="80" t="s">
        <v>527</v>
      </c>
      <c r="AH105" s="123" t="s">
        <v>528</v>
      </c>
      <c r="AI105" s="88">
        <v>380171</v>
      </c>
      <c r="AJ105" s="88">
        <v>570549</v>
      </c>
      <c r="AK105" s="88">
        <v>845271</v>
      </c>
      <c r="AL105" s="88">
        <v>1017382.9999999998</v>
      </c>
      <c r="AM105" s="88">
        <v>153974</v>
      </c>
      <c r="AN105" s="88">
        <v>431727</v>
      </c>
      <c r="AO105" s="88">
        <v>677581</v>
      </c>
      <c r="AP105" s="134">
        <v>1109730.0000000005</v>
      </c>
      <c r="AQ105" s="88">
        <v>370085</v>
      </c>
      <c r="AR105" s="128">
        <v>898425.00000000012</v>
      </c>
      <c r="AS105" s="140">
        <f t="shared" si="42"/>
        <v>1268510</v>
      </c>
      <c r="AT105" s="159">
        <v>1107737</v>
      </c>
      <c r="AU105" s="159">
        <f t="shared" si="35"/>
        <v>2376247</v>
      </c>
      <c r="AV105" s="159">
        <v>945612.99999999988</v>
      </c>
      <c r="AW105" s="159">
        <f t="shared" si="35"/>
        <v>3321860</v>
      </c>
      <c r="AX105" s="159">
        <v>925277.99999999988</v>
      </c>
      <c r="AY105" s="181">
        <v>990851.00000000012</v>
      </c>
      <c r="AZ105" s="159">
        <f t="shared" si="36"/>
        <v>1916129</v>
      </c>
      <c r="BA105" s="159">
        <v>1573346.0000000002</v>
      </c>
      <c r="BB105" s="159">
        <f t="shared" si="37"/>
        <v>3489475</v>
      </c>
      <c r="BC105" s="159">
        <v>2750236.0000000005</v>
      </c>
      <c r="BD105" s="159">
        <f t="shared" si="38"/>
        <v>6239711</v>
      </c>
      <c r="BE105" s="159">
        <v>2560442.9999999995</v>
      </c>
      <c r="BF105" s="159">
        <v>3165807.9999999995</v>
      </c>
      <c r="BG105" s="159">
        <f t="shared" si="39"/>
        <v>5726250.9999999991</v>
      </c>
      <c r="BH105" s="131">
        <f t="shared" si="40"/>
        <v>150.01769863679962</v>
      </c>
      <c r="BI105" s="130">
        <f t="shared" si="41"/>
        <v>198.84475418930555</v>
      </c>
      <c r="BJ105" s="96"/>
      <c r="BK105" s="96"/>
      <c r="BL105" s="66"/>
    </row>
    <row r="106" spans="1:64" ht="15" customHeight="1" x14ac:dyDescent="0.3">
      <c r="A106" s="123" t="s">
        <v>529</v>
      </c>
      <c r="B106" s="80" t="s">
        <v>530</v>
      </c>
      <c r="C106" s="88">
        <v>11086</v>
      </c>
      <c r="D106" s="88">
        <v>16761</v>
      </c>
      <c r="E106" s="88">
        <v>20809</v>
      </c>
      <c r="F106" s="88">
        <v>118504</v>
      </c>
      <c r="G106" s="88">
        <v>69963</v>
      </c>
      <c r="H106" s="88">
        <v>101424</v>
      </c>
      <c r="I106" s="88">
        <v>128306</v>
      </c>
      <c r="J106" s="150">
        <v>151587</v>
      </c>
      <c r="K106" s="153">
        <v>13153.000000000002</v>
      </c>
      <c r="L106" s="154">
        <v>9159</v>
      </c>
      <c r="M106" s="140">
        <f t="shared" si="44"/>
        <v>22312</v>
      </c>
      <c r="N106" s="159">
        <v>3655</v>
      </c>
      <c r="O106" s="159">
        <f t="shared" si="28"/>
        <v>25967</v>
      </c>
      <c r="P106" s="159">
        <v>2997</v>
      </c>
      <c r="Q106" s="159">
        <f t="shared" si="28"/>
        <v>28964</v>
      </c>
      <c r="R106" s="159">
        <v>2661</v>
      </c>
      <c r="S106" s="159">
        <v>1608</v>
      </c>
      <c r="T106" s="159">
        <f t="shared" si="29"/>
        <v>4269</v>
      </c>
      <c r="U106" s="159">
        <v>1158</v>
      </c>
      <c r="V106" s="159">
        <f t="shared" si="30"/>
        <v>5427</v>
      </c>
      <c r="W106" s="159">
        <v>4209</v>
      </c>
      <c r="X106" s="159">
        <f t="shared" si="31"/>
        <v>9636</v>
      </c>
      <c r="Y106" s="159">
        <v>964</v>
      </c>
      <c r="Z106" s="159">
        <v>3119</v>
      </c>
      <c r="AA106" s="159">
        <f t="shared" si="32"/>
        <v>4083</v>
      </c>
      <c r="AB106" s="131">
        <f t="shared" si="33"/>
        <v>-63.77301766253288</v>
      </c>
      <c r="AC106" s="130">
        <f t="shared" si="34"/>
        <v>-4.3569922698524266</v>
      </c>
      <c r="AD106" s="96"/>
      <c r="AE106" s="96"/>
      <c r="AF106" s="70"/>
      <c r="AG106" s="80" t="s">
        <v>529</v>
      </c>
      <c r="AH106" s="123" t="s">
        <v>530</v>
      </c>
      <c r="AI106" s="88">
        <v>0</v>
      </c>
      <c r="AJ106" s="88">
        <v>0</v>
      </c>
      <c r="AK106" s="88">
        <v>0</v>
      </c>
      <c r="AL106" s="88"/>
      <c r="AM106" s="88">
        <v>6148</v>
      </c>
      <c r="AN106" s="88">
        <v>6148</v>
      </c>
      <c r="AO106" s="88">
        <v>6148</v>
      </c>
      <c r="AP106" s="134">
        <v>6148</v>
      </c>
      <c r="AQ106" s="88"/>
      <c r="AR106" s="128"/>
      <c r="AS106" s="140" t="str">
        <f t="shared" si="42"/>
        <v/>
      </c>
      <c r="AT106" s="159"/>
      <c r="AU106" s="159" t="str">
        <f t="shared" si="35"/>
        <v xml:space="preserve"> </v>
      </c>
      <c r="AV106" s="159"/>
      <c r="AW106" s="159" t="str">
        <f t="shared" si="35"/>
        <v xml:space="preserve"> </v>
      </c>
      <c r="AX106" s="159"/>
      <c r="AY106" s="183"/>
      <c r="AZ106" s="159">
        <f t="shared" si="36"/>
        <v>0</v>
      </c>
      <c r="BA106" s="159"/>
      <c r="BB106" s="159">
        <f t="shared" si="37"/>
        <v>0</v>
      </c>
      <c r="BC106" s="159"/>
      <c r="BD106" s="159">
        <f t="shared" si="38"/>
        <v>0</v>
      </c>
      <c r="BE106" s="159"/>
      <c r="BF106" s="159"/>
      <c r="BG106" s="159">
        <f t="shared" si="39"/>
        <v>0</v>
      </c>
      <c r="BH106" s="131" t="str">
        <f t="shared" si="40"/>
        <v xml:space="preserve"> </v>
      </c>
      <c r="BI106" s="130"/>
      <c r="BJ106" s="96"/>
      <c r="BK106" s="96"/>
      <c r="BL106" s="66"/>
    </row>
    <row r="107" spans="1:64" ht="15" customHeight="1" x14ac:dyDescent="0.3">
      <c r="A107" s="123" t="s">
        <v>531</v>
      </c>
      <c r="B107" s="80" t="s">
        <v>532</v>
      </c>
      <c r="C107" s="88">
        <v>124903.00000000001</v>
      </c>
      <c r="D107" s="88">
        <v>297952</v>
      </c>
      <c r="E107" s="88">
        <v>368586</v>
      </c>
      <c r="F107" s="88">
        <v>479466</v>
      </c>
      <c r="G107" s="88">
        <v>99423.000000000015</v>
      </c>
      <c r="H107" s="88">
        <v>160672</v>
      </c>
      <c r="I107" s="88">
        <v>217998</v>
      </c>
      <c r="J107" s="150">
        <v>281590.99999999994</v>
      </c>
      <c r="K107" s="153">
        <v>35928</v>
      </c>
      <c r="L107" s="154">
        <v>160145.00000000003</v>
      </c>
      <c r="M107" s="140">
        <f t="shared" si="44"/>
        <v>196073.00000000003</v>
      </c>
      <c r="N107" s="159">
        <v>21779</v>
      </c>
      <c r="O107" s="159">
        <f t="shared" si="28"/>
        <v>217852.00000000003</v>
      </c>
      <c r="P107" s="159">
        <v>26302.999999999996</v>
      </c>
      <c r="Q107" s="159">
        <f t="shared" si="28"/>
        <v>244155.00000000003</v>
      </c>
      <c r="R107" s="159">
        <v>28021</v>
      </c>
      <c r="S107" s="159">
        <v>37202</v>
      </c>
      <c r="T107" s="159">
        <f t="shared" si="29"/>
        <v>65223</v>
      </c>
      <c r="U107" s="159">
        <v>83191.000000000029</v>
      </c>
      <c r="V107" s="159">
        <f t="shared" si="30"/>
        <v>148414.00000000003</v>
      </c>
      <c r="W107" s="159">
        <v>80897.999999999985</v>
      </c>
      <c r="X107" s="159">
        <f t="shared" si="31"/>
        <v>229312</v>
      </c>
      <c r="Y107" s="159">
        <v>26213.000000000004</v>
      </c>
      <c r="Z107" s="159">
        <v>43779</v>
      </c>
      <c r="AA107" s="159">
        <f t="shared" si="32"/>
        <v>69992</v>
      </c>
      <c r="AB107" s="131">
        <f t="shared" si="33"/>
        <v>-6.4523036294207685</v>
      </c>
      <c r="AC107" s="130">
        <f t="shared" si="34"/>
        <v>7.3118378486116882</v>
      </c>
      <c r="AD107" s="96"/>
      <c r="AE107" s="96"/>
      <c r="AF107" s="70"/>
      <c r="AG107" s="80" t="s">
        <v>531</v>
      </c>
      <c r="AH107" s="123" t="s">
        <v>532</v>
      </c>
      <c r="AI107" s="88">
        <v>10832</v>
      </c>
      <c r="AJ107" s="88">
        <v>34818</v>
      </c>
      <c r="AK107" s="88">
        <v>36509</v>
      </c>
      <c r="AL107" s="88">
        <v>42675.999999999993</v>
      </c>
      <c r="AM107" s="88">
        <v>2280</v>
      </c>
      <c r="AN107" s="88">
        <v>25353</v>
      </c>
      <c r="AO107" s="88">
        <v>65395</v>
      </c>
      <c r="AP107" s="134">
        <v>71724.000000000015</v>
      </c>
      <c r="AQ107" s="88">
        <v>37228</v>
      </c>
      <c r="AR107" s="128">
        <v>7318</v>
      </c>
      <c r="AS107" s="140">
        <f t="shared" si="42"/>
        <v>44546</v>
      </c>
      <c r="AT107" s="159">
        <v>5396</v>
      </c>
      <c r="AU107" s="159">
        <f t="shared" si="35"/>
        <v>49942</v>
      </c>
      <c r="AV107" s="159">
        <v>4743</v>
      </c>
      <c r="AW107" s="159">
        <f t="shared" si="35"/>
        <v>54685</v>
      </c>
      <c r="AX107" s="159">
        <v>9684</v>
      </c>
      <c r="AY107" s="181">
        <v>1945</v>
      </c>
      <c r="AZ107" s="159">
        <f t="shared" si="36"/>
        <v>11629</v>
      </c>
      <c r="BA107" s="159">
        <v>1635</v>
      </c>
      <c r="BB107" s="159">
        <f t="shared" si="37"/>
        <v>13264</v>
      </c>
      <c r="BC107" s="159"/>
      <c r="BD107" s="159">
        <f t="shared" si="38"/>
        <v>13264</v>
      </c>
      <c r="BE107" s="159">
        <v>35162</v>
      </c>
      <c r="BF107" s="159">
        <v>22919</v>
      </c>
      <c r="BG107" s="159">
        <f t="shared" si="39"/>
        <v>58081</v>
      </c>
      <c r="BH107" s="131">
        <f t="shared" si="40"/>
        <v>-73.987321371011063</v>
      </c>
      <c r="BI107" s="130">
        <f t="shared" si="41"/>
        <v>399.4496517327371</v>
      </c>
      <c r="BJ107" s="96"/>
      <c r="BK107" s="96"/>
      <c r="BL107" s="66"/>
    </row>
    <row r="108" spans="1:64" ht="15" customHeight="1" x14ac:dyDescent="0.3">
      <c r="A108" s="123" t="s">
        <v>533</v>
      </c>
      <c r="B108" s="80" t="s">
        <v>534</v>
      </c>
      <c r="C108" s="88">
        <v>465329.99999999994</v>
      </c>
      <c r="D108" s="88">
        <v>778502</v>
      </c>
      <c r="E108" s="88">
        <v>1681432.9999999998</v>
      </c>
      <c r="F108" s="88">
        <v>2851934.9999999991</v>
      </c>
      <c r="G108" s="88">
        <v>276382</v>
      </c>
      <c r="H108" s="88">
        <v>673247</v>
      </c>
      <c r="I108" s="88">
        <v>1207943</v>
      </c>
      <c r="J108" s="150">
        <v>2481161.0000000009</v>
      </c>
      <c r="K108" s="153">
        <v>595937</v>
      </c>
      <c r="L108" s="154">
        <v>375996.99999999994</v>
      </c>
      <c r="M108" s="140">
        <f t="shared" si="44"/>
        <v>971934</v>
      </c>
      <c r="N108" s="159">
        <v>417152.99999999994</v>
      </c>
      <c r="O108" s="159">
        <f t="shared" si="28"/>
        <v>1389087</v>
      </c>
      <c r="P108" s="159">
        <v>1153793</v>
      </c>
      <c r="Q108" s="159">
        <f t="shared" si="28"/>
        <v>2542880</v>
      </c>
      <c r="R108" s="159">
        <v>520074</v>
      </c>
      <c r="S108" s="159">
        <v>381789.00000000006</v>
      </c>
      <c r="T108" s="159">
        <f t="shared" si="29"/>
        <v>901863</v>
      </c>
      <c r="U108" s="159">
        <v>226556</v>
      </c>
      <c r="V108" s="159">
        <f t="shared" si="30"/>
        <v>1128419</v>
      </c>
      <c r="W108" s="159">
        <v>661860.00000000012</v>
      </c>
      <c r="X108" s="159">
        <f t="shared" si="31"/>
        <v>1790279</v>
      </c>
      <c r="Y108" s="159">
        <v>346066</v>
      </c>
      <c r="Z108" s="159">
        <v>486809.99999999994</v>
      </c>
      <c r="AA108" s="159">
        <f t="shared" si="32"/>
        <v>832876</v>
      </c>
      <c r="AB108" s="131">
        <f t="shared" si="33"/>
        <v>-33.458315547402876</v>
      </c>
      <c r="AC108" s="130">
        <f t="shared" si="34"/>
        <v>-7.6493879890848149</v>
      </c>
      <c r="AD108" s="96"/>
      <c r="AE108" s="96"/>
      <c r="AF108" s="70"/>
      <c r="AG108" s="80" t="s">
        <v>533</v>
      </c>
      <c r="AH108" s="80" t="s">
        <v>534</v>
      </c>
      <c r="AI108" s="128">
        <v>1836076.9999999998</v>
      </c>
      <c r="AJ108" s="128">
        <v>3117500</v>
      </c>
      <c r="AK108" s="128">
        <v>3310154</v>
      </c>
      <c r="AL108" s="128">
        <v>3658223.0000000019</v>
      </c>
      <c r="AM108" s="128">
        <v>1524210.9999999998</v>
      </c>
      <c r="AN108" s="128">
        <v>2500758.0000000005</v>
      </c>
      <c r="AO108" s="128">
        <v>2686374</v>
      </c>
      <c r="AP108" s="134">
        <v>2883109.9999999991</v>
      </c>
      <c r="AQ108" s="128">
        <v>1611264.9999999998</v>
      </c>
      <c r="AR108" s="297">
        <v>1000748.0000000001</v>
      </c>
      <c r="AS108" s="140">
        <f t="shared" si="42"/>
        <v>2612013</v>
      </c>
      <c r="AT108" s="159">
        <v>370771.00000000006</v>
      </c>
      <c r="AU108" s="159">
        <f t="shared" si="35"/>
        <v>2982784</v>
      </c>
      <c r="AV108" s="159">
        <v>307023</v>
      </c>
      <c r="AW108" s="159">
        <f t="shared" si="35"/>
        <v>3289807</v>
      </c>
      <c r="AX108" s="159">
        <v>1241061</v>
      </c>
      <c r="AY108" s="181">
        <v>737360.00000000012</v>
      </c>
      <c r="AZ108" s="159">
        <f t="shared" si="36"/>
        <v>1978421</v>
      </c>
      <c r="BA108" s="159">
        <v>215220.99999999997</v>
      </c>
      <c r="BB108" s="159">
        <f t="shared" si="37"/>
        <v>2193642</v>
      </c>
      <c r="BC108" s="159">
        <v>209609.00000000006</v>
      </c>
      <c r="BD108" s="159">
        <f t="shared" si="38"/>
        <v>2403251</v>
      </c>
      <c r="BE108" s="159">
        <v>1480670.9999999995</v>
      </c>
      <c r="BF108" s="159">
        <v>984329.99999999965</v>
      </c>
      <c r="BG108" s="159">
        <f t="shared" si="39"/>
        <v>2465000.9999999991</v>
      </c>
      <c r="BH108" s="131">
        <f t="shared" si="40"/>
        <v>-22.975984707667564</v>
      </c>
      <c r="BI108" s="130">
        <f t="shared" si="41"/>
        <v>24.594360856460739</v>
      </c>
      <c r="BJ108" s="96"/>
      <c r="BK108" s="96"/>
      <c r="BL108" s="66"/>
    </row>
    <row r="109" spans="1:64" ht="15" customHeight="1" x14ac:dyDescent="0.3">
      <c r="A109" s="123" t="s">
        <v>535</v>
      </c>
      <c r="B109" s="80" t="s">
        <v>536</v>
      </c>
      <c r="C109" s="88">
        <v>8152710.9999999981</v>
      </c>
      <c r="D109" s="88">
        <v>10415113.999999998</v>
      </c>
      <c r="E109" s="88">
        <v>12715840.999999998</v>
      </c>
      <c r="F109" s="88">
        <v>16668704.000000007</v>
      </c>
      <c r="G109" s="88">
        <v>3921585.0000000014</v>
      </c>
      <c r="H109" s="88">
        <v>7824298.0000000037</v>
      </c>
      <c r="I109" s="88">
        <v>15126086</v>
      </c>
      <c r="J109" s="150">
        <v>24256813.999999989</v>
      </c>
      <c r="K109" s="153">
        <v>8829876.0000000056</v>
      </c>
      <c r="L109" s="154">
        <v>8844269.9999999963</v>
      </c>
      <c r="M109" s="140">
        <f t="shared" si="44"/>
        <v>17674146</v>
      </c>
      <c r="N109" s="159">
        <v>7900314.9999999991</v>
      </c>
      <c r="O109" s="159">
        <f t="shared" si="28"/>
        <v>25574461</v>
      </c>
      <c r="P109" s="159">
        <v>8647961.0000000019</v>
      </c>
      <c r="Q109" s="159">
        <f t="shared" si="28"/>
        <v>34222422</v>
      </c>
      <c r="R109" s="159">
        <v>8924955.9999999981</v>
      </c>
      <c r="S109" s="159">
        <v>10809433.000000002</v>
      </c>
      <c r="T109" s="159">
        <f t="shared" si="29"/>
        <v>19734389</v>
      </c>
      <c r="U109" s="159">
        <v>5753698.0000000028</v>
      </c>
      <c r="V109" s="159">
        <f t="shared" si="30"/>
        <v>25488087.000000004</v>
      </c>
      <c r="W109" s="159">
        <v>7619799.0000000037</v>
      </c>
      <c r="X109" s="159">
        <f t="shared" si="31"/>
        <v>33107886.000000007</v>
      </c>
      <c r="Y109" s="159">
        <v>6462119.9999999981</v>
      </c>
      <c r="Z109" s="159">
        <v>1607649</v>
      </c>
      <c r="AA109" s="159">
        <f t="shared" si="32"/>
        <v>8069768.9999999981</v>
      </c>
      <c r="AB109" s="131">
        <f t="shared" si="33"/>
        <v>-27.594937162715425</v>
      </c>
      <c r="AC109" s="130">
        <f t="shared" si="34"/>
        <v>-59.108087916985937</v>
      </c>
      <c r="AD109" s="96"/>
      <c r="AE109" s="96"/>
      <c r="AF109" s="70"/>
      <c r="AG109" s="80" t="s">
        <v>535</v>
      </c>
      <c r="AH109" s="80" t="s">
        <v>536</v>
      </c>
      <c r="AI109" s="128">
        <v>10042165.999999996</v>
      </c>
      <c r="AJ109" s="128">
        <v>21447023.999999996</v>
      </c>
      <c r="AK109" s="128">
        <v>33204979.000000004</v>
      </c>
      <c r="AL109" s="128">
        <v>42513612.999999963</v>
      </c>
      <c r="AM109" s="128">
        <v>6176627.0000000037</v>
      </c>
      <c r="AN109" s="128">
        <v>13307139</v>
      </c>
      <c r="AO109" s="128">
        <v>19614148</v>
      </c>
      <c r="AP109" s="134">
        <v>27445293.000000015</v>
      </c>
      <c r="AQ109" s="128">
        <v>6021588.0000000028</v>
      </c>
      <c r="AR109" s="297">
        <v>7249158.9999999991</v>
      </c>
      <c r="AS109" s="140">
        <f t="shared" si="42"/>
        <v>13270747.000000002</v>
      </c>
      <c r="AT109" s="159">
        <v>5366692.0000000019</v>
      </c>
      <c r="AU109" s="159">
        <f t="shared" si="35"/>
        <v>18637439.000000004</v>
      </c>
      <c r="AV109" s="159">
        <v>6259814.0000000019</v>
      </c>
      <c r="AW109" s="159">
        <f t="shared" si="35"/>
        <v>24897253.000000007</v>
      </c>
      <c r="AX109" s="159">
        <v>13746695.000000004</v>
      </c>
      <c r="AY109" s="181">
        <v>16525157.000000002</v>
      </c>
      <c r="AZ109" s="159">
        <f t="shared" si="36"/>
        <v>30271852.000000007</v>
      </c>
      <c r="BA109" s="159">
        <v>9641243.0000000019</v>
      </c>
      <c r="BB109" s="159">
        <f t="shared" si="37"/>
        <v>39913095.000000007</v>
      </c>
      <c r="BC109" s="159">
        <v>11696376.000000007</v>
      </c>
      <c r="BD109" s="159">
        <f t="shared" si="38"/>
        <v>51609471.000000015</v>
      </c>
      <c r="BE109" s="159">
        <v>11775486</v>
      </c>
      <c r="BF109" s="159">
        <v>22931761.000000022</v>
      </c>
      <c r="BG109" s="159">
        <f t="shared" si="39"/>
        <v>34707247.000000022</v>
      </c>
      <c r="BH109" s="131">
        <f t="shared" si="40"/>
        <v>128.29019521096424</v>
      </c>
      <c r="BI109" s="130">
        <f t="shared" si="41"/>
        <v>14.6518785834445</v>
      </c>
      <c r="BJ109" s="96"/>
      <c r="BK109" s="96"/>
      <c r="BL109" s="66"/>
    </row>
    <row r="110" spans="1:64" ht="15" customHeight="1" x14ac:dyDescent="0.3">
      <c r="A110" s="123" t="s">
        <v>537</v>
      </c>
      <c r="B110" s="80" t="s">
        <v>538</v>
      </c>
      <c r="C110" s="88">
        <v>139524.99999999994</v>
      </c>
      <c r="D110" s="88">
        <v>231786.99999999997</v>
      </c>
      <c r="E110" s="88">
        <v>360196</v>
      </c>
      <c r="F110" s="88">
        <v>551690.00000000012</v>
      </c>
      <c r="G110" s="88">
        <v>155974.99999999997</v>
      </c>
      <c r="H110" s="88">
        <v>244695.99999999994</v>
      </c>
      <c r="I110" s="88">
        <v>579074</v>
      </c>
      <c r="J110" s="150">
        <v>747379.99999999953</v>
      </c>
      <c r="K110" s="153">
        <v>125850.99999999999</v>
      </c>
      <c r="L110" s="154">
        <v>59747.999999999993</v>
      </c>
      <c r="M110" s="140">
        <f t="shared" si="44"/>
        <v>185598.99999999997</v>
      </c>
      <c r="N110" s="159">
        <v>164949.99999999991</v>
      </c>
      <c r="O110" s="159">
        <f t="shared" si="28"/>
        <v>350548.99999999988</v>
      </c>
      <c r="P110" s="159">
        <v>163244</v>
      </c>
      <c r="Q110" s="159">
        <f t="shared" si="28"/>
        <v>513792.99999999988</v>
      </c>
      <c r="R110" s="159">
        <v>91405.999999999956</v>
      </c>
      <c r="S110" s="159">
        <v>765656.00000000023</v>
      </c>
      <c r="T110" s="159">
        <f t="shared" si="29"/>
        <v>857062.00000000023</v>
      </c>
      <c r="U110" s="159">
        <v>157999.00000000006</v>
      </c>
      <c r="V110" s="159">
        <f t="shared" si="30"/>
        <v>1015061.0000000002</v>
      </c>
      <c r="W110" s="159">
        <v>159122</v>
      </c>
      <c r="X110" s="159">
        <f t="shared" si="31"/>
        <v>1174183.0000000002</v>
      </c>
      <c r="Y110" s="159">
        <v>177405.00000000015</v>
      </c>
      <c r="Z110" s="159">
        <v>204389.00000000006</v>
      </c>
      <c r="AA110" s="159">
        <f t="shared" si="32"/>
        <v>381794.00000000023</v>
      </c>
      <c r="AB110" s="131">
        <f t="shared" si="33"/>
        <v>94.084633393869353</v>
      </c>
      <c r="AC110" s="130">
        <f t="shared" si="34"/>
        <v>-55.453164415176481</v>
      </c>
      <c r="AD110" s="96"/>
      <c r="AE110" s="96"/>
      <c r="AF110" s="70"/>
      <c r="AG110" s="80" t="s">
        <v>537</v>
      </c>
      <c r="AH110" s="80" t="s">
        <v>575</v>
      </c>
      <c r="AI110" s="128">
        <v>208234.99999999994</v>
      </c>
      <c r="AJ110" s="128">
        <v>371607.99999999994</v>
      </c>
      <c r="AK110" s="128">
        <v>809261</v>
      </c>
      <c r="AL110" s="128">
        <v>1180909.0000000002</v>
      </c>
      <c r="AM110" s="128">
        <v>183923</v>
      </c>
      <c r="AN110" s="128">
        <v>398382</v>
      </c>
      <c r="AO110" s="128">
        <v>842559</v>
      </c>
      <c r="AP110" s="134">
        <v>1250690</v>
      </c>
      <c r="AQ110" s="128">
        <v>293754.99999999988</v>
      </c>
      <c r="AR110" s="297">
        <v>174847.00000000006</v>
      </c>
      <c r="AS110" s="140">
        <f t="shared" si="42"/>
        <v>468601.99999999994</v>
      </c>
      <c r="AT110" s="159">
        <v>319777</v>
      </c>
      <c r="AU110" s="159">
        <f t="shared" si="35"/>
        <v>788379</v>
      </c>
      <c r="AV110" s="159">
        <v>319195.99999999994</v>
      </c>
      <c r="AW110" s="159">
        <f t="shared" si="35"/>
        <v>1107575</v>
      </c>
      <c r="AX110" s="159">
        <v>53793</v>
      </c>
      <c r="AY110" s="181">
        <v>183100.00000000003</v>
      </c>
      <c r="AZ110" s="159">
        <f t="shared" si="36"/>
        <v>236893.00000000003</v>
      </c>
      <c r="BA110" s="159">
        <v>339638</v>
      </c>
      <c r="BB110" s="159">
        <f t="shared" si="37"/>
        <v>576531</v>
      </c>
      <c r="BC110" s="159">
        <v>442632.99999999988</v>
      </c>
      <c r="BD110" s="159">
        <f t="shared" si="38"/>
        <v>1019163.9999999999</v>
      </c>
      <c r="BE110" s="159">
        <v>292561.00000000006</v>
      </c>
      <c r="BF110" s="159">
        <v>301497.00000000006</v>
      </c>
      <c r="BG110" s="159">
        <f t="shared" si="39"/>
        <v>594058.00000000012</v>
      </c>
      <c r="BH110" s="131">
        <f t="shared" si="40"/>
        <v>-81.687801058705375</v>
      </c>
      <c r="BI110" s="130">
        <f t="shared" si="41"/>
        <v>150.77060107305834</v>
      </c>
      <c r="BJ110" s="96"/>
      <c r="BK110" s="96"/>
      <c r="BL110" s="66"/>
    </row>
    <row r="111" spans="1:64" ht="15" customHeight="1" x14ac:dyDescent="0.3">
      <c r="A111" s="177">
        <v>351</v>
      </c>
      <c r="B111" s="170" t="s">
        <v>564</v>
      </c>
      <c r="C111" s="97"/>
      <c r="D111" s="97"/>
      <c r="E111" s="97"/>
      <c r="F111" s="97"/>
      <c r="G111" s="97"/>
      <c r="H111" s="97"/>
      <c r="I111" s="97"/>
      <c r="J111" s="163"/>
      <c r="K111" s="164"/>
      <c r="L111" s="164"/>
      <c r="M111" s="140"/>
      <c r="N111" s="159"/>
      <c r="O111" s="159" t="str">
        <f t="shared" si="28"/>
        <v xml:space="preserve"> </v>
      </c>
      <c r="P111" s="159"/>
      <c r="Q111" s="159" t="str">
        <f t="shared" si="28"/>
        <v xml:space="preserve"> </v>
      </c>
      <c r="R111" s="159"/>
      <c r="S111" s="159"/>
      <c r="T111" s="159">
        <f t="shared" si="29"/>
        <v>0</v>
      </c>
      <c r="U111" s="159"/>
      <c r="V111" s="159">
        <f t="shared" si="30"/>
        <v>0</v>
      </c>
      <c r="W111" s="159"/>
      <c r="X111" s="159">
        <f t="shared" si="31"/>
        <v>0</v>
      </c>
      <c r="Y111" s="159"/>
      <c r="Z111" s="159"/>
      <c r="AA111" s="159">
        <f t="shared" si="32"/>
        <v>0</v>
      </c>
      <c r="AB111" s="131" t="str">
        <f t="shared" si="33"/>
        <v xml:space="preserve"> </v>
      </c>
      <c r="AC111" s="130"/>
      <c r="AD111" s="96"/>
      <c r="AE111" s="96"/>
      <c r="AF111" s="70"/>
      <c r="AG111" s="259">
        <v>351</v>
      </c>
      <c r="AH111" s="80" t="s">
        <v>564</v>
      </c>
      <c r="AI111" s="128"/>
      <c r="AJ111" s="128"/>
      <c r="AK111" s="128"/>
      <c r="AL111" s="128"/>
      <c r="AM111" s="128"/>
      <c r="AN111" s="128"/>
      <c r="AO111" s="128"/>
      <c r="AP111" s="134"/>
      <c r="AQ111" s="128"/>
      <c r="AR111" s="97"/>
      <c r="AS111" s="140"/>
      <c r="AT111" s="159"/>
      <c r="AU111" s="159" t="str">
        <f t="shared" si="35"/>
        <v xml:space="preserve"> </v>
      </c>
      <c r="AV111" s="159"/>
      <c r="AW111" s="159" t="str">
        <f t="shared" si="35"/>
        <v xml:space="preserve"> </v>
      </c>
      <c r="AX111" s="159"/>
      <c r="AY111" s="183"/>
      <c r="AZ111" s="159">
        <f t="shared" si="36"/>
        <v>0</v>
      </c>
      <c r="BA111" s="159"/>
      <c r="BB111" s="159">
        <f t="shared" si="37"/>
        <v>0</v>
      </c>
      <c r="BC111" s="159"/>
      <c r="BD111" s="159">
        <f t="shared" si="38"/>
        <v>0</v>
      </c>
      <c r="BE111" s="159"/>
      <c r="BF111" s="159"/>
      <c r="BG111" s="159">
        <f t="shared" si="39"/>
        <v>0</v>
      </c>
      <c r="BH111" s="131" t="str">
        <f t="shared" si="40"/>
        <v xml:space="preserve"> </v>
      </c>
      <c r="BI111" s="130"/>
      <c r="BJ111" s="96"/>
      <c r="BK111" s="96"/>
      <c r="BL111" s="66"/>
    </row>
    <row r="112" spans="1:64" ht="15" customHeight="1" x14ac:dyDescent="0.3">
      <c r="A112" s="177">
        <v>352</v>
      </c>
      <c r="B112" s="170" t="s">
        <v>539</v>
      </c>
      <c r="K112" s="155"/>
      <c r="L112" s="155"/>
      <c r="M112" s="140" t="str">
        <f>IF(SUM(L112,K112)=0,"",SUM(K112,L112))</f>
        <v/>
      </c>
      <c r="N112" s="159"/>
      <c r="O112" s="159" t="str">
        <f t="shared" si="28"/>
        <v xml:space="preserve"> </v>
      </c>
      <c r="P112" s="159"/>
      <c r="Q112" s="159" t="str">
        <f t="shared" si="28"/>
        <v xml:space="preserve"> </v>
      </c>
      <c r="R112" s="159"/>
      <c r="S112" s="159"/>
      <c r="T112" s="159">
        <f t="shared" si="29"/>
        <v>0</v>
      </c>
      <c r="U112" s="159"/>
      <c r="V112" s="159">
        <f t="shared" si="30"/>
        <v>0</v>
      </c>
      <c r="W112" s="159"/>
      <c r="X112" s="159">
        <f t="shared" si="31"/>
        <v>0</v>
      </c>
      <c r="Y112" s="159"/>
      <c r="Z112" s="159"/>
      <c r="AA112" s="159">
        <f t="shared" si="32"/>
        <v>0</v>
      </c>
      <c r="AB112" s="131" t="str">
        <f t="shared" si="33"/>
        <v xml:space="preserve"> </v>
      </c>
      <c r="AC112" s="130"/>
      <c r="AD112" s="96"/>
      <c r="AE112" s="96"/>
      <c r="AF112" s="70"/>
      <c r="AG112" s="259">
        <v>352</v>
      </c>
      <c r="AH112" s="80" t="s">
        <v>539</v>
      </c>
      <c r="AI112" s="80"/>
      <c r="AJ112" s="80"/>
      <c r="AK112" s="80"/>
      <c r="AL112" s="80"/>
      <c r="AM112" s="80"/>
      <c r="AN112" s="80"/>
      <c r="AO112" s="80"/>
      <c r="AP112" s="80"/>
      <c r="AQ112" s="80"/>
      <c r="AR112" s="33">
        <v>3158</v>
      </c>
      <c r="AS112" s="140">
        <f t="shared" si="42"/>
        <v>3158</v>
      </c>
      <c r="AT112" s="159"/>
      <c r="AU112" s="159">
        <f t="shared" si="35"/>
        <v>3158</v>
      </c>
      <c r="AV112" s="159"/>
      <c r="AW112" s="159">
        <f t="shared" si="35"/>
        <v>3158</v>
      </c>
      <c r="AX112" s="159"/>
      <c r="AY112" s="183"/>
      <c r="AZ112" s="159">
        <f t="shared" si="36"/>
        <v>0</v>
      </c>
      <c r="BA112" s="159"/>
      <c r="BB112" s="159">
        <f t="shared" si="37"/>
        <v>0</v>
      </c>
      <c r="BC112" s="159"/>
      <c r="BD112" s="159">
        <f t="shared" si="38"/>
        <v>0</v>
      </c>
      <c r="BE112" s="159"/>
      <c r="BF112" s="159"/>
      <c r="BG112" s="159">
        <f t="shared" si="39"/>
        <v>0</v>
      </c>
      <c r="BH112" s="131" t="str">
        <f t="shared" si="40"/>
        <v xml:space="preserve"> </v>
      </c>
      <c r="BI112" s="130"/>
      <c r="BJ112" s="96"/>
      <c r="BK112" s="96"/>
      <c r="BL112" s="66"/>
    </row>
    <row r="113" spans="1:64" ht="15" customHeight="1" x14ac:dyDescent="0.3">
      <c r="A113" s="177">
        <v>370</v>
      </c>
      <c r="B113" s="170" t="s">
        <v>565</v>
      </c>
      <c r="K113" s="155"/>
      <c r="L113" s="155"/>
      <c r="M113" s="140"/>
      <c r="N113" s="159"/>
      <c r="O113" s="159" t="str">
        <f t="shared" si="28"/>
        <v xml:space="preserve"> </v>
      </c>
      <c r="P113" s="159"/>
      <c r="Q113" s="159" t="str">
        <f t="shared" si="28"/>
        <v xml:space="preserve"> </v>
      </c>
      <c r="R113" s="159"/>
      <c r="S113" s="159"/>
      <c r="T113" s="159">
        <f t="shared" si="29"/>
        <v>0</v>
      </c>
      <c r="U113" s="159"/>
      <c r="V113" s="159">
        <f t="shared" si="30"/>
        <v>0</v>
      </c>
      <c r="W113" s="159"/>
      <c r="X113" s="159">
        <f t="shared" si="31"/>
        <v>0</v>
      </c>
      <c r="Y113" s="159"/>
      <c r="Z113" s="159"/>
      <c r="AA113" s="159">
        <f t="shared" si="32"/>
        <v>0</v>
      </c>
      <c r="AB113" s="131" t="str">
        <f t="shared" si="33"/>
        <v xml:space="preserve"> </v>
      </c>
      <c r="AC113" s="130"/>
      <c r="AD113" s="96"/>
      <c r="AE113" s="96"/>
      <c r="AF113" s="70"/>
      <c r="AG113" s="259">
        <v>370</v>
      </c>
      <c r="AH113" s="80" t="s">
        <v>565</v>
      </c>
      <c r="AI113" s="80"/>
      <c r="AJ113" s="80"/>
      <c r="AK113" s="80"/>
      <c r="AL113" s="80"/>
      <c r="AM113" s="80"/>
      <c r="AN113" s="80"/>
      <c r="AO113" s="80"/>
      <c r="AP113" s="80"/>
      <c r="AQ113" s="80"/>
      <c r="AS113" s="140"/>
      <c r="AT113" s="159"/>
      <c r="AU113" s="159" t="str">
        <f t="shared" si="35"/>
        <v xml:space="preserve"> </v>
      </c>
      <c r="AV113" s="159"/>
      <c r="AW113" s="159" t="str">
        <f t="shared" si="35"/>
        <v xml:space="preserve"> </v>
      </c>
      <c r="AX113" s="159"/>
      <c r="AY113" s="183"/>
      <c r="AZ113" s="159">
        <f t="shared" si="36"/>
        <v>0</v>
      </c>
      <c r="BA113" s="159"/>
      <c r="BB113" s="159">
        <f t="shared" si="37"/>
        <v>0</v>
      </c>
      <c r="BC113" s="159"/>
      <c r="BD113" s="159">
        <f t="shared" si="38"/>
        <v>0</v>
      </c>
      <c r="BE113" s="159"/>
      <c r="BF113" s="159"/>
      <c r="BG113" s="159">
        <f t="shared" si="39"/>
        <v>0</v>
      </c>
      <c r="BH113" s="131" t="str">
        <f t="shared" si="40"/>
        <v xml:space="preserve"> </v>
      </c>
      <c r="BI113" s="130"/>
      <c r="BJ113" s="96"/>
      <c r="BK113" s="96"/>
      <c r="BL113" s="66"/>
    </row>
    <row r="114" spans="1:64" ht="15" customHeight="1" x14ac:dyDescent="0.3">
      <c r="A114" s="177">
        <v>381</v>
      </c>
      <c r="B114" s="170" t="s">
        <v>540</v>
      </c>
      <c r="C114" s="88">
        <v>484320</v>
      </c>
      <c r="D114" s="88">
        <v>1195047.0000000002</v>
      </c>
      <c r="E114" s="88">
        <v>2007898.0000000005</v>
      </c>
      <c r="F114" s="88">
        <v>2575007.9999999991</v>
      </c>
      <c r="G114" s="88">
        <v>407014.99999999988</v>
      </c>
      <c r="H114" s="88">
        <v>848464.99999999977</v>
      </c>
      <c r="I114" s="88">
        <v>3478656.0000000005</v>
      </c>
      <c r="J114" s="150">
        <v>4278681.0000000019</v>
      </c>
      <c r="K114" s="153">
        <v>2335369.9999999995</v>
      </c>
      <c r="L114" s="154">
        <v>1516553.9999999995</v>
      </c>
      <c r="M114" s="140">
        <f>IF(SUM(L114,K114)=0,"",SUM(K114,L114))</f>
        <v>3851923.9999999991</v>
      </c>
      <c r="N114" s="159">
        <v>1745520.0000000007</v>
      </c>
      <c r="O114" s="159">
        <f t="shared" si="28"/>
        <v>5597444</v>
      </c>
      <c r="P114" s="159">
        <v>1137155.9999999995</v>
      </c>
      <c r="Q114" s="159">
        <f t="shared" si="28"/>
        <v>6734600</v>
      </c>
      <c r="R114" s="159">
        <v>236069.00000000003</v>
      </c>
      <c r="S114" s="159">
        <v>235202.99999999994</v>
      </c>
      <c r="T114" s="159">
        <f t="shared" si="29"/>
        <v>471272</v>
      </c>
      <c r="U114" s="159">
        <v>350320.99999999994</v>
      </c>
      <c r="V114" s="159">
        <f t="shared" si="30"/>
        <v>821593</v>
      </c>
      <c r="W114" s="159">
        <v>338374.99999999994</v>
      </c>
      <c r="X114" s="159">
        <f t="shared" si="31"/>
        <v>1159968</v>
      </c>
      <c r="Y114" s="159">
        <v>711044</v>
      </c>
      <c r="Z114" s="159">
        <v>819583</v>
      </c>
      <c r="AA114" s="159">
        <f t="shared" si="32"/>
        <v>1530627</v>
      </c>
      <c r="AB114" s="131">
        <f t="shared" si="33"/>
        <v>201.20176727990543</v>
      </c>
      <c r="AC114" s="130">
        <f t="shared" si="34"/>
        <v>224.78632297272065</v>
      </c>
      <c r="AD114" s="96"/>
      <c r="AE114" s="96"/>
      <c r="AF114" s="70"/>
      <c r="AG114" s="259">
        <v>381</v>
      </c>
      <c r="AH114" s="80" t="s">
        <v>540</v>
      </c>
      <c r="AI114" s="128">
        <v>56626.999999999993</v>
      </c>
      <c r="AJ114" s="128">
        <v>290751</v>
      </c>
      <c r="AK114" s="128">
        <v>653119</v>
      </c>
      <c r="AL114" s="128">
        <v>1013262</v>
      </c>
      <c r="AM114" s="128">
        <v>385025</v>
      </c>
      <c r="AN114" s="128">
        <v>741819</v>
      </c>
      <c r="AO114" s="128">
        <v>1100149</v>
      </c>
      <c r="AP114" s="134">
        <v>1513019.9999999998</v>
      </c>
      <c r="AQ114" s="128">
        <v>281050</v>
      </c>
      <c r="AR114" s="297">
        <v>97498</v>
      </c>
      <c r="AS114" s="140">
        <f t="shared" si="42"/>
        <v>378548</v>
      </c>
      <c r="AT114" s="159">
        <v>173881</v>
      </c>
      <c r="AU114" s="159">
        <f t="shared" si="35"/>
        <v>552429</v>
      </c>
      <c r="AV114" s="159">
        <v>187401</v>
      </c>
      <c r="AW114" s="159">
        <f t="shared" si="35"/>
        <v>739830</v>
      </c>
      <c r="AX114" s="159">
        <v>251783</v>
      </c>
      <c r="AY114" s="181">
        <v>589015.00000000012</v>
      </c>
      <c r="AZ114" s="159">
        <f t="shared" si="36"/>
        <v>840798.00000000012</v>
      </c>
      <c r="BA114" s="159">
        <v>432466</v>
      </c>
      <c r="BB114" s="159">
        <f t="shared" si="37"/>
        <v>1273264</v>
      </c>
      <c r="BC114" s="159">
        <v>436548.00000000006</v>
      </c>
      <c r="BD114" s="159">
        <f t="shared" si="38"/>
        <v>1709812</v>
      </c>
      <c r="BE114" s="159">
        <v>456111.99999999988</v>
      </c>
      <c r="BF114" s="159">
        <v>380722.00000000006</v>
      </c>
      <c r="BG114" s="159">
        <f t="shared" si="39"/>
        <v>836834</v>
      </c>
      <c r="BH114" s="131">
        <f t="shared" si="40"/>
        <v>-10.413449564134496</v>
      </c>
      <c r="BI114" s="130">
        <f t="shared" si="41"/>
        <v>-0.47145687787080703</v>
      </c>
      <c r="BJ114" s="96"/>
      <c r="BK114" s="96"/>
      <c r="BL114" s="66"/>
    </row>
    <row r="115" spans="1:64" ht="15" customHeight="1" x14ac:dyDescent="0.3">
      <c r="A115" s="177">
        <v>382</v>
      </c>
      <c r="B115" s="170" t="s">
        <v>566</v>
      </c>
      <c r="C115" s="88"/>
      <c r="D115" s="88"/>
      <c r="E115" s="88"/>
      <c r="F115" s="97"/>
      <c r="G115" s="88"/>
      <c r="H115" s="88"/>
      <c r="I115" s="88"/>
      <c r="J115" s="150"/>
      <c r="K115" s="153"/>
      <c r="L115" s="154"/>
      <c r="M115" s="140"/>
      <c r="N115" s="159"/>
      <c r="O115" s="159" t="str">
        <f t="shared" si="28"/>
        <v xml:space="preserve"> </v>
      </c>
      <c r="P115" s="159"/>
      <c r="Q115" s="159" t="str">
        <f t="shared" si="28"/>
        <v xml:space="preserve"> </v>
      </c>
      <c r="R115" s="159"/>
      <c r="S115" s="159"/>
      <c r="T115" s="159">
        <f t="shared" si="29"/>
        <v>0</v>
      </c>
      <c r="U115" s="159"/>
      <c r="V115" s="159">
        <f t="shared" si="30"/>
        <v>0</v>
      </c>
      <c r="W115" s="159"/>
      <c r="X115" s="159">
        <f t="shared" si="31"/>
        <v>0</v>
      </c>
      <c r="Y115" s="159"/>
      <c r="Z115" s="159"/>
      <c r="AA115" s="159">
        <f t="shared" si="32"/>
        <v>0</v>
      </c>
      <c r="AB115" s="131" t="str">
        <f t="shared" si="33"/>
        <v xml:space="preserve"> </v>
      </c>
      <c r="AC115" s="130"/>
      <c r="AD115" s="96"/>
      <c r="AE115" s="96"/>
      <c r="AF115" s="70"/>
      <c r="AG115" s="259">
        <v>382</v>
      </c>
      <c r="AH115" s="80" t="s">
        <v>566</v>
      </c>
      <c r="AI115" s="128"/>
      <c r="AJ115" s="128"/>
      <c r="AK115" s="128"/>
      <c r="AL115" s="128"/>
      <c r="AM115" s="128"/>
      <c r="AN115" s="128"/>
      <c r="AO115" s="128"/>
      <c r="AP115" s="134"/>
      <c r="AQ115" s="128"/>
      <c r="AR115" s="297"/>
      <c r="AS115" s="140"/>
      <c r="AT115" s="159"/>
      <c r="AU115" s="159" t="str">
        <f t="shared" si="35"/>
        <v xml:space="preserve"> </v>
      </c>
      <c r="AV115" s="159"/>
      <c r="AW115" s="159" t="str">
        <f t="shared" si="35"/>
        <v xml:space="preserve"> </v>
      </c>
      <c r="AX115" s="159"/>
      <c r="AY115" s="183"/>
      <c r="AZ115" s="159">
        <f t="shared" si="36"/>
        <v>0</v>
      </c>
      <c r="BA115" s="159"/>
      <c r="BB115" s="159">
        <f t="shared" si="37"/>
        <v>0</v>
      </c>
      <c r="BC115" s="159"/>
      <c r="BD115" s="159">
        <f t="shared" si="38"/>
        <v>0</v>
      </c>
      <c r="BE115" s="159"/>
      <c r="BF115" s="159"/>
      <c r="BG115" s="159">
        <f t="shared" si="39"/>
        <v>0</v>
      </c>
      <c r="BH115" s="131" t="str">
        <f t="shared" si="40"/>
        <v xml:space="preserve"> </v>
      </c>
      <c r="BI115" s="130"/>
      <c r="BJ115" s="96"/>
      <c r="BK115" s="96"/>
      <c r="BL115" s="66"/>
    </row>
    <row r="116" spans="1:64" ht="15" customHeight="1" x14ac:dyDescent="0.3">
      <c r="A116" s="177">
        <v>383</v>
      </c>
      <c r="B116" s="171" t="s">
        <v>567</v>
      </c>
      <c r="O116" s="159" t="str">
        <f t="shared" si="28"/>
        <v xml:space="preserve"> </v>
      </c>
      <c r="Q116" s="159" t="str">
        <f t="shared" si="28"/>
        <v xml:space="preserve"> </v>
      </c>
      <c r="R116" s="169"/>
      <c r="S116" s="169"/>
      <c r="T116" s="159">
        <f t="shared" si="29"/>
        <v>0</v>
      </c>
      <c r="U116" s="159"/>
      <c r="V116" s="159">
        <f t="shared" si="30"/>
        <v>0</v>
      </c>
      <c r="W116" s="159"/>
      <c r="X116" s="159">
        <f t="shared" si="31"/>
        <v>0</v>
      </c>
      <c r="Y116" s="159"/>
      <c r="Z116" s="159"/>
      <c r="AA116" s="159">
        <f t="shared" si="32"/>
        <v>0</v>
      </c>
      <c r="AB116" s="131" t="str">
        <f t="shared" si="33"/>
        <v xml:space="preserve"> </v>
      </c>
      <c r="AC116" s="130"/>
      <c r="AD116" s="96"/>
      <c r="AE116" s="96"/>
      <c r="AF116" s="70"/>
      <c r="AG116" s="259">
        <v>383</v>
      </c>
      <c r="AH116" s="33" t="s">
        <v>567</v>
      </c>
      <c r="AU116" s="159" t="str">
        <f t="shared" si="35"/>
        <v xml:space="preserve"> </v>
      </c>
      <c r="AW116" s="159" t="str">
        <f t="shared" si="35"/>
        <v xml:space="preserve"> </v>
      </c>
      <c r="AX116" s="169"/>
      <c r="AY116" s="183"/>
      <c r="AZ116" s="159">
        <f t="shared" si="36"/>
        <v>0</v>
      </c>
      <c r="BA116" s="159"/>
      <c r="BB116" s="159">
        <f t="shared" si="37"/>
        <v>0</v>
      </c>
      <c r="BC116" s="159"/>
      <c r="BD116" s="159">
        <f t="shared" si="38"/>
        <v>0</v>
      </c>
      <c r="BE116" s="159"/>
      <c r="BF116" s="159"/>
      <c r="BG116" s="159">
        <f t="shared" si="39"/>
        <v>0</v>
      </c>
      <c r="BH116" s="131" t="str">
        <f t="shared" si="40"/>
        <v xml:space="preserve"> </v>
      </c>
      <c r="BI116" s="130"/>
      <c r="BJ116" s="96"/>
      <c r="BK116" s="96"/>
      <c r="BL116" s="66"/>
    </row>
    <row r="117" spans="1:64" ht="15" customHeight="1" x14ac:dyDescent="0.3">
      <c r="A117" s="177">
        <v>581</v>
      </c>
      <c r="B117" s="80" t="s">
        <v>541</v>
      </c>
      <c r="C117" s="88">
        <v>813288.99999999953</v>
      </c>
      <c r="D117" s="88">
        <v>1092909.9999999995</v>
      </c>
      <c r="E117" s="88">
        <v>1512869.9999999995</v>
      </c>
      <c r="F117" s="100">
        <v>2063407.9999999995</v>
      </c>
      <c r="G117" s="88">
        <v>435227.00000000006</v>
      </c>
      <c r="H117" s="88">
        <v>721235.99999999977</v>
      </c>
      <c r="I117" s="88">
        <v>1025661</v>
      </c>
      <c r="J117" s="150">
        <v>1513753.0000000009</v>
      </c>
      <c r="K117" s="153">
        <v>35718.999999999993</v>
      </c>
      <c r="L117" s="154">
        <v>22403.000000000011</v>
      </c>
      <c r="M117" s="140">
        <f t="shared" ref="M117:M124" si="45">IF(SUM(L117,K117)=0,"",SUM(K117,L117))</f>
        <v>58122</v>
      </c>
      <c r="N117" s="159">
        <v>133148.99999999997</v>
      </c>
      <c r="O117" s="159">
        <f t="shared" si="28"/>
        <v>191270.99999999997</v>
      </c>
      <c r="P117" s="159">
        <v>71203.999999999985</v>
      </c>
      <c r="Q117" s="159">
        <f t="shared" si="28"/>
        <v>262474.99999999994</v>
      </c>
      <c r="R117" s="159">
        <v>30829.999999999996</v>
      </c>
      <c r="S117" s="159">
        <v>15396</v>
      </c>
      <c r="T117" s="159">
        <f t="shared" si="29"/>
        <v>46226</v>
      </c>
      <c r="U117" s="159">
        <v>65502.000000000007</v>
      </c>
      <c r="V117" s="159">
        <f t="shared" si="30"/>
        <v>111728</v>
      </c>
      <c r="W117" s="159">
        <v>235825</v>
      </c>
      <c r="X117" s="159">
        <f t="shared" si="31"/>
        <v>347553</v>
      </c>
      <c r="Y117" s="159">
        <v>70153.999999999985</v>
      </c>
      <c r="Z117" s="159">
        <v>84534.999999999985</v>
      </c>
      <c r="AA117" s="159">
        <f t="shared" si="32"/>
        <v>154688.99999999997</v>
      </c>
      <c r="AB117" s="131">
        <f t="shared" si="33"/>
        <v>127.55108660395717</v>
      </c>
      <c r="AC117" s="130">
        <f t="shared" si="34"/>
        <v>234.63635183662865</v>
      </c>
      <c r="AD117" s="96"/>
      <c r="AE117" s="96"/>
      <c r="AF117" s="70"/>
      <c r="AG117" s="259">
        <v>581</v>
      </c>
      <c r="AH117" s="123" t="s">
        <v>541</v>
      </c>
      <c r="AI117" s="88">
        <v>2169043</v>
      </c>
      <c r="AJ117" s="88">
        <v>7312479.0000000009</v>
      </c>
      <c r="AK117" s="88">
        <v>11502345</v>
      </c>
      <c r="AL117" s="33">
        <v>13540642.000000002</v>
      </c>
      <c r="AM117" s="88">
        <v>3369100.0000000009</v>
      </c>
      <c r="AN117" s="88">
        <v>4078963</v>
      </c>
      <c r="AO117" s="88">
        <v>6314262.0000000009</v>
      </c>
      <c r="AP117" s="134">
        <v>8383410.9999999991</v>
      </c>
      <c r="AQ117" s="88">
        <v>2939548.0000000005</v>
      </c>
      <c r="AR117" s="128">
        <v>2051879.9999999995</v>
      </c>
      <c r="AS117" s="140">
        <f>IF(SUM(AR117,AQ117)=0,"",SUM(AQ117,AR117))</f>
        <v>4991428</v>
      </c>
      <c r="AT117" s="159">
        <v>3942757.0000000009</v>
      </c>
      <c r="AU117" s="159">
        <f t="shared" si="35"/>
        <v>8934185</v>
      </c>
      <c r="AV117" s="159">
        <v>2918414</v>
      </c>
      <c r="AW117" s="159">
        <f t="shared" si="35"/>
        <v>11852599</v>
      </c>
      <c r="AX117" s="159">
        <v>3193776.0000000005</v>
      </c>
      <c r="AY117" s="181">
        <v>1769550.0000000002</v>
      </c>
      <c r="AZ117" s="159">
        <f t="shared" si="36"/>
        <v>4963326.0000000009</v>
      </c>
      <c r="BA117" s="159">
        <v>4231062.9999999991</v>
      </c>
      <c r="BB117" s="159">
        <f t="shared" si="37"/>
        <v>9194389</v>
      </c>
      <c r="BC117" s="159">
        <v>1892517</v>
      </c>
      <c r="BD117" s="159">
        <f t="shared" si="38"/>
        <v>11086906</v>
      </c>
      <c r="BE117" s="159">
        <v>1914446.0000000005</v>
      </c>
      <c r="BF117" s="159">
        <v>1788252.9999999995</v>
      </c>
      <c r="BG117" s="159">
        <f t="shared" si="39"/>
        <v>3702699</v>
      </c>
      <c r="BH117" s="131">
        <f t="shared" si="40"/>
        <v>8.6485405239172763</v>
      </c>
      <c r="BI117" s="130">
        <f t="shared" si="41"/>
        <v>-25.398835377728574</v>
      </c>
      <c r="BJ117" s="96"/>
      <c r="BK117" s="96"/>
      <c r="BL117" s="66"/>
    </row>
    <row r="118" spans="1:64" ht="15" customHeight="1" x14ac:dyDescent="0.3">
      <c r="A118" s="177">
        <v>582</v>
      </c>
      <c r="B118" s="80" t="s">
        <v>542</v>
      </c>
      <c r="C118" s="88">
        <v>28740</v>
      </c>
      <c r="D118" s="88">
        <v>28740</v>
      </c>
      <c r="E118" s="88">
        <v>28740</v>
      </c>
      <c r="F118" s="100">
        <v>28740</v>
      </c>
      <c r="G118" s="88"/>
      <c r="H118" s="88">
        <v>1100</v>
      </c>
      <c r="I118" s="88">
        <v>1100</v>
      </c>
      <c r="J118" s="150">
        <v>1100</v>
      </c>
      <c r="K118" s="153"/>
      <c r="L118" s="154"/>
      <c r="M118" s="140" t="str">
        <f t="shared" si="45"/>
        <v/>
      </c>
      <c r="N118" s="159"/>
      <c r="O118" s="159" t="str">
        <f t="shared" si="28"/>
        <v xml:space="preserve"> </v>
      </c>
      <c r="P118" s="159"/>
      <c r="Q118" s="159" t="str">
        <f t="shared" si="28"/>
        <v xml:space="preserve"> </v>
      </c>
      <c r="R118" s="159">
        <v>1639</v>
      </c>
      <c r="S118" s="159"/>
      <c r="T118" s="159">
        <f t="shared" si="29"/>
        <v>1639</v>
      </c>
      <c r="U118" s="159"/>
      <c r="V118" s="159">
        <f t="shared" si="30"/>
        <v>1639</v>
      </c>
      <c r="W118" s="159"/>
      <c r="X118" s="159">
        <f t="shared" si="31"/>
        <v>1639</v>
      </c>
      <c r="Y118" s="159"/>
      <c r="Z118" s="159"/>
      <c r="AA118" s="159">
        <f t="shared" si="32"/>
        <v>0</v>
      </c>
      <c r="AB118" s="131">
        <f t="shared" si="33"/>
        <v>-100</v>
      </c>
      <c r="AC118" s="130">
        <f t="shared" si="34"/>
        <v>-100</v>
      </c>
      <c r="AD118" s="96"/>
      <c r="AE118" s="96"/>
      <c r="AF118" s="70"/>
      <c r="AG118" s="259">
        <v>582</v>
      </c>
      <c r="AH118" s="123" t="s">
        <v>542</v>
      </c>
      <c r="AI118" s="88">
        <v>0</v>
      </c>
      <c r="AJ118" s="88">
        <v>1365</v>
      </c>
      <c r="AK118" s="88">
        <v>1365</v>
      </c>
      <c r="AL118" s="33">
        <v>1365</v>
      </c>
      <c r="AM118" s="88"/>
      <c r="AN118" s="88"/>
      <c r="AO118" s="88">
        <v>0</v>
      </c>
      <c r="AP118" s="134"/>
      <c r="AQ118" s="88"/>
      <c r="AR118" s="128"/>
      <c r="AS118" s="140" t="str">
        <f t="shared" si="42"/>
        <v/>
      </c>
      <c r="AT118" s="159"/>
      <c r="AU118" s="159" t="str">
        <f t="shared" si="35"/>
        <v xml:space="preserve"> </v>
      </c>
      <c r="AV118" s="159"/>
      <c r="AW118" s="159" t="str">
        <f t="shared" si="35"/>
        <v xml:space="preserve"> </v>
      </c>
      <c r="AX118" s="159"/>
      <c r="AY118" s="183"/>
      <c r="AZ118" s="159">
        <f t="shared" si="36"/>
        <v>0</v>
      </c>
      <c r="BA118" s="159"/>
      <c r="BB118" s="159">
        <f t="shared" si="37"/>
        <v>0</v>
      </c>
      <c r="BC118" s="159"/>
      <c r="BD118" s="159">
        <f t="shared" si="38"/>
        <v>0</v>
      </c>
      <c r="BE118" s="159"/>
      <c r="BF118" s="159"/>
      <c r="BG118" s="159">
        <f t="shared" si="39"/>
        <v>0</v>
      </c>
      <c r="BH118" s="131" t="str">
        <f t="shared" si="40"/>
        <v xml:space="preserve"> </v>
      </c>
      <c r="BI118" s="130"/>
      <c r="BJ118" s="96"/>
      <c r="BK118" s="96"/>
      <c r="BL118" s="66"/>
    </row>
    <row r="119" spans="1:64" ht="15" customHeight="1" x14ac:dyDescent="0.3">
      <c r="A119" s="177">
        <v>591</v>
      </c>
      <c r="B119" s="80" t="s">
        <v>543</v>
      </c>
      <c r="C119" s="88">
        <v>205730</v>
      </c>
      <c r="D119" s="88">
        <v>375432</v>
      </c>
      <c r="E119" s="88">
        <v>532933</v>
      </c>
      <c r="F119" s="100">
        <v>691805.99999999988</v>
      </c>
      <c r="G119" s="88">
        <v>123611.00000000001</v>
      </c>
      <c r="H119" s="88">
        <v>214805</v>
      </c>
      <c r="I119" s="88">
        <v>315641</v>
      </c>
      <c r="J119" s="150">
        <v>494964</v>
      </c>
      <c r="K119" s="153">
        <v>56613</v>
      </c>
      <c r="L119" s="154">
        <v>35165</v>
      </c>
      <c r="M119" s="140">
        <f t="shared" si="45"/>
        <v>91778</v>
      </c>
      <c r="N119" s="159">
        <v>38363</v>
      </c>
      <c r="O119" s="159">
        <f t="shared" si="28"/>
        <v>130141</v>
      </c>
      <c r="P119" s="159">
        <v>45155</v>
      </c>
      <c r="Q119" s="159">
        <f t="shared" si="28"/>
        <v>175296</v>
      </c>
      <c r="R119" s="159">
        <v>28965.000000000004</v>
      </c>
      <c r="S119" s="159">
        <v>12469.000000000002</v>
      </c>
      <c r="T119" s="159">
        <f t="shared" si="29"/>
        <v>41434.000000000007</v>
      </c>
      <c r="U119" s="159">
        <v>25349</v>
      </c>
      <c r="V119" s="159">
        <f t="shared" si="30"/>
        <v>66783</v>
      </c>
      <c r="W119" s="159">
        <v>27320.000000000004</v>
      </c>
      <c r="X119" s="159">
        <f t="shared" si="31"/>
        <v>94103</v>
      </c>
      <c r="Y119" s="159">
        <v>31988.999999999996</v>
      </c>
      <c r="Z119" s="159">
        <v>18705</v>
      </c>
      <c r="AA119" s="159">
        <f t="shared" si="32"/>
        <v>50694</v>
      </c>
      <c r="AB119" s="131">
        <f t="shared" si="33"/>
        <v>10.440186431900543</v>
      </c>
      <c r="AC119" s="130">
        <f t="shared" si="34"/>
        <v>22.348795675049459</v>
      </c>
      <c r="AD119" s="96"/>
      <c r="AE119" s="96"/>
      <c r="AF119" s="70"/>
      <c r="AG119" s="259">
        <v>591</v>
      </c>
      <c r="AH119" s="123" t="s">
        <v>543</v>
      </c>
      <c r="AI119" s="88">
        <v>0</v>
      </c>
      <c r="AJ119" s="88">
        <v>0</v>
      </c>
      <c r="AK119" s="88">
        <v>0</v>
      </c>
      <c r="AM119" s="88">
        <v>4344</v>
      </c>
      <c r="AN119" s="88">
        <v>5104</v>
      </c>
      <c r="AO119" s="88">
        <v>6438</v>
      </c>
      <c r="AP119" s="134">
        <v>6438</v>
      </c>
      <c r="AQ119" s="88"/>
      <c r="AR119" s="128">
        <v>3674</v>
      </c>
      <c r="AS119" s="140">
        <f t="shared" si="42"/>
        <v>3674</v>
      </c>
      <c r="AT119" s="159"/>
      <c r="AU119" s="159">
        <f t="shared" si="35"/>
        <v>3674</v>
      </c>
      <c r="AV119" s="159"/>
      <c r="AW119" s="159">
        <f t="shared" si="35"/>
        <v>3674</v>
      </c>
      <c r="AX119" s="159">
        <v>84787</v>
      </c>
      <c r="AY119" s="181">
        <v>48</v>
      </c>
      <c r="AZ119" s="159">
        <f t="shared" si="36"/>
        <v>84835</v>
      </c>
      <c r="BA119" s="159"/>
      <c r="BB119" s="159">
        <f t="shared" si="37"/>
        <v>84835</v>
      </c>
      <c r="BC119" s="159">
        <v>153</v>
      </c>
      <c r="BD119" s="159">
        <f t="shared" si="38"/>
        <v>84988</v>
      </c>
      <c r="BE119" s="159">
        <v>12574</v>
      </c>
      <c r="BF119" s="159">
        <v>16</v>
      </c>
      <c r="BG119" s="159">
        <f t="shared" si="39"/>
        <v>12590</v>
      </c>
      <c r="BH119" s="131" t="str">
        <f t="shared" si="40"/>
        <v xml:space="preserve"> </v>
      </c>
      <c r="BI119" s="130">
        <f t="shared" si="41"/>
        <v>-85.159427123239226</v>
      </c>
      <c r="BJ119" s="96"/>
      <c r="BK119" s="96"/>
      <c r="BL119" s="66"/>
    </row>
    <row r="120" spans="1:64" ht="15" customHeight="1" x14ac:dyDescent="0.3">
      <c r="A120" s="177">
        <v>592</v>
      </c>
      <c r="B120" s="80" t="s">
        <v>544</v>
      </c>
      <c r="C120" s="88">
        <v>0</v>
      </c>
      <c r="D120" s="88">
        <v>6850</v>
      </c>
      <c r="E120" s="88">
        <v>72027</v>
      </c>
      <c r="F120" s="100">
        <v>72452</v>
      </c>
      <c r="G120" s="88"/>
      <c r="H120" s="88">
        <v>1290</v>
      </c>
      <c r="I120" s="88">
        <v>1290</v>
      </c>
      <c r="J120" s="150">
        <v>1290</v>
      </c>
      <c r="K120" s="153"/>
      <c r="L120" s="154"/>
      <c r="M120" s="140" t="str">
        <f t="shared" si="45"/>
        <v/>
      </c>
      <c r="N120" s="159"/>
      <c r="O120" s="159" t="str">
        <f t="shared" si="28"/>
        <v xml:space="preserve"> </v>
      </c>
      <c r="P120" s="159"/>
      <c r="Q120" s="159" t="str">
        <f t="shared" si="28"/>
        <v xml:space="preserve"> </v>
      </c>
      <c r="R120" s="159">
        <v>337</v>
      </c>
      <c r="S120" s="159"/>
      <c r="T120" s="159">
        <f t="shared" si="29"/>
        <v>337</v>
      </c>
      <c r="U120" s="159"/>
      <c r="V120" s="159">
        <f t="shared" si="30"/>
        <v>337</v>
      </c>
      <c r="W120" s="159"/>
      <c r="X120" s="159">
        <f t="shared" si="31"/>
        <v>337</v>
      </c>
      <c r="Y120" s="159">
        <v>554</v>
      </c>
      <c r="Z120" s="159">
        <v>658</v>
      </c>
      <c r="AA120" s="159">
        <f t="shared" si="32"/>
        <v>1212</v>
      </c>
      <c r="AB120" s="131">
        <f t="shared" si="33"/>
        <v>64.39169139465875</v>
      </c>
      <c r="AC120" s="130">
        <f t="shared" si="34"/>
        <v>259.64391691394655</v>
      </c>
      <c r="AD120" s="96"/>
      <c r="AE120" s="96"/>
      <c r="AF120" s="70"/>
      <c r="AG120" s="259">
        <v>592</v>
      </c>
      <c r="AH120" s="123" t="s">
        <v>544</v>
      </c>
      <c r="AI120" s="88">
        <v>0</v>
      </c>
      <c r="AJ120" s="88">
        <v>0</v>
      </c>
      <c r="AK120" s="88">
        <v>0</v>
      </c>
      <c r="AM120" s="88"/>
      <c r="AN120" s="88"/>
      <c r="AO120" s="88">
        <v>0</v>
      </c>
      <c r="AP120" s="134"/>
      <c r="AQ120" s="88">
        <v>1313</v>
      </c>
      <c r="AR120" s="128"/>
      <c r="AS120" s="140">
        <f t="shared" si="42"/>
        <v>1313</v>
      </c>
      <c r="AT120" s="159"/>
      <c r="AU120" s="159">
        <f t="shared" si="35"/>
        <v>1313</v>
      </c>
      <c r="AV120" s="159"/>
      <c r="AW120" s="159">
        <f t="shared" si="35"/>
        <v>1313</v>
      </c>
      <c r="AX120" s="159"/>
      <c r="AY120" s="183"/>
      <c r="AZ120" s="159">
        <f t="shared" si="36"/>
        <v>0</v>
      </c>
      <c r="BA120" s="159"/>
      <c r="BB120" s="159">
        <f t="shared" si="37"/>
        <v>0</v>
      </c>
      <c r="BC120" s="159">
        <v>1596</v>
      </c>
      <c r="BD120" s="159">
        <f t="shared" si="38"/>
        <v>1596</v>
      </c>
      <c r="BE120" s="159">
        <v>1013</v>
      </c>
      <c r="BF120" s="159"/>
      <c r="BG120" s="159">
        <f t="shared" si="39"/>
        <v>1013</v>
      </c>
      <c r="BH120" s="131">
        <f t="shared" si="40"/>
        <v>-100</v>
      </c>
      <c r="BI120" s="130"/>
      <c r="BJ120" s="96"/>
      <c r="BK120" s="96"/>
      <c r="BL120" s="66"/>
    </row>
    <row r="121" spans="1:64" ht="15" customHeight="1" x14ac:dyDescent="0.3">
      <c r="A121" s="177">
        <v>742</v>
      </c>
      <c r="B121" s="80" t="s">
        <v>545</v>
      </c>
      <c r="C121" s="88">
        <v>0</v>
      </c>
      <c r="D121" s="88">
        <v>0</v>
      </c>
      <c r="E121" s="88">
        <v>0</v>
      </c>
      <c r="F121" s="100">
        <v>245</v>
      </c>
      <c r="G121" s="88"/>
      <c r="H121" s="88"/>
      <c r="J121" s="150"/>
      <c r="K121" s="153"/>
      <c r="L121" s="154"/>
      <c r="M121" s="140" t="str">
        <f t="shared" si="45"/>
        <v/>
      </c>
      <c r="N121" s="159"/>
      <c r="O121" s="159" t="str">
        <f t="shared" si="28"/>
        <v xml:space="preserve"> </v>
      </c>
      <c r="P121" s="159"/>
      <c r="Q121" s="159" t="str">
        <f t="shared" si="28"/>
        <v xml:space="preserve"> </v>
      </c>
      <c r="R121" s="159"/>
      <c r="S121" s="159"/>
      <c r="T121" s="159">
        <f t="shared" si="29"/>
        <v>0</v>
      </c>
      <c r="U121" s="159"/>
      <c r="V121" s="159">
        <f t="shared" si="30"/>
        <v>0</v>
      </c>
      <c r="W121" s="159"/>
      <c r="X121" s="159">
        <f t="shared" si="31"/>
        <v>0</v>
      </c>
      <c r="Y121" s="159"/>
      <c r="Z121" s="159"/>
      <c r="AA121" s="159">
        <f t="shared" si="32"/>
        <v>0</v>
      </c>
      <c r="AB121" s="131" t="str">
        <f t="shared" si="33"/>
        <v xml:space="preserve"> </v>
      </c>
      <c r="AC121" s="130"/>
      <c r="AD121" s="96"/>
      <c r="AE121" s="96"/>
      <c r="AF121" s="70"/>
      <c r="AG121" s="259">
        <v>742</v>
      </c>
      <c r="AH121" s="123" t="s">
        <v>545</v>
      </c>
      <c r="AI121" s="88">
        <v>0</v>
      </c>
      <c r="AJ121" s="88">
        <v>0</v>
      </c>
      <c r="AK121" s="88">
        <v>0</v>
      </c>
      <c r="AM121" s="88"/>
      <c r="AN121" s="88"/>
      <c r="AP121" s="134"/>
      <c r="AQ121" s="88"/>
      <c r="AR121" s="128"/>
      <c r="AS121" s="140" t="str">
        <f t="shared" si="42"/>
        <v/>
      </c>
      <c r="AT121" s="159"/>
      <c r="AU121" s="159" t="str">
        <f t="shared" si="35"/>
        <v xml:space="preserve"> </v>
      </c>
      <c r="AV121" s="159"/>
      <c r="AW121" s="159" t="str">
        <f t="shared" si="35"/>
        <v xml:space="preserve"> </v>
      </c>
      <c r="AX121" s="159"/>
      <c r="AY121" s="183"/>
      <c r="AZ121" s="159">
        <f t="shared" si="36"/>
        <v>0</v>
      </c>
      <c r="BA121" s="159"/>
      <c r="BB121" s="159">
        <f t="shared" si="37"/>
        <v>0</v>
      </c>
      <c r="BC121" s="159"/>
      <c r="BD121" s="159">
        <f t="shared" si="38"/>
        <v>0</v>
      </c>
      <c r="BE121" s="159"/>
      <c r="BF121" s="159"/>
      <c r="BG121" s="159">
        <f t="shared" si="39"/>
        <v>0</v>
      </c>
      <c r="BH121" s="131" t="str">
        <f t="shared" si="40"/>
        <v xml:space="preserve"> </v>
      </c>
      <c r="BI121" s="130"/>
      <c r="BJ121" s="96"/>
      <c r="BK121" s="96"/>
      <c r="BL121" s="66"/>
    </row>
    <row r="122" spans="1:64" ht="15" customHeight="1" x14ac:dyDescent="0.3">
      <c r="A122" s="177">
        <v>899</v>
      </c>
      <c r="B122" s="80" t="s">
        <v>548</v>
      </c>
      <c r="C122" s="88">
        <v>85466</v>
      </c>
      <c r="D122" s="88">
        <v>165703</v>
      </c>
      <c r="E122" s="88">
        <v>284469</v>
      </c>
      <c r="F122" s="100">
        <v>287139</v>
      </c>
      <c r="G122" s="88">
        <v>3991749.9999999995</v>
      </c>
      <c r="H122" s="88">
        <v>8292400.0000000009</v>
      </c>
      <c r="I122" s="88">
        <v>12794996</v>
      </c>
      <c r="J122" s="150">
        <v>17816878.999999993</v>
      </c>
      <c r="K122" s="153">
        <v>527117</v>
      </c>
      <c r="L122" s="154">
        <v>522547.00000000012</v>
      </c>
      <c r="M122" s="140">
        <f t="shared" si="45"/>
        <v>1049664</v>
      </c>
      <c r="N122" s="159">
        <v>487306.00000000006</v>
      </c>
      <c r="O122" s="159">
        <f t="shared" si="28"/>
        <v>1536970</v>
      </c>
      <c r="P122" s="159">
        <v>523234</v>
      </c>
      <c r="Q122" s="159">
        <f t="shared" si="28"/>
        <v>2060204</v>
      </c>
      <c r="R122" s="159">
        <v>4590913.9999999991</v>
      </c>
      <c r="S122" s="159">
        <v>3642192.0000000009</v>
      </c>
      <c r="T122" s="159">
        <f t="shared" si="29"/>
        <v>8233106</v>
      </c>
      <c r="U122" s="159">
        <v>4358634.0000000009</v>
      </c>
      <c r="V122" s="159">
        <f t="shared" si="30"/>
        <v>12591740</v>
      </c>
      <c r="W122" s="159">
        <v>4800323</v>
      </c>
      <c r="X122" s="159">
        <f t="shared" si="31"/>
        <v>17392063</v>
      </c>
      <c r="Y122" s="159">
        <v>4797860.9999999981</v>
      </c>
      <c r="Z122" s="159">
        <v>4868519</v>
      </c>
      <c r="AA122" s="159">
        <f t="shared" si="32"/>
        <v>9666379.9999999981</v>
      </c>
      <c r="AB122" s="131">
        <f t="shared" si="33"/>
        <v>4.5077516154734951</v>
      </c>
      <c r="AC122" s="130">
        <f t="shared" si="34"/>
        <v>17.40866691136975</v>
      </c>
      <c r="AD122" s="96"/>
      <c r="AE122" s="96"/>
      <c r="AF122" s="70"/>
      <c r="AG122" s="259">
        <v>899</v>
      </c>
      <c r="AH122" s="123" t="s">
        <v>548</v>
      </c>
      <c r="AI122" s="88">
        <v>35365</v>
      </c>
      <c r="AJ122" s="88">
        <v>66626</v>
      </c>
      <c r="AK122" s="88">
        <v>148903</v>
      </c>
      <c r="AL122" s="33">
        <v>839267.99999999977</v>
      </c>
      <c r="AM122" s="88">
        <v>3574459.0000000005</v>
      </c>
      <c r="AN122" s="88">
        <v>7543753.9999999981</v>
      </c>
      <c r="AO122" s="88">
        <v>11314521</v>
      </c>
      <c r="AP122" s="134">
        <v>15182900.999999991</v>
      </c>
      <c r="AQ122" s="88">
        <v>822003.00000000023</v>
      </c>
      <c r="AR122" s="128">
        <v>990646.00000000023</v>
      </c>
      <c r="AS122" s="140">
        <f t="shared" si="42"/>
        <v>1812649.0000000005</v>
      </c>
      <c r="AT122" s="159">
        <v>724121.99999999965</v>
      </c>
      <c r="AU122" s="159">
        <f t="shared" si="35"/>
        <v>2536771</v>
      </c>
      <c r="AV122" s="159">
        <v>912088.99999999988</v>
      </c>
      <c r="AW122" s="159">
        <f t="shared" si="35"/>
        <v>3448860</v>
      </c>
      <c r="AX122" s="159">
        <v>3912251</v>
      </c>
      <c r="AY122" s="181">
        <v>3058784</v>
      </c>
      <c r="AZ122" s="159">
        <f t="shared" si="36"/>
        <v>6971035</v>
      </c>
      <c r="BA122" s="159">
        <v>3534388.0000000005</v>
      </c>
      <c r="BB122" s="159">
        <f t="shared" si="37"/>
        <v>10505423</v>
      </c>
      <c r="BC122" s="159">
        <v>3765845</v>
      </c>
      <c r="BD122" s="159">
        <f t="shared" si="38"/>
        <v>14271268</v>
      </c>
      <c r="BE122" s="159">
        <v>3887158.9999999991</v>
      </c>
      <c r="BF122" s="159">
        <v>3974435.9999999991</v>
      </c>
      <c r="BG122" s="159">
        <f t="shared" si="39"/>
        <v>7861594.9999999981</v>
      </c>
      <c r="BH122" s="131">
        <f t="shared" si="40"/>
        <v>375.94120702722489</v>
      </c>
      <c r="BI122" s="130">
        <f t="shared" si="41"/>
        <v>12.775147449410284</v>
      </c>
      <c r="BJ122" s="96"/>
      <c r="BK122" s="96"/>
      <c r="BL122" s="66"/>
    </row>
    <row r="123" spans="1:64" ht="15" customHeight="1" x14ac:dyDescent="0.3">
      <c r="A123" s="177">
        <v>900</v>
      </c>
      <c r="B123" s="80" t="s">
        <v>546</v>
      </c>
      <c r="C123" s="88">
        <v>0</v>
      </c>
      <c r="D123" s="88">
        <v>8640</v>
      </c>
      <c r="E123" s="88">
        <v>27631</v>
      </c>
      <c r="F123" s="100">
        <v>27631</v>
      </c>
      <c r="G123" s="88">
        <v>28403</v>
      </c>
      <c r="H123" s="88">
        <v>58039</v>
      </c>
      <c r="I123" s="88">
        <v>86965</v>
      </c>
      <c r="J123" s="150">
        <v>127613</v>
      </c>
      <c r="K123" s="153">
        <v>34620</v>
      </c>
      <c r="L123" s="154">
        <v>27673</v>
      </c>
      <c r="M123" s="140">
        <f t="shared" si="45"/>
        <v>62293</v>
      </c>
      <c r="N123" s="159">
        <v>25292</v>
      </c>
      <c r="O123" s="159">
        <f t="shared" si="28"/>
        <v>87585</v>
      </c>
      <c r="P123" s="159">
        <v>92987</v>
      </c>
      <c r="Q123" s="159">
        <f t="shared" si="28"/>
        <v>180572</v>
      </c>
      <c r="R123" s="159">
        <v>38045</v>
      </c>
      <c r="S123" s="159">
        <v>8249</v>
      </c>
      <c r="T123" s="159">
        <f t="shared" si="29"/>
        <v>46294</v>
      </c>
      <c r="U123" s="159">
        <v>21397</v>
      </c>
      <c r="V123" s="159">
        <f t="shared" si="30"/>
        <v>67691</v>
      </c>
      <c r="W123" s="159">
        <v>42177</v>
      </c>
      <c r="X123" s="159">
        <f t="shared" si="31"/>
        <v>109868</v>
      </c>
      <c r="Y123" s="159">
        <v>39686</v>
      </c>
      <c r="Z123" s="159">
        <v>118945</v>
      </c>
      <c r="AA123" s="159">
        <f t="shared" si="32"/>
        <v>158631</v>
      </c>
      <c r="AB123" s="131">
        <f t="shared" si="33"/>
        <v>4.3133131817584456</v>
      </c>
      <c r="AC123" s="130">
        <f t="shared" si="34"/>
        <v>242.65995593381433</v>
      </c>
      <c r="AD123" s="96"/>
      <c r="AE123" s="96"/>
      <c r="AF123" s="70"/>
      <c r="AG123" s="259">
        <v>900</v>
      </c>
      <c r="AH123" s="123" t="s">
        <v>546</v>
      </c>
      <c r="AI123" s="88">
        <v>18099.999999999996</v>
      </c>
      <c r="AJ123" s="88">
        <v>250418.00000000003</v>
      </c>
      <c r="AK123" s="88">
        <v>272059.00000000006</v>
      </c>
      <c r="AL123" s="33">
        <v>292481.00000000006</v>
      </c>
      <c r="AM123" s="88">
        <v>146457</v>
      </c>
      <c r="AN123" s="88">
        <v>265895.99999999994</v>
      </c>
      <c r="AO123" s="88">
        <v>442557</v>
      </c>
      <c r="AP123" s="134">
        <v>472596.00000000012</v>
      </c>
      <c r="AQ123" s="88">
        <v>291030.99999999994</v>
      </c>
      <c r="AR123" s="128">
        <v>3157947</v>
      </c>
      <c r="AS123" s="140">
        <f t="shared" si="42"/>
        <v>3448978</v>
      </c>
      <c r="AT123" s="159">
        <v>114879.00000000001</v>
      </c>
      <c r="AU123" s="159">
        <f t="shared" si="35"/>
        <v>3563857</v>
      </c>
      <c r="AV123" s="159">
        <v>186344.00000000003</v>
      </c>
      <c r="AW123" s="159">
        <f t="shared" si="35"/>
        <v>3750201</v>
      </c>
      <c r="AX123" s="159">
        <v>13308.000000000002</v>
      </c>
      <c r="AY123" s="181">
        <v>146150.99999999997</v>
      </c>
      <c r="AZ123" s="159">
        <f t="shared" si="36"/>
        <v>159458.99999999997</v>
      </c>
      <c r="BA123" s="159">
        <v>63342.999999999993</v>
      </c>
      <c r="BB123" s="159">
        <f t="shared" si="37"/>
        <v>222801.99999999997</v>
      </c>
      <c r="BC123" s="159">
        <v>74995.999999999985</v>
      </c>
      <c r="BD123" s="159">
        <f t="shared" si="38"/>
        <v>297797.99999999994</v>
      </c>
      <c r="BE123" s="159">
        <v>84538</v>
      </c>
      <c r="BF123" s="159">
        <v>63843.999999999993</v>
      </c>
      <c r="BG123" s="159">
        <f t="shared" si="39"/>
        <v>148382</v>
      </c>
      <c r="BH123" s="131">
        <f t="shared" si="40"/>
        <v>-95.42729125076022</v>
      </c>
      <c r="BI123" s="130">
        <f t="shared" si="41"/>
        <v>-6.946613236004211</v>
      </c>
      <c r="BJ123" s="96"/>
      <c r="BK123" s="96"/>
      <c r="BL123" s="66"/>
    </row>
    <row r="124" spans="1:64" ht="15" customHeight="1" x14ac:dyDescent="0.3">
      <c r="A124" s="177">
        <v>910</v>
      </c>
      <c r="B124" s="80" t="s">
        <v>547</v>
      </c>
      <c r="C124" s="88">
        <v>0</v>
      </c>
      <c r="D124" s="88">
        <v>3810</v>
      </c>
      <c r="E124" s="88">
        <v>13356</v>
      </c>
      <c r="F124" s="100">
        <v>13356</v>
      </c>
      <c r="G124" s="88">
        <v>12456</v>
      </c>
      <c r="H124" s="88">
        <v>17867</v>
      </c>
      <c r="I124" s="88">
        <v>17867</v>
      </c>
      <c r="J124" s="150">
        <v>20210</v>
      </c>
      <c r="K124" s="153">
        <v>4243</v>
      </c>
      <c r="L124" s="154"/>
      <c r="M124" s="140">
        <f t="shared" si="45"/>
        <v>4243</v>
      </c>
      <c r="N124" s="159">
        <v>4529</v>
      </c>
      <c r="O124" s="159">
        <f t="shared" si="28"/>
        <v>8772</v>
      </c>
      <c r="P124" s="159"/>
      <c r="Q124" s="159">
        <f t="shared" si="28"/>
        <v>8772</v>
      </c>
      <c r="R124" s="159">
        <v>1799</v>
      </c>
      <c r="S124" s="159"/>
      <c r="T124" s="159">
        <f t="shared" si="29"/>
        <v>1799</v>
      </c>
      <c r="U124" s="159">
        <v>4086</v>
      </c>
      <c r="V124" s="159">
        <f t="shared" si="30"/>
        <v>5885</v>
      </c>
      <c r="W124" s="159">
        <v>7922</v>
      </c>
      <c r="X124" s="159">
        <f t="shared" si="31"/>
        <v>13807</v>
      </c>
      <c r="Y124" s="159"/>
      <c r="Z124" s="159"/>
      <c r="AA124" s="159">
        <f t="shared" si="32"/>
        <v>0</v>
      </c>
      <c r="AB124" s="131">
        <f>IFERROR(Y124/R124*100-100," ")</f>
        <v>-100</v>
      </c>
      <c r="AC124" s="130">
        <f t="shared" si="34"/>
        <v>-100</v>
      </c>
      <c r="AD124" s="96"/>
      <c r="AE124" s="96"/>
      <c r="AF124" s="70"/>
      <c r="AG124" s="259">
        <v>910</v>
      </c>
      <c r="AH124" s="123" t="s">
        <v>547</v>
      </c>
      <c r="AI124" s="88">
        <v>200</v>
      </c>
      <c r="AJ124" s="88">
        <v>200</v>
      </c>
      <c r="AK124" s="88">
        <v>200</v>
      </c>
      <c r="AL124" s="33">
        <v>200</v>
      </c>
      <c r="AM124" s="88"/>
      <c r="AN124" s="88"/>
      <c r="AO124" s="88">
        <v>0</v>
      </c>
      <c r="AP124" s="134"/>
      <c r="AQ124" s="88"/>
      <c r="AR124" s="128">
        <v>2822</v>
      </c>
      <c r="AS124" s="140">
        <f t="shared" si="42"/>
        <v>2822</v>
      </c>
      <c r="AT124" s="159"/>
      <c r="AU124" s="159">
        <f t="shared" si="35"/>
        <v>2822</v>
      </c>
      <c r="AV124" s="159"/>
      <c r="AW124" s="159">
        <f t="shared" si="35"/>
        <v>2822</v>
      </c>
      <c r="AX124" s="159"/>
      <c r="AY124" s="183"/>
      <c r="AZ124" s="159">
        <f t="shared" si="36"/>
        <v>0</v>
      </c>
      <c r="BA124" s="159"/>
      <c r="BB124" s="159">
        <f t="shared" si="37"/>
        <v>0</v>
      </c>
      <c r="BC124" s="159"/>
      <c r="BD124" s="159">
        <f t="shared" si="38"/>
        <v>0</v>
      </c>
      <c r="BE124" s="159"/>
      <c r="BF124" s="159"/>
      <c r="BG124" s="159">
        <f t="shared" si="39"/>
        <v>0</v>
      </c>
      <c r="BH124" s="131" t="str">
        <f t="shared" si="40"/>
        <v xml:space="preserve"> </v>
      </c>
      <c r="BI124" s="130"/>
      <c r="BJ124" s="96"/>
      <c r="BK124" s="96"/>
      <c r="BL124" s="66"/>
    </row>
    <row r="125" spans="1:64" ht="15" customHeight="1" thickBot="1" x14ac:dyDescent="0.35">
      <c r="A125" s="177">
        <v>960</v>
      </c>
      <c r="B125" s="170" t="s">
        <v>568</v>
      </c>
      <c r="C125" s="88"/>
      <c r="D125" s="88"/>
      <c r="E125" s="88"/>
      <c r="F125" s="100"/>
      <c r="G125" s="88"/>
      <c r="H125" s="88"/>
      <c r="I125" s="88"/>
      <c r="J125" s="150"/>
      <c r="K125" s="153"/>
      <c r="L125" s="154"/>
      <c r="M125" s="140"/>
      <c r="N125" s="159"/>
      <c r="O125" s="159" t="str">
        <f t="shared" si="28"/>
        <v xml:space="preserve"> </v>
      </c>
      <c r="P125" s="159"/>
      <c r="Q125" s="159" t="str">
        <f t="shared" si="28"/>
        <v xml:space="preserve"> </v>
      </c>
      <c r="R125" s="159"/>
      <c r="S125" s="159"/>
      <c r="T125" s="159">
        <f t="shared" si="29"/>
        <v>0</v>
      </c>
      <c r="U125" s="159"/>
      <c r="V125" s="159">
        <f t="shared" si="30"/>
        <v>0</v>
      </c>
      <c r="W125" s="159"/>
      <c r="X125" s="159">
        <f t="shared" si="31"/>
        <v>0</v>
      </c>
      <c r="Y125" s="159"/>
      <c r="Z125" s="159"/>
      <c r="AA125" s="159">
        <f t="shared" si="32"/>
        <v>0</v>
      </c>
      <c r="AB125" s="131" t="str">
        <f t="shared" si="33"/>
        <v xml:space="preserve"> </v>
      </c>
      <c r="AC125" s="130"/>
      <c r="AD125" s="96"/>
      <c r="AE125" s="96"/>
      <c r="AF125" s="70"/>
      <c r="AG125" s="260">
        <v>960</v>
      </c>
      <c r="AH125" s="33" t="s">
        <v>568</v>
      </c>
      <c r="AI125" s="88"/>
      <c r="AJ125" s="88"/>
      <c r="AK125" s="88"/>
      <c r="AM125" s="88"/>
      <c r="AN125" s="88"/>
      <c r="AO125" s="88"/>
      <c r="AP125" s="134"/>
      <c r="AQ125" s="88"/>
      <c r="AR125" s="128"/>
      <c r="AS125" s="140"/>
      <c r="AT125" s="159"/>
      <c r="AU125" s="159" t="str">
        <f t="shared" si="35"/>
        <v xml:space="preserve"> </v>
      </c>
      <c r="AV125" s="159"/>
      <c r="AW125" s="159" t="str">
        <f t="shared" si="35"/>
        <v xml:space="preserve"> </v>
      </c>
      <c r="AX125" s="159"/>
      <c r="AY125" s="182"/>
      <c r="AZ125" s="159">
        <f t="shared" si="36"/>
        <v>0</v>
      </c>
      <c r="BA125" s="159"/>
      <c r="BB125" s="159">
        <f t="shared" si="37"/>
        <v>0</v>
      </c>
      <c r="BC125" s="159"/>
      <c r="BD125" s="159">
        <f t="shared" si="38"/>
        <v>0</v>
      </c>
      <c r="BE125" s="159"/>
      <c r="BF125" s="159"/>
      <c r="BG125" s="159">
        <f t="shared" si="39"/>
        <v>0</v>
      </c>
      <c r="BH125" s="131" t="str">
        <f t="shared" si="40"/>
        <v xml:space="preserve"> </v>
      </c>
      <c r="BI125" s="130"/>
      <c r="BJ125" s="96"/>
      <c r="BK125" s="96"/>
      <c r="BL125" s="66"/>
    </row>
    <row r="126" spans="1:64" ht="15" customHeight="1" thickTop="1" x14ac:dyDescent="0.3">
      <c r="A126" s="254"/>
      <c r="B126" s="274" t="s">
        <v>130</v>
      </c>
      <c r="C126" s="137">
        <f t="shared" ref="C126:R126" si="46">SUM(C6:C124)</f>
        <v>475241836</v>
      </c>
      <c r="D126" s="137">
        <f t="shared" si="46"/>
        <v>1067153672</v>
      </c>
      <c r="E126" s="137">
        <f t="shared" si="46"/>
        <v>1652657827</v>
      </c>
      <c r="F126" s="137">
        <f t="shared" si="46"/>
        <v>2360758802</v>
      </c>
      <c r="G126" s="137">
        <f t="shared" si="46"/>
        <v>593066434</v>
      </c>
      <c r="H126" s="137">
        <f t="shared" si="46"/>
        <v>1241198965</v>
      </c>
      <c r="I126" s="137">
        <f t="shared" si="46"/>
        <v>2018258594</v>
      </c>
      <c r="J126" s="137">
        <f t="shared" si="46"/>
        <v>2972688178</v>
      </c>
      <c r="K126" s="296">
        <f t="shared" ref="K126:Q126" si="47">SUM(K6:K125)</f>
        <v>895805293</v>
      </c>
      <c r="L126" s="296">
        <f t="shared" si="47"/>
        <v>844513406</v>
      </c>
      <c r="M126" s="296">
        <f t="shared" si="47"/>
        <v>1740318699</v>
      </c>
      <c r="N126" s="296">
        <f t="shared" si="47"/>
        <v>716094646</v>
      </c>
      <c r="O126" s="296">
        <f t="shared" si="47"/>
        <v>2456413345</v>
      </c>
      <c r="P126" s="296">
        <f t="shared" si="47"/>
        <v>741327347</v>
      </c>
      <c r="Q126" s="296">
        <f t="shared" si="47"/>
        <v>3197740692</v>
      </c>
      <c r="R126" s="296">
        <f t="shared" si="46"/>
        <v>590619181</v>
      </c>
      <c r="S126" s="296">
        <f t="shared" ref="S126:Y126" si="48">SUM(S6:S125)</f>
        <v>602602869</v>
      </c>
      <c r="T126" s="296">
        <f t="shared" si="48"/>
        <v>1193222050</v>
      </c>
      <c r="U126" s="296">
        <f t="shared" si="48"/>
        <v>441439382</v>
      </c>
      <c r="V126" s="296">
        <f t="shared" si="48"/>
        <v>1634661432</v>
      </c>
      <c r="W126" s="296">
        <f t="shared" si="48"/>
        <v>543302257</v>
      </c>
      <c r="X126" s="296">
        <f t="shared" si="48"/>
        <v>2177963689</v>
      </c>
      <c r="Y126" s="296">
        <f t="shared" si="48"/>
        <v>561172395</v>
      </c>
      <c r="Z126" s="296">
        <f>SUM(Z6:Z125)</f>
        <v>697050471</v>
      </c>
      <c r="AA126" s="296">
        <f>SUM(AA6:AA125)</f>
        <v>1258222866</v>
      </c>
      <c r="AB126" s="282">
        <f>IFERROR(Y126/R126*100-100," ")</f>
        <v>-4.9857483378955862</v>
      </c>
      <c r="AC126" s="282">
        <f>AA126/T126*100-100</f>
        <v>5.4475037567399909</v>
      </c>
      <c r="AD126" s="282"/>
      <c r="AE126" s="282"/>
      <c r="AF126" s="70"/>
      <c r="AG126" s="254"/>
      <c r="AH126" s="274" t="s">
        <v>130</v>
      </c>
      <c r="AI126" s="137">
        <f t="shared" ref="AI126:BE126" si="49">SUM(AI6:AI124)</f>
        <v>358302958.00000012</v>
      </c>
      <c r="AJ126" s="137">
        <f t="shared" si="49"/>
        <v>743583189</v>
      </c>
      <c r="AK126" s="137">
        <f t="shared" si="49"/>
        <v>1107143454</v>
      </c>
      <c r="AL126" s="137">
        <f t="shared" si="49"/>
        <v>1468604773.9999998</v>
      </c>
      <c r="AM126" s="137">
        <f t="shared" si="49"/>
        <v>365195623.99999994</v>
      </c>
      <c r="AN126" s="137">
        <f t="shared" si="49"/>
        <v>730792353</v>
      </c>
      <c r="AO126" s="137">
        <f t="shared" si="49"/>
        <v>1102929532</v>
      </c>
      <c r="AP126" s="137">
        <f t="shared" si="49"/>
        <v>1458582458</v>
      </c>
      <c r="AQ126" s="278">
        <f t="shared" ref="AQ126:AV126" si="50">SUM(AQ6:AQ125)</f>
        <v>364959835.00000006</v>
      </c>
      <c r="AR126" s="278">
        <f t="shared" si="50"/>
        <v>381447244.00000006</v>
      </c>
      <c r="AS126" s="278">
        <f t="shared" si="50"/>
        <v>746407079</v>
      </c>
      <c r="AT126" s="278">
        <f t="shared" si="50"/>
        <v>362597507.00000006</v>
      </c>
      <c r="AU126" s="278">
        <f t="shared" si="50"/>
        <v>1109004586</v>
      </c>
      <c r="AV126" s="278">
        <f t="shared" si="50"/>
        <v>549233214</v>
      </c>
      <c r="AW126" s="278">
        <f t="shared" si="49"/>
        <v>1658237800</v>
      </c>
      <c r="AX126" s="278">
        <f t="shared" si="49"/>
        <v>560760158</v>
      </c>
      <c r="AY126" s="278">
        <f t="shared" si="49"/>
        <v>586684556</v>
      </c>
      <c r="AZ126" s="278">
        <f t="shared" si="49"/>
        <v>1147444714</v>
      </c>
      <c r="BA126" s="278">
        <f t="shared" si="49"/>
        <v>409555716</v>
      </c>
      <c r="BB126" s="278">
        <f t="shared" si="49"/>
        <v>1557000430</v>
      </c>
      <c r="BC126" s="278">
        <f t="shared" si="49"/>
        <v>579491079</v>
      </c>
      <c r="BD126" s="278">
        <f t="shared" si="49"/>
        <v>2136491509</v>
      </c>
      <c r="BE126" s="278">
        <f t="shared" si="49"/>
        <v>408595449</v>
      </c>
      <c r="BF126" s="278">
        <f>SUM(BF6:BF125)</f>
        <v>411981049.00000012</v>
      </c>
      <c r="BG126" s="278">
        <f>SUM(BG6:BG125)</f>
        <v>820576498.00000012</v>
      </c>
      <c r="BH126" s="279">
        <f>BE126/AX126*100-100</f>
        <v>-27.135435146232339</v>
      </c>
      <c r="BI126" s="279">
        <f>BG126/AZ126*100-100</f>
        <v>-28.48662005339979</v>
      </c>
      <c r="BJ126" s="279"/>
      <c r="BK126" s="279"/>
      <c r="BL126" s="66"/>
    </row>
    <row r="127" spans="1:64" ht="15" customHeight="1" x14ac:dyDescent="0.3">
      <c r="A127" s="82"/>
      <c r="B127" s="82"/>
      <c r="C127" s="82"/>
      <c r="D127" s="82"/>
      <c r="E127" s="82"/>
      <c r="F127" s="82"/>
      <c r="G127" s="82"/>
      <c r="H127" s="82"/>
      <c r="I127" s="82"/>
      <c r="J127" s="82"/>
      <c r="K127" s="184"/>
      <c r="L127" s="184"/>
      <c r="M127" s="184"/>
      <c r="N127" s="184"/>
      <c r="O127" s="184"/>
      <c r="P127" s="184"/>
      <c r="Q127" s="184"/>
      <c r="R127" s="82"/>
      <c r="S127" s="82"/>
      <c r="T127" s="82"/>
      <c r="U127" s="82"/>
      <c r="V127" s="82"/>
      <c r="W127" s="82"/>
      <c r="X127" s="82"/>
      <c r="Y127" s="82"/>
      <c r="Z127" s="82"/>
      <c r="AA127" s="82"/>
      <c r="AB127" s="172"/>
      <c r="AC127" s="172"/>
      <c r="AD127" s="172"/>
      <c r="AE127" s="172"/>
      <c r="AF127" s="70"/>
      <c r="AQ127" s="187"/>
      <c r="AR127" s="187"/>
      <c r="AS127" s="187"/>
      <c r="AT127" s="187"/>
      <c r="AU127" s="187"/>
      <c r="AV127" s="187"/>
      <c r="AW127" s="187"/>
    </row>
    <row r="128" spans="1:64" ht="15" customHeight="1" x14ac:dyDescent="0.3">
      <c r="A128" s="173" t="s">
        <v>45</v>
      </c>
      <c r="B128" s="82"/>
      <c r="C128" s="82"/>
      <c r="D128" s="83"/>
      <c r="E128" s="83"/>
      <c r="F128" s="174"/>
      <c r="G128" s="82"/>
      <c r="H128" s="82"/>
      <c r="I128" s="82"/>
      <c r="J128" s="82"/>
      <c r="K128" s="82"/>
      <c r="L128" s="82"/>
      <c r="M128" s="175" t="str">
        <f>IF(SUM(L128,K128)=0,"",SUM(K128,L128))</f>
        <v/>
      </c>
      <c r="N128" s="175"/>
      <c r="O128" s="175"/>
      <c r="P128" s="175"/>
      <c r="Q128" s="175"/>
      <c r="R128" s="175"/>
      <c r="S128" s="175"/>
      <c r="T128" s="175"/>
      <c r="U128" s="175"/>
      <c r="V128" s="175"/>
      <c r="W128" s="175"/>
      <c r="X128" s="175"/>
      <c r="Y128" s="175"/>
      <c r="Z128" s="175"/>
      <c r="AA128" s="175"/>
      <c r="AB128" s="172" t="str">
        <f>IFERROR(K128/G128*100-100," ")</f>
        <v xml:space="preserve"> </v>
      </c>
      <c r="AC128" s="172"/>
      <c r="AD128" s="172"/>
      <c r="AE128" s="172"/>
      <c r="AF128" s="70"/>
      <c r="AQ128" s="184"/>
      <c r="AR128" s="184"/>
      <c r="AS128" s="184"/>
      <c r="AT128" s="184"/>
      <c r="AU128" s="184"/>
      <c r="AV128" s="184"/>
      <c r="AW128" s="184"/>
      <c r="AX128" s="127"/>
      <c r="AY128" s="127"/>
      <c r="AZ128" s="127"/>
      <c r="BA128" s="127"/>
      <c r="BB128" s="127"/>
      <c r="BC128" s="127"/>
      <c r="BD128" s="127"/>
      <c r="BE128" s="127"/>
      <c r="BF128" s="127"/>
      <c r="BG128" s="127"/>
      <c r="BH128" s="127"/>
    </row>
    <row r="129" spans="1:32" ht="15" customHeight="1" x14ac:dyDescent="0.3">
      <c r="A129" s="82"/>
      <c r="B129" s="82"/>
      <c r="C129" s="82"/>
      <c r="D129" s="83"/>
      <c r="E129" s="83"/>
      <c r="F129" s="174"/>
      <c r="G129" s="82"/>
      <c r="H129" s="82"/>
      <c r="I129" s="82"/>
      <c r="J129" s="82"/>
      <c r="K129" s="184"/>
      <c r="L129" s="184"/>
      <c r="M129" s="184"/>
      <c r="N129" s="184"/>
      <c r="O129" s="184"/>
      <c r="P129" s="184"/>
      <c r="Q129" s="184"/>
      <c r="R129" s="82"/>
      <c r="S129" s="82"/>
      <c r="T129" s="82"/>
      <c r="U129" s="82"/>
      <c r="V129" s="82"/>
      <c r="W129" s="82"/>
      <c r="X129" s="82"/>
      <c r="Y129" s="82"/>
      <c r="Z129" s="82"/>
      <c r="AA129" s="82"/>
      <c r="AB129" s="82"/>
      <c r="AC129" s="82"/>
      <c r="AD129" s="82"/>
      <c r="AE129" s="82"/>
      <c r="AF129" s="70"/>
    </row>
    <row r="130" spans="1:32" ht="15" customHeight="1" x14ac:dyDescent="0.3">
      <c r="A130" s="82"/>
      <c r="B130" s="82"/>
      <c r="C130" s="82"/>
      <c r="D130" s="83"/>
      <c r="E130" s="83"/>
      <c r="F130" s="174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2"/>
      <c r="R130" s="82"/>
      <c r="S130" s="82"/>
      <c r="T130" s="82"/>
      <c r="U130" s="82"/>
      <c r="V130" s="82"/>
      <c r="W130" s="82"/>
      <c r="X130" s="82"/>
      <c r="Y130" s="82"/>
      <c r="Z130" s="82"/>
      <c r="AA130" s="82"/>
      <c r="AB130" s="82"/>
      <c r="AC130" s="82"/>
      <c r="AD130" s="82"/>
      <c r="AE130" s="82"/>
      <c r="AF130" s="70"/>
    </row>
    <row r="131" spans="1:32" ht="15" customHeight="1" x14ac:dyDescent="0.3">
      <c r="A131" s="82"/>
      <c r="B131" s="82"/>
      <c r="C131" s="82"/>
      <c r="D131" s="83"/>
      <c r="E131" s="83"/>
      <c r="F131" s="174"/>
      <c r="G131" s="82"/>
      <c r="H131" s="82"/>
      <c r="I131" s="82"/>
      <c r="J131" s="82"/>
      <c r="K131" s="82"/>
      <c r="L131" s="82"/>
      <c r="M131" s="82"/>
      <c r="N131" s="82"/>
      <c r="O131" s="82"/>
      <c r="P131" s="82"/>
      <c r="Q131" s="82"/>
      <c r="R131" s="82"/>
      <c r="S131" s="82"/>
      <c r="T131" s="82"/>
      <c r="U131" s="82"/>
      <c r="V131" s="82"/>
      <c r="W131" s="82"/>
      <c r="X131" s="82"/>
      <c r="Y131" s="82"/>
      <c r="Z131" s="82"/>
      <c r="AA131" s="82"/>
      <c r="AB131" s="82"/>
      <c r="AC131" s="82"/>
      <c r="AD131" s="82"/>
      <c r="AE131" s="82"/>
      <c r="AF131" s="70"/>
    </row>
    <row r="132" spans="1:32" ht="15" customHeight="1" x14ac:dyDescent="0.3">
      <c r="A132" s="82"/>
      <c r="B132" s="82"/>
      <c r="C132" s="82"/>
      <c r="D132" s="83"/>
      <c r="E132" s="83"/>
      <c r="F132" s="174"/>
      <c r="G132" s="82"/>
      <c r="H132" s="82"/>
      <c r="I132" s="82"/>
      <c r="J132" s="82"/>
      <c r="K132" s="82"/>
      <c r="L132" s="82"/>
      <c r="M132" s="82"/>
      <c r="N132" s="82"/>
      <c r="O132" s="82"/>
      <c r="P132" s="82"/>
      <c r="Q132" s="82"/>
      <c r="R132" s="82"/>
      <c r="S132" s="82"/>
      <c r="T132" s="82"/>
      <c r="U132" s="82"/>
      <c r="V132" s="82"/>
      <c r="W132" s="82"/>
      <c r="X132" s="82"/>
      <c r="Y132" s="82"/>
      <c r="Z132" s="82"/>
      <c r="AA132" s="82"/>
      <c r="AB132" s="82"/>
      <c r="AC132" s="82"/>
      <c r="AD132" s="82"/>
      <c r="AE132" s="82"/>
      <c r="AF132" s="70"/>
    </row>
    <row r="133" spans="1:32" ht="15" customHeight="1" x14ac:dyDescent="0.3">
      <c r="AE133" s="127"/>
      <c r="AF133" s="70"/>
    </row>
    <row r="134" spans="1:32" ht="15" customHeight="1" x14ac:dyDescent="0.3">
      <c r="AE134" s="127"/>
      <c r="AF134" s="70"/>
    </row>
    <row r="135" spans="1:32" ht="15" customHeight="1" x14ac:dyDescent="0.3">
      <c r="AE135" s="127"/>
      <c r="AF135" s="70"/>
    </row>
    <row r="136" spans="1:32" ht="15" customHeight="1" x14ac:dyDescent="0.3">
      <c r="AE136" s="127"/>
      <c r="AF136" s="82"/>
    </row>
    <row r="137" spans="1:32" ht="15" customHeight="1" x14ac:dyDescent="0.3">
      <c r="AE137" s="127"/>
      <c r="AF137" s="82"/>
    </row>
  </sheetData>
  <mergeCells count="6">
    <mergeCell ref="AI4:BK4"/>
    <mergeCell ref="AG4:AG5"/>
    <mergeCell ref="A4:A5"/>
    <mergeCell ref="B4:B5"/>
    <mergeCell ref="AH4:AH5"/>
    <mergeCell ref="C4:AE4"/>
  </mergeCells>
  <phoneticPr fontId="24" type="noConversion"/>
  <hyperlinks>
    <hyperlink ref="H1" location="'Indice tavole'!A1" display="torna all'indice " xr:uid="{00000000-0004-0000-1000-000000000000}"/>
  </hyperlink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>
    <tabColor rgb="FFFFC000"/>
    <pageSetUpPr fitToPage="1"/>
  </sheetPr>
  <dimension ref="A1:L35"/>
  <sheetViews>
    <sheetView workbookViewId="0">
      <selection activeCell="H6" sqref="H6"/>
    </sheetView>
  </sheetViews>
  <sheetFormatPr defaultRowHeight="15" x14ac:dyDescent="0.25"/>
  <cols>
    <col min="1" max="1" width="14.85546875" style="23" customWidth="1"/>
    <col min="2" max="7" width="15.85546875" style="23" bestFit="1" customWidth="1"/>
    <col min="8" max="8" width="9.42578125" style="23" customWidth="1"/>
    <col min="9" max="16384" width="9.140625" style="191"/>
  </cols>
  <sheetData>
    <row r="1" spans="1:12" x14ac:dyDescent="0.25">
      <c r="A1" s="1" t="str">
        <f>'Indice tavole'!C8</f>
        <v>Importazioni, esportazioni e saldi per provincia. Anni 2015-2020. Valori in milioni di euro e variazioni percentuali</v>
      </c>
    </row>
    <row r="2" spans="1:12" x14ac:dyDescent="0.25">
      <c r="A2" s="217"/>
      <c r="I2" s="23"/>
      <c r="J2" s="23"/>
      <c r="K2" s="23"/>
      <c r="L2" s="23"/>
    </row>
    <row r="3" spans="1:12" ht="19.5" customHeight="1" x14ac:dyDescent="0.25">
      <c r="A3" s="309" t="s">
        <v>549</v>
      </c>
      <c r="B3" s="311" t="s">
        <v>15</v>
      </c>
      <c r="C3" s="312"/>
      <c r="D3" s="312"/>
      <c r="E3" s="312"/>
      <c r="F3" s="312"/>
      <c r="G3" s="312"/>
      <c r="H3" s="312"/>
      <c r="I3" s="312"/>
      <c r="J3" s="312"/>
      <c r="K3" s="312"/>
      <c r="L3" s="312"/>
    </row>
    <row r="4" spans="1:12" ht="30" x14ac:dyDescent="0.25">
      <c r="A4" s="310"/>
      <c r="B4" s="206">
        <v>2015</v>
      </c>
      <c r="C4" s="206">
        <v>2016</v>
      </c>
      <c r="D4" s="206">
        <v>2017</v>
      </c>
      <c r="E4" s="206">
        <v>2018</v>
      </c>
      <c r="F4" s="206">
        <v>2019</v>
      </c>
      <c r="G4" s="206">
        <v>2020</v>
      </c>
      <c r="H4" s="207" t="s">
        <v>595</v>
      </c>
      <c r="I4" s="207" t="s">
        <v>596</v>
      </c>
      <c r="J4" s="223" t="s">
        <v>597</v>
      </c>
      <c r="K4" s="207" t="s">
        <v>598</v>
      </c>
      <c r="L4" s="207" t="s">
        <v>599</v>
      </c>
    </row>
    <row r="5" spans="1:12" ht="15" customHeight="1" x14ac:dyDescent="0.25">
      <c r="A5" s="208" t="s">
        <v>9</v>
      </c>
      <c r="B5" s="209">
        <v>860610311.99999976</v>
      </c>
      <c r="C5" s="209">
        <v>899848607.00000119</v>
      </c>
      <c r="D5" s="209">
        <v>819611240</v>
      </c>
      <c r="E5" s="209">
        <v>930977596.99999857</v>
      </c>
      <c r="F5" s="209">
        <v>851357325.99999905</v>
      </c>
      <c r="G5" s="249">
        <v>716084536.99999344</v>
      </c>
      <c r="H5" s="229">
        <f>G5/B5*100-100</f>
        <v>-16.793404980720979</v>
      </c>
      <c r="I5" s="230">
        <f>G5/C5*100-100</f>
        <v>-20.421665219070292</v>
      </c>
      <c r="J5" s="231">
        <f>G5/D5*100-100</f>
        <v>-12.631196102191879</v>
      </c>
      <c r="K5" s="231">
        <f>G5/E5*100-100</f>
        <v>-23.082516775106185</v>
      </c>
      <c r="L5" s="231">
        <f>G5/F5*100-100</f>
        <v>-15.889073232689341</v>
      </c>
    </row>
    <row r="6" spans="1:12" ht="15" customHeight="1" x14ac:dyDescent="0.25">
      <c r="A6" s="208" t="s">
        <v>12</v>
      </c>
      <c r="B6" s="209">
        <v>6003746753.0000067</v>
      </c>
      <c r="C6" s="209">
        <v>5786104543.0000114</v>
      </c>
      <c r="D6" s="209">
        <v>6387556010.9999695</v>
      </c>
      <c r="E6" s="209">
        <v>6600614051.0000286</v>
      </c>
      <c r="F6" s="209">
        <v>6698542929.00002</v>
      </c>
      <c r="G6" s="249">
        <v>6193077144.0000505</v>
      </c>
      <c r="H6" s="229">
        <f t="shared" ref="H6:H12" si="0">G6/B6*100-100</f>
        <v>3.1535372624676086</v>
      </c>
      <c r="I6" s="230">
        <f t="shared" ref="I6:I12" si="1">G6/C6*100-100</f>
        <v>7.0336199074106247</v>
      </c>
      <c r="J6" s="231">
        <f t="shared" ref="J6:J12" si="2">G6/D6*100-100</f>
        <v>-3.0446522373347165</v>
      </c>
      <c r="K6" s="231">
        <f t="shared" ref="K6:K12" si="3">G6/E6*100-100</f>
        <v>-6.1742271832759883</v>
      </c>
      <c r="L6" s="231">
        <f t="shared" ref="L6:L12" si="4">G6/F6*100-100</f>
        <v>-7.5459064808207046</v>
      </c>
    </row>
    <row r="7" spans="1:12" ht="15" customHeight="1" x14ac:dyDescent="0.25">
      <c r="A7" s="208" t="s">
        <v>13</v>
      </c>
      <c r="B7" s="209">
        <v>2277388737.0000038</v>
      </c>
      <c r="C7" s="209">
        <v>1961646939.9999938</v>
      </c>
      <c r="D7" s="209">
        <v>2360758802.0000157</v>
      </c>
      <c r="E7" s="209">
        <v>2972688177.99999</v>
      </c>
      <c r="F7" s="209">
        <v>3197740692.0000038</v>
      </c>
      <c r="G7" s="249">
        <v>2177963688.9999995</v>
      </c>
      <c r="H7" s="229">
        <f t="shared" si="0"/>
        <v>-4.3657477700085821</v>
      </c>
      <c r="I7" s="230">
        <f t="shared" si="1"/>
        <v>11.027302853999117</v>
      </c>
      <c r="J7" s="231">
        <f t="shared" si="2"/>
        <v>-7.7430660364436079</v>
      </c>
      <c r="K7" s="231">
        <f t="shared" si="3"/>
        <v>-26.734202896944183</v>
      </c>
      <c r="L7" s="231">
        <f t="shared" si="4"/>
        <v>-31.890547146341376</v>
      </c>
    </row>
    <row r="8" spans="1:12" ht="15" customHeight="1" x14ac:dyDescent="0.25">
      <c r="A8" s="208" t="s">
        <v>10</v>
      </c>
      <c r="B8" s="209">
        <v>6539314520.9999695</v>
      </c>
      <c r="C8" s="209">
        <v>6699347064.000001</v>
      </c>
      <c r="D8" s="209">
        <v>6927534196.9999685</v>
      </c>
      <c r="E8" s="209">
        <v>7138476180.9999819</v>
      </c>
      <c r="F8" s="209">
        <v>6837516332.0000296</v>
      </c>
      <c r="G8" s="249">
        <v>6202022960.9999743</v>
      </c>
      <c r="H8" s="229">
        <f t="shared" si="0"/>
        <v>-5.1579039196973469</v>
      </c>
      <c r="I8" s="230">
        <f t="shared" si="1"/>
        <v>-7.423471246511113</v>
      </c>
      <c r="J8" s="231">
        <f t="shared" si="2"/>
        <v>-10.472864014358578</v>
      </c>
      <c r="K8" s="231">
        <f t="shared" si="3"/>
        <v>-13.118391043910805</v>
      </c>
      <c r="L8" s="231">
        <f t="shared" si="4"/>
        <v>-9.2942135732225495</v>
      </c>
    </row>
    <row r="9" spans="1:12" ht="15" customHeight="1" x14ac:dyDescent="0.25">
      <c r="A9" s="208" t="s">
        <v>11</v>
      </c>
      <c r="B9" s="209">
        <v>4898521142.9999905</v>
      </c>
      <c r="C9" s="209">
        <v>5077419645.9999876</v>
      </c>
      <c r="D9" s="209">
        <v>5695182931.9999714</v>
      </c>
      <c r="E9" s="209">
        <v>5905737247.000021</v>
      </c>
      <c r="F9" s="209">
        <v>5335124739.99998</v>
      </c>
      <c r="G9" s="249">
        <v>4315424025.0000286</v>
      </c>
      <c r="H9" s="229">
        <f t="shared" si="0"/>
        <v>-11.90353376004532</v>
      </c>
      <c r="I9" s="230">
        <f t="shared" si="1"/>
        <v>-15.007536782985071</v>
      </c>
      <c r="J9" s="231">
        <f t="shared" si="2"/>
        <v>-24.226770649409403</v>
      </c>
      <c r="K9" s="231">
        <f t="shared" si="3"/>
        <v>-26.92827593723095</v>
      </c>
      <c r="L9" s="231">
        <f t="shared" si="4"/>
        <v>-19.112968575125663</v>
      </c>
    </row>
    <row r="10" spans="1:12" ht="15" customHeight="1" x14ac:dyDescent="0.25">
      <c r="A10" s="208" t="s">
        <v>8</v>
      </c>
      <c r="B10" s="209">
        <v>8910113862.0000095</v>
      </c>
      <c r="C10" s="209">
        <v>8571909299.9999886</v>
      </c>
      <c r="D10" s="209">
        <v>9285640372.999979</v>
      </c>
      <c r="E10" s="209">
        <v>9417255235.9999771</v>
      </c>
      <c r="F10" s="209">
        <v>8850645697.0000095</v>
      </c>
      <c r="G10" s="249">
        <v>8064698918.9999657</v>
      </c>
      <c r="H10" s="229">
        <f t="shared" si="0"/>
        <v>-9.4882619469722158</v>
      </c>
      <c r="I10" s="230">
        <f t="shared" si="1"/>
        <v>-5.9171225831802019</v>
      </c>
      <c r="J10" s="231">
        <f t="shared" si="2"/>
        <v>-13.148704935312452</v>
      </c>
      <c r="K10" s="231">
        <f t="shared" si="3"/>
        <v>-14.362532214583112</v>
      </c>
      <c r="L10" s="231">
        <f t="shared" si="4"/>
        <v>-8.8801066600874776</v>
      </c>
    </row>
    <row r="11" spans="1:12" ht="15" customHeight="1" x14ac:dyDescent="0.25">
      <c r="A11" s="208" t="s">
        <v>7</v>
      </c>
      <c r="B11" s="209">
        <v>12419782983.00004</v>
      </c>
      <c r="C11" s="209">
        <v>13381318288.000031</v>
      </c>
      <c r="D11" s="209">
        <v>14682214220.999796</v>
      </c>
      <c r="E11" s="209">
        <v>15592629671.000019</v>
      </c>
      <c r="F11" s="209">
        <v>16115519258.999939</v>
      </c>
      <c r="G11" s="249">
        <v>13783107274.999935</v>
      </c>
      <c r="H11" s="229">
        <f t="shared" si="0"/>
        <v>10.977037955220197</v>
      </c>
      <c r="I11" s="230">
        <f t="shared" si="1"/>
        <v>3.0026113896432634</v>
      </c>
      <c r="J11" s="231">
        <f t="shared" si="2"/>
        <v>-6.1237830511550442</v>
      </c>
      <c r="K11" s="231">
        <f t="shared" si="3"/>
        <v>-11.604985394897994</v>
      </c>
      <c r="L11" s="231">
        <f t="shared" si="4"/>
        <v>-14.473079933167128</v>
      </c>
    </row>
    <row r="12" spans="1:12" ht="15" customHeight="1" x14ac:dyDescent="0.25">
      <c r="A12" s="210" t="s">
        <v>14</v>
      </c>
      <c r="B12" s="211">
        <f>SUM(B5:B11)</f>
        <v>41909478311.000015</v>
      </c>
      <c r="C12" s="211">
        <f>SUM(C5:C11)</f>
        <v>42377594388.000015</v>
      </c>
      <c r="D12" s="211">
        <f>SUM(D5:D11)</f>
        <v>46158497775.999695</v>
      </c>
      <c r="E12" s="211">
        <f>SUM(E5:E11)</f>
        <v>48558378161.000015</v>
      </c>
      <c r="F12" s="211">
        <v>47886446974.999985</v>
      </c>
      <c r="G12" s="211">
        <v>47886446974.999985</v>
      </c>
      <c r="H12" s="234">
        <f t="shared" si="0"/>
        <v>14.26161552202187</v>
      </c>
      <c r="I12" s="235">
        <f t="shared" si="1"/>
        <v>12.999446208678393</v>
      </c>
      <c r="J12" s="236">
        <f t="shared" si="2"/>
        <v>3.7435126406967925</v>
      </c>
      <c r="K12" s="236">
        <f t="shared" si="3"/>
        <v>-1.3837595312021733</v>
      </c>
      <c r="L12" s="236">
        <f t="shared" si="4"/>
        <v>0</v>
      </c>
    </row>
    <row r="13" spans="1:12" ht="15" customHeight="1" x14ac:dyDescent="0.25">
      <c r="B13" s="232"/>
      <c r="C13" s="232"/>
      <c r="D13" s="232"/>
      <c r="E13" s="232"/>
      <c r="F13" s="232"/>
      <c r="G13" s="232"/>
      <c r="H13" s="233"/>
      <c r="I13" s="232"/>
      <c r="J13" s="232"/>
      <c r="K13" s="232"/>
      <c r="L13" s="23"/>
    </row>
    <row r="14" spans="1:12" ht="22.5" customHeight="1" x14ac:dyDescent="0.25">
      <c r="A14" s="309" t="s">
        <v>549</v>
      </c>
      <c r="B14" s="313" t="s">
        <v>16</v>
      </c>
      <c r="C14" s="314"/>
      <c r="D14" s="314"/>
      <c r="E14" s="314"/>
      <c r="F14" s="314"/>
      <c r="G14" s="314"/>
      <c r="H14" s="314"/>
      <c r="I14" s="314"/>
      <c r="J14" s="314"/>
      <c r="K14" s="314"/>
      <c r="L14" s="314"/>
    </row>
    <row r="15" spans="1:12" ht="30.75" customHeight="1" x14ac:dyDescent="0.25">
      <c r="A15" s="310"/>
      <c r="B15" s="206">
        <v>2015</v>
      </c>
      <c r="C15" s="206">
        <v>2016</v>
      </c>
      <c r="D15" s="206">
        <v>2017</v>
      </c>
      <c r="E15" s="206">
        <v>2018</v>
      </c>
      <c r="F15" s="206">
        <v>2019</v>
      </c>
      <c r="G15" s="206">
        <v>2020</v>
      </c>
      <c r="H15" s="207" t="s">
        <v>595</v>
      </c>
      <c r="I15" s="207" t="s">
        <v>596</v>
      </c>
      <c r="J15" s="207" t="s">
        <v>597</v>
      </c>
      <c r="K15" s="207" t="s">
        <v>598</v>
      </c>
      <c r="L15" s="207" t="s">
        <v>599</v>
      </c>
    </row>
    <row r="16" spans="1:12" ht="12.75" customHeight="1" x14ac:dyDescent="0.25">
      <c r="A16" s="208" t="s">
        <v>9</v>
      </c>
      <c r="B16" s="209">
        <v>3781672533.0000076</v>
      </c>
      <c r="C16" s="209">
        <v>3856880963.000001</v>
      </c>
      <c r="D16" s="209">
        <v>3888870603.0000267</v>
      </c>
      <c r="E16" s="209">
        <v>3893914125.9999924</v>
      </c>
      <c r="F16" s="209">
        <v>4048551640.9999971</v>
      </c>
      <c r="G16" s="249">
        <v>3161315710.0000048</v>
      </c>
      <c r="H16" s="229">
        <f>G16/B16*100-100</f>
        <v>-16.404297770010047</v>
      </c>
      <c r="I16" s="230">
        <f>G16/C16*100-100</f>
        <v>-18.034397734146395</v>
      </c>
      <c r="J16" s="231">
        <f>G16/D16*100-100</f>
        <v>-18.708642361068982</v>
      </c>
      <c r="K16" s="231">
        <f>G16/E16*100-100</f>
        <v>-18.813933545898365</v>
      </c>
      <c r="L16" s="231">
        <f>G16/F16*100-100</f>
        <v>-21.914897219412623</v>
      </c>
    </row>
    <row r="17" spans="1:12" ht="12.75" customHeight="1" x14ac:dyDescent="0.25">
      <c r="A17" s="208" t="s">
        <v>12</v>
      </c>
      <c r="B17" s="209">
        <v>8742813813.0000763</v>
      </c>
      <c r="C17" s="209">
        <v>9124694547.0000343</v>
      </c>
      <c r="D17" s="209">
        <v>9554722038.9999676</v>
      </c>
      <c r="E17" s="209">
        <v>9987339438.000061</v>
      </c>
      <c r="F17" s="209">
        <v>10441966873.00001</v>
      </c>
      <c r="G17" s="249">
        <v>9172151939.0000267</v>
      </c>
      <c r="H17" s="229">
        <f t="shared" ref="H17:H23" si="5">G17/B17*100-100</f>
        <v>4.9107545371897174</v>
      </c>
      <c r="I17" s="230">
        <f t="shared" ref="I17:I23" si="6">G17/C17*100-100</f>
        <v>0.52009841815028324</v>
      </c>
      <c r="J17" s="231">
        <f t="shared" ref="J17:J23" si="7">G17/D17*100-100</f>
        <v>-4.003989843329677</v>
      </c>
      <c r="K17" s="231">
        <f t="shared" ref="K17:K23" si="8">G17/E17*100-100</f>
        <v>-8.1622088050636421</v>
      </c>
      <c r="L17" s="231">
        <f t="shared" ref="L17:L23" si="9">G17/F17*100-100</f>
        <v>-12.160687248332181</v>
      </c>
    </row>
    <row r="18" spans="1:12" x14ac:dyDescent="0.25">
      <c r="A18" s="208" t="s">
        <v>13</v>
      </c>
      <c r="B18" s="209">
        <v>1435032017.9999993</v>
      </c>
      <c r="C18" s="209">
        <v>1356677636.9999983</v>
      </c>
      <c r="D18" s="209">
        <v>1468604773.9999964</v>
      </c>
      <c r="E18" s="209">
        <v>1458582458.0000074</v>
      </c>
      <c r="F18" s="209">
        <v>1658237800</v>
      </c>
      <c r="G18" s="249">
        <v>2136491509.0000067</v>
      </c>
      <c r="H18" s="229">
        <f t="shared" si="5"/>
        <v>48.881103850047168</v>
      </c>
      <c r="I18" s="230">
        <f t="shared" si="6"/>
        <v>57.479673190780943</v>
      </c>
      <c r="J18" s="231">
        <f t="shared" si="7"/>
        <v>45.477636109060626</v>
      </c>
      <c r="K18" s="231">
        <f t="shared" si="8"/>
        <v>46.477252436556853</v>
      </c>
      <c r="L18" s="231">
        <f t="shared" si="9"/>
        <v>28.841081116351745</v>
      </c>
    </row>
    <row r="19" spans="1:12" x14ac:dyDescent="0.25">
      <c r="A19" s="208" t="s">
        <v>10</v>
      </c>
      <c r="B19" s="209">
        <v>11919494345.000011</v>
      </c>
      <c r="C19" s="209">
        <v>12183684488.999928</v>
      </c>
      <c r="D19" s="209">
        <v>12955460161.999884</v>
      </c>
      <c r="E19" s="209">
        <v>13551361801.0002</v>
      </c>
      <c r="F19" s="209">
        <v>13684536150.000011</v>
      </c>
      <c r="G19" s="249">
        <v>12654983864.000143</v>
      </c>
      <c r="H19" s="229">
        <f t="shared" si="5"/>
        <v>6.1704758416086065</v>
      </c>
      <c r="I19" s="230">
        <f t="shared" si="6"/>
        <v>3.8682828287758895</v>
      </c>
      <c r="J19" s="231">
        <f t="shared" si="7"/>
        <v>-2.3193023963832502</v>
      </c>
      <c r="K19" s="231">
        <f t="shared" si="8"/>
        <v>-6.6146705413318472</v>
      </c>
      <c r="L19" s="231">
        <f t="shared" si="9"/>
        <v>-7.523472295404531</v>
      </c>
    </row>
    <row r="20" spans="1:12" x14ac:dyDescent="0.25">
      <c r="A20" s="208" t="s">
        <v>11</v>
      </c>
      <c r="B20" s="209">
        <v>4386136292.9999981</v>
      </c>
      <c r="C20" s="209">
        <v>4595349889.0000048</v>
      </c>
      <c r="D20" s="209">
        <v>4717806727.0000153</v>
      </c>
      <c r="E20" s="209">
        <v>5039401498.999999</v>
      </c>
      <c r="F20" s="209">
        <v>4966216172.0000095</v>
      </c>
      <c r="G20" s="249">
        <v>4497114157.9999485</v>
      </c>
      <c r="H20" s="229">
        <f t="shared" si="5"/>
        <v>2.5301964550683067</v>
      </c>
      <c r="I20" s="230">
        <f t="shared" si="6"/>
        <v>-2.1377203776192459</v>
      </c>
      <c r="J20" s="231">
        <f t="shared" si="7"/>
        <v>-4.6778637144468576</v>
      </c>
      <c r="K20" s="231">
        <f t="shared" si="8"/>
        <v>-10.76094732891714</v>
      </c>
      <c r="L20" s="231">
        <f t="shared" si="9"/>
        <v>-9.4458637673668306</v>
      </c>
    </row>
    <row r="21" spans="1:12" x14ac:dyDescent="0.25">
      <c r="A21" s="208" t="s">
        <v>8</v>
      </c>
      <c r="B21" s="209">
        <v>17110247540.999964</v>
      </c>
      <c r="C21" s="209">
        <v>16765978183.999887</v>
      </c>
      <c r="D21" s="209">
        <v>17703690990.999821</v>
      </c>
      <c r="E21" s="209">
        <v>17958633194.999687</v>
      </c>
      <c r="F21" s="209">
        <v>18545074311.999977</v>
      </c>
      <c r="G21" s="249">
        <v>16834189534.999479</v>
      </c>
      <c r="H21" s="229">
        <f t="shared" si="5"/>
        <v>-1.6134074351583081</v>
      </c>
      <c r="I21" s="230">
        <f t="shared" si="6"/>
        <v>0.40684384919865124</v>
      </c>
      <c r="J21" s="231">
        <f t="shared" si="7"/>
        <v>-4.9114134247054864</v>
      </c>
      <c r="K21" s="231">
        <f t="shared" si="8"/>
        <v>-6.2612986622684161</v>
      </c>
      <c r="L21" s="231">
        <f t="shared" si="9"/>
        <v>-9.2255482410951259</v>
      </c>
    </row>
    <row r="22" spans="1:12" x14ac:dyDescent="0.25">
      <c r="A22" s="208" t="s">
        <v>7</v>
      </c>
      <c r="B22" s="209">
        <v>10141177207.00005</v>
      </c>
      <c r="C22" s="209">
        <v>10437266372.000082</v>
      </c>
      <c r="D22" s="209">
        <v>11291451576.999851</v>
      </c>
      <c r="E22" s="209">
        <v>11423104095.000196</v>
      </c>
      <c r="F22" s="209">
        <v>11797534428.000092</v>
      </c>
      <c r="G22" s="249">
        <v>11281769471.000036</v>
      </c>
      <c r="H22" s="229">
        <f t="shared" si="5"/>
        <v>11.247138677477025</v>
      </c>
      <c r="I22" s="230">
        <f t="shared" si="6"/>
        <v>8.0912287652779753</v>
      </c>
      <c r="J22" s="231">
        <f t="shared" si="7"/>
        <v>-8.5747221548885477E-2</v>
      </c>
      <c r="K22" s="231">
        <f t="shared" si="8"/>
        <v>-1.2372698596174132</v>
      </c>
      <c r="L22" s="231">
        <f t="shared" si="9"/>
        <v>-4.3718029402478038</v>
      </c>
    </row>
    <row r="23" spans="1:12" x14ac:dyDescent="0.25">
      <c r="A23" s="210" t="s">
        <v>14</v>
      </c>
      <c r="B23" s="211">
        <f>SUM(B16:B22)</f>
        <v>57516573750.000107</v>
      </c>
      <c r="C23" s="211">
        <f>SUM(C16:C22)</f>
        <v>58320532080.999939</v>
      </c>
      <c r="D23" s="211">
        <f>SUM(D16:D22)</f>
        <v>61580606872.999557</v>
      </c>
      <c r="E23" s="211">
        <f>SUM(E16:E22)</f>
        <v>63312336612.000145</v>
      </c>
      <c r="F23" s="211">
        <v>65142117376.000099</v>
      </c>
      <c r="G23" s="211">
        <v>65142117376.000099</v>
      </c>
      <c r="H23" s="234">
        <f t="shared" si="5"/>
        <v>13.257993529212925</v>
      </c>
      <c r="I23" s="235">
        <f t="shared" si="6"/>
        <v>11.696713064150075</v>
      </c>
      <c r="J23" s="236">
        <f t="shared" si="7"/>
        <v>5.7834936741458307</v>
      </c>
      <c r="K23" s="236">
        <f t="shared" si="8"/>
        <v>2.8900856640523074</v>
      </c>
      <c r="L23" s="236">
        <f t="shared" si="9"/>
        <v>0</v>
      </c>
    </row>
    <row r="24" spans="1:12" x14ac:dyDescent="0.25">
      <c r="H24" s="217"/>
      <c r="I24" s="217"/>
      <c r="J24" s="217"/>
      <c r="K24" s="217"/>
      <c r="L24" s="23"/>
    </row>
    <row r="25" spans="1:12" ht="21.75" customHeight="1" x14ac:dyDescent="0.25">
      <c r="A25" s="309" t="s">
        <v>549</v>
      </c>
      <c r="B25" s="315" t="s">
        <v>44</v>
      </c>
      <c r="C25" s="316"/>
      <c r="D25" s="316"/>
      <c r="E25" s="316"/>
      <c r="F25" s="316"/>
      <c r="G25" s="316"/>
      <c r="H25" s="316"/>
      <c r="I25" s="316"/>
      <c r="J25" s="316"/>
      <c r="K25" s="316"/>
      <c r="L25" s="316"/>
    </row>
    <row r="26" spans="1:12" ht="30.75" customHeight="1" x14ac:dyDescent="0.25">
      <c r="A26" s="310"/>
      <c r="B26" s="206">
        <v>2015</v>
      </c>
      <c r="C26" s="206">
        <v>2016</v>
      </c>
      <c r="D26" s="206">
        <v>2017</v>
      </c>
      <c r="E26" s="206">
        <v>2018</v>
      </c>
      <c r="F26" s="206">
        <v>2019</v>
      </c>
      <c r="G26" s="206">
        <v>2020</v>
      </c>
      <c r="H26" s="207" t="s">
        <v>595</v>
      </c>
      <c r="I26" s="207" t="s">
        <v>596</v>
      </c>
      <c r="J26" s="207" t="s">
        <v>597</v>
      </c>
      <c r="K26" s="207" t="s">
        <v>598</v>
      </c>
      <c r="L26" s="207" t="s">
        <v>599</v>
      </c>
    </row>
    <row r="27" spans="1:12" x14ac:dyDescent="0.25">
      <c r="A27" s="208" t="s">
        <v>9</v>
      </c>
      <c r="B27" s="209">
        <f t="shared" ref="B27:G34" si="10">B16-B5</f>
        <v>2921062221.0000076</v>
      </c>
      <c r="C27" s="209">
        <f t="shared" si="10"/>
        <v>2957032356</v>
      </c>
      <c r="D27" s="209">
        <f t="shared" si="10"/>
        <v>3069259363.0000267</v>
      </c>
      <c r="E27" s="209">
        <f>E16-E5</f>
        <v>2962936528.9999938</v>
      </c>
      <c r="F27" s="209">
        <f>F16-F5</f>
        <v>3197194314.9999981</v>
      </c>
      <c r="G27" s="209">
        <f>G16-G5</f>
        <v>2445231173.0000114</v>
      </c>
      <c r="H27" s="229">
        <f>G27/B27*100-100</f>
        <v>-16.289658076406823</v>
      </c>
      <c r="I27" s="230">
        <f>G27/C27*100-100</f>
        <v>-17.30793313646069</v>
      </c>
      <c r="J27" s="231">
        <f>G27/D27*100-100</f>
        <v>-20.33155612466922</v>
      </c>
      <c r="K27" s="231">
        <f>G27/E27*100-100</f>
        <v>-17.472711647141168</v>
      </c>
      <c r="L27" s="231">
        <f>G27/F27*100-100</f>
        <v>-23.519469507125876</v>
      </c>
    </row>
    <row r="28" spans="1:12" x14ac:dyDescent="0.25">
      <c r="A28" s="208" t="s">
        <v>12</v>
      </c>
      <c r="B28" s="209">
        <f t="shared" si="10"/>
        <v>2739067060.0000696</v>
      </c>
      <c r="C28" s="209">
        <f t="shared" si="10"/>
        <v>3338590004.0000229</v>
      </c>
      <c r="D28" s="209">
        <f t="shared" si="10"/>
        <v>3167166027.9999981</v>
      </c>
      <c r="E28" s="209">
        <f t="shared" si="10"/>
        <v>3386725387.0000324</v>
      </c>
      <c r="F28" s="209">
        <f t="shared" si="10"/>
        <v>3743423943.9999895</v>
      </c>
      <c r="G28" s="209">
        <f t="shared" si="10"/>
        <v>2979074794.9999762</v>
      </c>
      <c r="H28" s="229">
        <f t="shared" ref="H28:H34" si="11">G28/B28*100-100</f>
        <v>8.7623898846748318</v>
      </c>
      <c r="I28" s="230">
        <f t="shared" ref="I28:I34" si="12">G28/C28*100-100</f>
        <v>-10.768474372992955</v>
      </c>
      <c r="J28" s="231">
        <f t="shared" ref="J28:J34" si="13">G28/D28*100-100</f>
        <v>-5.938786641974616</v>
      </c>
      <c r="K28" s="231">
        <f t="shared" ref="K28:K34" si="14">G28/E28*100-100</f>
        <v>-12.036718228316516</v>
      </c>
      <c r="L28" s="231">
        <f t="shared" ref="L28:L34" si="15">G28/F28*100-100</f>
        <v>-20.418450072296039</v>
      </c>
    </row>
    <row r="29" spans="1:12" x14ac:dyDescent="0.25">
      <c r="A29" s="208" t="s">
        <v>13</v>
      </c>
      <c r="B29" s="209">
        <f t="shared" si="10"/>
        <v>-842356719.00000453</v>
      </c>
      <c r="C29" s="209">
        <f t="shared" si="10"/>
        <v>-604969302.99999547</v>
      </c>
      <c r="D29" s="209">
        <f t="shared" si="10"/>
        <v>-892154028.00001931</v>
      </c>
      <c r="E29" s="209">
        <f t="shared" si="10"/>
        <v>-1514105719.9999826</v>
      </c>
      <c r="F29" s="209">
        <f t="shared" si="10"/>
        <v>-1539502892.0000038</v>
      </c>
      <c r="G29" s="209">
        <f t="shared" si="10"/>
        <v>-41472179.999992847</v>
      </c>
      <c r="H29" s="229">
        <f t="shared" si="11"/>
        <v>-95.076648756452471</v>
      </c>
      <c r="I29" s="230">
        <f t="shared" si="12"/>
        <v>-93.144746387240545</v>
      </c>
      <c r="J29" s="231">
        <f t="shared" si="13"/>
        <v>-95.351455163749819</v>
      </c>
      <c r="K29" s="231">
        <f t="shared" si="14"/>
        <v>-97.26094555669512</v>
      </c>
      <c r="L29" s="231">
        <f t="shared" si="15"/>
        <v>-97.306131725019668</v>
      </c>
    </row>
    <row r="30" spans="1:12" x14ac:dyDescent="0.25">
      <c r="A30" s="208" t="s">
        <v>10</v>
      </c>
      <c r="B30" s="209">
        <f t="shared" si="10"/>
        <v>5380179824.000042</v>
      </c>
      <c r="C30" s="209">
        <f t="shared" si="10"/>
        <v>5484337424.9999266</v>
      </c>
      <c r="D30" s="209">
        <f t="shared" si="10"/>
        <v>6027925964.9999151</v>
      </c>
      <c r="E30" s="209">
        <f t="shared" si="10"/>
        <v>6412885620.0002184</v>
      </c>
      <c r="F30" s="209">
        <f t="shared" si="10"/>
        <v>6847019817.9999819</v>
      </c>
      <c r="G30" s="209">
        <f t="shared" si="10"/>
        <v>6452960903.0001688</v>
      </c>
      <c r="H30" s="229">
        <f t="shared" si="11"/>
        <v>19.939502286050697</v>
      </c>
      <c r="I30" s="230">
        <f t="shared" si="12"/>
        <v>17.661631714796528</v>
      </c>
      <c r="J30" s="231">
        <f t="shared" si="13"/>
        <v>7.0510975162625442</v>
      </c>
      <c r="K30" s="231">
        <f t="shared" si="14"/>
        <v>0.62491810044085128</v>
      </c>
      <c r="L30" s="231">
        <f t="shared" si="15"/>
        <v>-5.7551887605740575</v>
      </c>
    </row>
    <row r="31" spans="1:12" x14ac:dyDescent="0.25">
      <c r="A31" s="208" t="s">
        <v>11</v>
      </c>
      <c r="B31" s="209">
        <f t="shared" si="10"/>
        <v>-512384849.99999237</v>
      </c>
      <c r="C31" s="209">
        <f t="shared" si="10"/>
        <v>-482069756.99998283</v>
      </c>
      <c r="D31" s="209">
        <f t="shared" si="10"/>
        <v>-977376204.99995613</v>
      </c>
      <c r="E31" s="209">
        <f t="shared" si="10"/>
        <v>-866335748.00002193</v>
      </c>
      <c r="F31" s="209">
        <f t="shared" si="10"/>
        <v>-368908567.99997044</v>
      </c>
      <c r="G31" s="209">
        <f t="shared" si="10"/>
        <v>181690132.99991989</v>
      </c>
      <c r="H31" s="229">
        <f t="shared" si="11"/>
        <v>-135.45970045756087</v>
      </c>
      <c r="I31" s="230">
        <f t="shared" si="12"/>
        <v>-137.68959374896573</v>
      </c>
      <c r="J31" s="231">
        <f t="shared" si="13"/>
        <v>-118.58958015045272</v>
      </c>
      <c r="K31" s="231">
        <f t="shared" si="14"/>
        <v>-120.97225393496232</v>
      </c>
      <c r="L31" s="231">
        <f t="shared" si="15"/>
        <v>-149.25072192954175</v>
      </c>
    </row>
    <row r="32" spans="1:12" x14ac:dyDescent="0.25">
      <c r="A32" s="208" t="s">
        <v>8</v>
      </c>
      <c r="B32" s="209">
        <f t="shared" si="10"/>
        <v>8200133678.9999542</v>
      </c>
      <c r="C32" s="209">
        <f t="shared" si="10"/>
        <v>8194068883.9998989</v>
      </c>
      <c r="D32" s="209">
        <f t="shared" si="10"/>
        <v>8418050617.9998417</v>
      </c>
      <c r="E32" s="209">
        <f t="shared" si="10"/>
        <v>8541377958.9997101</v>
      </c>
      <c r="F32" s="209">
        <f t="shared" si="10"/>
        <v>9694428614.9999676</v>
      </c>
      <c r="G32" s="209">
        <f t="shared" si="10"/>
        <v>8769490615.9995136</v>
      </c>
      <c r="H32" s="229">
        <f t="shared" si="11"/>
        <v>6.9432640891897677</v>
      </c>
      <c r="I32" s="230">
        <f t="shared" si="12"/>
        <v>7.0224175576947943</v>
      </c>
      <c r="J32" s="231">
        <f t="shared" si="13"/>
        <v>4.1748382606325407</v>
      </c>
      <c r="K32" s="231">
        <f t="shared" si="14"/>
        <v>2.6706774725903557</v>
      </c>
      <c r="L32" s="231">
        <f t="shared" si="15"/>
        <v>-9.5409233048487181</v>
      </c>
    </row>
    <row r="33" spans="1:12" x14ac:dyDescent="0.25">
      <c r="A33" s="208" t="s">
        <v>7</v>
      </c>
      <c r="B33" s="209">
        <f t="shared" si="10"/>
        <v>-2278605775.9999905</v>
      </c>
      <c r="C33" s="209">
        <f t="shared" si="10"/>
        <v>-2944051915.9999485</v>
      </c>
      <c r="D33" s="209">
        <f t="shared" si="10"/>
        <v>-3390762643.9999447</v>
      </c>
      <c r="E33" s="209">
        <f t="shared" si="10"/>
        <v>-4169525575.9998226</v>
      </c>
      <c r="F33" s="209">
        <f t="shared" si="10"/>
        <v>-4317984830.9998474</v>
      </c>
      <c r="G33" s="209">
        <f t="shared" si="10"/>
        <v>-2501337803.9998989</v>
      </c>
      <c r="H33" s="229">
        <f t="shared" si="11"/>
        <v>9.7749259808735474</v>
      </c>
      <c r="I33" s="230">
        <f t="shared" si="12"/>
        <v>-15.037578297924867</v>
      </c>
      <c r="J33" s="231">
        <f t="shared" si="13"/>
        <v>-26.230819829689622</v>
      </c>
      <c r="K33" s="231">
        <f t="shared" si="14"/>
        <v>-40.009054785565247</v>
      </c>
      <c r="L33" s="231">
        <f t="shared" si="15"/>
        <v>-42.071639852873133</v>
      </c>
    </row>
    <row r="34" spans="1:12" x14ac:dyDescent="0.25">
      <c r="A34" s="210" t="s">
        <v>14</v>
      </c>
      <c r="B34" s="211">
        <f t="shared" si="10"/>
        <v>15607095439.000092</v>
      </c>
      <c r="C34" s="211">
        <f t="shared" si="10"/>
        <v>15942937692.999924</v>
      </c>
      <c r="D34" s="211">
        <f t="shared" si="10"/>
        <v>15422109096.999863</v>
      </c>
      <c r="E34" s="211">
        <f>E23-E12</f>
        <v>14753958451.00013</v>
      </c>
      <c r="F34" s="211">
        <f>F23-F12</f>
        <v>17255670401.000114</v>
      </c>
      <c r="G34" s="211">
        <f t="shared" si="10"/>
        <v>17255670401.000114</v>
      </c>
      <c r="H34" s="234">
        <f t="shared" si="11"/>
        <v>10.56298379441219</v>
      </c>
      <c r="I34" s="235">
        <f t="shared" si="12"/>
        <v>8.2339449182980502</v>
      </c>
      <c r="J34" s="236">
        <f t="shared" si="13"/>
        <v>11.889173474702915</v>
      </c>
      <c r="K34" s="236">
        <f t="shared" si="14"/>
        <v>16.956208452860324</v>
      </c>
      <c r="L34" s="236">
        <f t="shared" si="15"/>
        <v>0</v>
      </c>
    </row>
    <row r="35" spans="1:12" x14ac:dyDescent="0.25">
      <c r="H35" s="217"/>
      <c r="I35" s="217"/>
      <c r="J35" s="217"/>
      <c r="K35" s="217"/>
      <c r="L35" s="23"/>
    </row>
  </sheetData>
  <mergeCells count="6">
    <mergeCell ref="A25:A26"/>
    <mergeCell ref="A3:A4"/>
    <mergeCell ref="A14:A15"/>
    <mergeCell ref="B3:L3"/>
    <mergeCell ref="B14:L14"/>
    <mergeCell ref="B25:L25"/>
  </mergeCells>
  <phoneticPr fontId="24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>
    <tabColor rgb="FFFFC000"/>
    <pageSetUpPr fitToPage="1"/>
  </sheetPr>
  <dimension ref="A1:X225"/>
  <sheetViews>
    <sheetView workbookViewId="0">
      <selection activeCell="A2" sqref="A2"/>
    </sheetView>
  </sheetViews>
  <sheetFormatPr defaultRowHeight="15" customHeight="1" x14ac:dyDescent="0.25"/>
  <cols>
    <col min="1" max="1" width="31.85546875" style="23" customWidth="1"/>
    <col min="2" max="6" width="17.42578125" style="23" bestFit="1" customWidth="1"/>
    <col min="7" max="7" width="17.42578125" style="23" customWidth="1"/>
    <col min="8" max="11" width="9.7109375" style="23" customWidth="1"/>
    <col min="12" max="12" width="6.7109375" style="23" customWidth="1"/>
    <col min="13" max="13" width="16.28515625" style="23" customWidth="1"/>
    <col min="14" max="14" width="16" style="23" customWidth="1"/>
    <col min="15" max="16" width="15.7109375" style="23" customWidth="1"/>
    <col min="17" max="17" width="7.5703125" style="23" bestFit="1" customWidth="1"/>
    <col min="18" max="18" width="8.7109375" style="23" customWidth="1"/>
    <col min="19" max="22" width="16.7109375" style="23" customWidth="1"/>
    <col min="23" max="23" width="8.7109375" style="23" customWidth="1"/>
    <col min="24" max="24" width="6.7109375" style="23" customWidth="1"/>
    <col min="25" max="25" width="15.7109375" style="23" customWidth="1"/>
    <col min="26" max="26" width="16.42578125" style="23" customWidth="1"/>
    <col min="27" max="28" width="16.7109375" style="23" customWidth="1"/>
    <col min="29" max="30" width="9.140625" style="23"/>
    <col min="31" max="31" width="17.42578125" style="23" customWidth="1"/>
    <col min="32" max="32" width="16.85546875" style="23" customWidth="1"/>
    <col min="33" max="34" width="17.140625" style="23" customWidth="1"/>
    <col min="35" max="16384" width="9.140625" style="23"/>
  </cols>
  <sheetData>
    <row r="1" spans="1:23" ht="15" customHeight="1" x14ac:dyDescent="0.25">
      <c r="A1" s="217" t="str">
        <f>'Indice tavole'!C9</f>
        <v>Importazioni per provincia e voce merceologica*. Anni 2015-2020. Valori in milioni di euro e variazioni percentuali rispetto all'anno precedente</v>
      </c>
      <c r="B1" s="217"/>
      <c r="W1" s="214" t="s">
        <v>110</v>
      </c>
    </row>
    <row r="2" spans="1:23" ht="15" customHeight="1" x14ac:dyDescent="0.25">
      <c r="A2" s="217"/>
      <c r="B2" s="217"/>
    </row>
    <row r="3" spans="1:23" ht="16.5" customHeight="1" x14ac:dyDescent="0.25">
      <c r="A3" s="237" t="s">
        <v>9</v>
      </c>
      <c r="B3" s="238"/>
      <c r="C3" s="238"/>
      <c r="D3" s="238"/>
      <c r="E3" s="238"/>
      <c r="F3" s="238"/>
      <c r="G3" s="238"/>
      <c r="H3" s="238"/>
      <c r="I3" s="238"/>
      <c r="J3" s="238"/>
    </row>
    <row r="4" spans="1:23" ht="33.75" customHeight="1" x14ac:dyDescent="0.25">
      <c r="A4" s="5" t="s">
        <v>46</v>
      </c>
      <c r="B4" s="5">
        <v>2015</v>
      </c>
      <c r="C4" s="5">
        <v>2016</v>
      </c>
      <c r="D4" s="218">
        <v>2017</v>
      </c>
      <c r="E4" s="218">
        <v>2018</v>
      </c>
      <c r="F4" s="218">
        <v>2019</v>
      </c>
      <c r="G4" s="218">
        <v>2020</v>
      </c>
      <c r="H4" s="207" t="s">
        <v>595</v>
      </c>
      <c r="I4" s="207" t="s">
        <v>596</v>
      </c>
      <c r="J4" s="223" t="s">
        <v>597</v>
      </c>
      <c r="K4" s="207" t="s">
        <v>598</v>
      </c>
      <c r="L4" s="207" t="s">
        <v>599</v>
      </c>
    </row>
    <row r="5" spans="1:23" ht="15" customHeight="1" x14ac:dyDescent="0.25">
      <c r="A5" s="208" t="s">
        <v>17</v>
      </c>
      <c r="B5" s="101">
        <v>17532794.000000004</v>
      </c>
      <c r="C5" s="101">
        <v>17276989.999999993</v>
      </c>
      <c r="D5" s="101">
        <v>16855447.999999993</v>
      </c>
      <c r="E5" s="101">
        <v>17261762.999999996</v>
      </c>
      <c r="F5" s="209">
        <v>17524192.999999993</v>
      </c>
      <c r="G5" s="249">
        <v>12987364.999999998</v>
      </c>
      <c r="H5" s="229">
        <f>G5/B5*100-100</f>
        <v>-25.925297473979356</v>
      </c>
      <c r="I5" s="230">
        <f>G5/C5*100-100</f>
        <v>-24.828543629416913</v>
      </c>
      <c r="J5" s="231">
        <f>G5/D5*100-100</f>
        <v>-22.948562387662406</v>
      </c>
      <c r="K5" s="231">
        <f>G5/E5*100-100</f>
        <v>-24.762233150808527</v>
      </c>
      <c r="L5" s="231">
        <f>G5/F5*100-100</f>
        <v>-25.888941077058419</v>
      </c>
    </row>
    <row r="6" spans="1:23" ht="15" customHeight="1" x14ac:dyDescent="0.25">
      <c r="A6" s="208" t="s">
        <v>18</v>
      </c>
      <c r="B6" s="101">
        <v>1518995</v>
      </c>
      <c r="C6" s="101">
        <v>989657</v>
      </c>
      <c r="D6" s="101">
        <v>906642.99999999977</v>
      </c>
      <c r="E6" s="101">
        <v>736613.00000000012</v>
      </c>
      <c r="F6" s="101">
        <v>875951</v>
      </c>
      <c r="G6" s="101">
        <v>1023811</v>
      </c>
      <c r="H6" s="229">
        <f>G6/B6*100-100</f>
        <v>-32.599448977778067</v>
      </c>
      <c r="I6" s="230">
        <f>G6/C6*100-100</f>
        <v>3.4510946721945146</v>
      </c>
      <c r="J6" s="231">
        <f>G6/D6*100-100</f>
        <v>12.923278512049421</v>
      </c>
      <c r="K6" s="231">
        <f>G6/E6*100-100</f>
        <v>38.988994220845939</v>
      </c>
      <c r="L6" s="231">
        <f>G6/F6*100-100</f>
        <v>16.879939631326408</v>
      </c>
    </row>
    <row r="7" spans="1:23" ht="15" customHeight="1" x14ac:dyDescent="0.25">
      <c r="A7" s="208" t="s">
        <v>19</v>
      </c>
      <c r="B7" s="101">
        <v>632674</v>
      </c>
      <c r="C7" s="101">
        <v>482573.00000000012</v>
      </c>
      <c r="D7" s="101">
        <v>755021.00000000012</v>
      </c>
      <c r="E7" s="101">
        <v>874618.99999999965</v>
      </c>
      <c r="F7" s="101">
        <v>1016920</v>
      </c>
      <c r="G7" s="101">
        <v>787734.99999999965</v>
      </c>
      <c r="H7" s="229">
        <f t="shared" ref="H7:H33" si="0">G7/B7*100-100</f>
        <v>24.508830772246</v>
      </c>
      <c r="I7" s="230">
        <f>G7/C7*100-100</f>
        <v>63.236442983755694</v>
      </c>
      <c r="J7" s="231">
        <f>G7/D7*100-100</f>
        <v>4.3328596158251855</v>
      </c>
      <c r="K7" s="231">
        <f>G7/E7*100-100</f>
        <v>-9.9339255149956784</v>
      </c>
      <c r="L7" s="231">
        <f>G7/F7*100-100</f>
        <v>-22.53717106557059</v>
      </c>
    </row>
    <row r="8" spans="1:23" ht="15" customHeight="1" x14ac:dyDescent="0.25">
      <c r="A8" s="208" t="s">
        <v>20</v>
      </c>
      <c r="B8" s="101">
        <v>24866035.999999981</v>
      </c>
      <c r="C8" s="101">
        <v>28053334.999999981</v>
      </c>
      <c r="D8" s="101">
        <v>25701087.000000004</v>
      </c>
      <c r="E8" s="101">
        <v>29549260.999999978</v>
      </c>
      <c r="F8" s="101">
        <v>29842588.999999993</v>
      </c>
      <c r="G8" s="101">
        <v>29616878.999999993</v>
      </c>
      <c r="H8" s="229">
        <f t="shared" si="0"/>
        <v>19.105751314765314</v>
      </c>
      <c r="I8" s="230">
        <f t="shared" ref="I8:I33" si="1">G8/C8*100-100</f>
        <v>5.5734692506256778</v>
      </c>
      <c r="J8" s="231">
        <f t="shared" ref="J8:J33" si="2">G8/D8*100-100</f>
        <v>15.23590033370958</v>
      </c>
      <c r="K8" s="231">
        <f t="shared" ref="K8:K33" si="3">G8/E8*100-100</f>
        <v>0.22883144184220328</v>
      </c>
      <c r="L8" s="231">
        <f t="shared" ref="L8:L33" si="4">G8/F8*100-100</f>
        <v>-0.75633518258084109</v>
      </c>
    </row>
    <row r="9" spans="1:23" ht="15" customHeight="1" x14ac:dyDescent="0.25">
      <c r="A9" s="208" t="s">
        <v>21</v>
      </c>
      <c r="B9" s="101">
        <v>3685419.0000000009</v>
      </c>
      <c r="C9" s="101">
        <v>3331052.9999999995</v>
      </c>
      <c r="D9" s="101">
        <v>3332178.9999999986</v>
      </c>
      <c r="E9" s="101">
        <v>3651780.0000000005</v>
      </c>
      <c r="F9" s="101">
        <v>3978772</v>
      </c>
      <c r="G9" s="101">
        <v>4885640.9999999991</v>
      </c>
      <c r="H9" s="229">
        <f t="shared" si="0"/>
        <v>32.566771919285088</v>
      </c>
      <c r="I9" s="230">
        <f t="shared" si="1"/>
        <v>46.669566650545619</v>
      </c>
      <c r="J9" s="231">
        <f t="shared" si="2"/>
        <v>46.620004507561021</v>
      </c>
      <c r="K9" s="231">
        <f t="shared" si="3"/>
        <v>33.787933555690614</v>
      </c>
      <c r="L9" s="231">
        <f t="shared" si="4"/>
        <v>22.792685783452768</v>
      </c>
    </row>
    <row r="10" spans="1:23" ht="15" customHeight="1" x14ac:dyDescent="0.25">
      <c r="A10" s="208" t="s">
        <v>22</v>
      </c>
      <c r="B10" s="101">
        <v>9253582.9999999963</v>
      </c>
      <c r="C10" s="101">
        <v>11518036.999999996</v>
      </c>
      <c r="D10" s="101">
        <v>9462001.0000000019</v>
      </c>
      <c r="E10" s="101">
        <v>7302658.0000000093</v>
      </c>
      <c r="F10" s="101">
        <v>7497697.0000000009</v>
      </c>
      <c r="G10" s="101">
        <v>8109356.0000000121</v>
      </c>
      <c r="H10" s="229">
        <f t="shared" si="0"/>
        <v>-12.3652319323227</v>
      </c>
      <c r="I10" s="230">
        <f t="shared" si="1"/>
        <v>-29.594287637728428</v>
      </c>
      <c r="J10" s="231">
        <f t="shared" si="2"/>
        <v>-14.295549112708713</v>
      </c>
      <c r="K10" s="231">
        <f t="shared" si="3"/>
        <v>11.046635348389614</v>
      </c>
      <c r="L10" s="231">
        <f t="shared" si="4"/>
        <v>8.1579583704170773</v>
      </c>
    </row>
    <row r="11" spans="1:23" ht="15" customHeight="1" x14ac:dyDescent="0.25">
      <c r="A11" s="208" t="s">
        <v>23</v>
      </c>
      <c r="B11" s="101">
        <v>23035508.000000011</v>
      </c>
      <c r="C11" s="101">
        <v>24790171.00000003</v>
      </c>
      <c r="D11" s="101">
        <v>24801977</v>
      </c>
      <c r="E11" s="101">
        <v>21993689.000000007</v>
      </c>
      <c r="F11" s="101">
        <v>22031969.000000015</v>
      </c>
      <c r="G11" s="101">
        <v>21855331.000000022</v>
      </c>
      <c r="H11" s="229">
        <f t="shared" si="0"/>
        <v>-5.1232948715521616</v>
      </c>
      <c r="I11" s="230">
        <f t="shared" si="1"/>
        <v>-11.838724307307132</v>
      </c>
      <c r="J11" s="231">
        <f t="shared" si="2"/>
        <v>-11.880689994995066</v>
      </c>
      <c r="K11" s="231">
        <f t="shared" si="3"/>
        <v>-0.62908046030834441</v>
      </c>
      <c r="L11" s="231">
        <f t="shared" si="4"/>
        <v>-0.80173496976139802</v>
      </c>
    </row>
    <row r="12" spans="1:23" ht="15" customHeight="1" x14ac:dyDescent="0.25">
      <c r="A12" s="208" t="s">
        <v>24</v>
      </c>
      <c r="B12" s="101">
        <v>3857030.9999999991</v>
      </c>
      <c r="C12" s="101">
        <v>4824770.0000000047</v>
      </c>
      <c r="D12" s="101">
        <v>4722904.0000000037</v>
      </c>
      <c r="E12" s="101">
        <v>4983278</v>
      </c>
      <c r="F12" s="101">
        <v>4451077</v>
      </c>
      <c r="G12" s="101">
        <v>4236582.9999999963</v>
      </c>
      <c r="H12" s="229">
        <f t="shared" si="0"/>
        <v>9.8405224121869139</v>
      </c>
      <c r="I12" s="230">
        <f t="shared" si="1"/>
        <v>-12.190985269764326</v>
      </c>
      <c r="J12" s="231">
        <f t="shared" si="2"/>
        <v>-10.297075697494734</v>
      </c>
      <c r="K12" s="231">
        <f t="shared" si="3"/>
        <v>-14.984012531510459</v>
      </c>
      <c r="L12" s="231">
        <f t="shared" si="4"/>
        <v>-4.8189235998389535</v>
      </c>
    </row>
    <row r="13" spans="1:23" ht="15" customHeight="1" x14ac:dyDescent="0.25">
      <c r="A13" s="208" t="s">
        <v>25</v>
      </c>
      <c r="B13" s="101">
        <v>52894543.000000015</v>
      </c>
      <c r="C13" s="101">
        <v>58812170.999999993</v>
      </c>
      <c r="D13" s="101">
        <v>51959984.999999963</v>
      </c>
      <c r="E13" s="101">
        <v>49603782.999999948</v>
      </c>
      <c r="F13" s="101">
        <v>52796238.999999993</v>
      </c>
      <c r="G13" s="101">
        <v>36358610.000000007</v>
      </c>
      <c r="H13" s="229">
        <f t="shared" si="0"/>
        <v>-31.262077450976378</v>
      </c>
      <c r="I13" s="230">
        <f t="shared" si="1"/>
        <v>-38.178425686751119</v>
      </c>
      <c r="J13" s="231">
        <f t="shared" si="2"/>
        <v>-30.025749622521957</v>
      </c>
      <c r="K13" s="231">
        <f t="shared" si="3"/>
        <v>-26.70194126121379</v>
      </c>
      <c r="L13" s="231">
        <f t="shared" si="4"/>
        <v>-31.134090820370716</v>
      </c>
    </row>
    <row r="14" spans="1:23" ht="15" customHeight="1" x14ac:dyDescent="0.25">
      <c r="A14" s="208" t="s">
        <v>26</v>
      </c>
      <c r="B14" s="101">
        <v>3160595.9999999991</v>
      </c>
      <c r="C14" s="101">
        <v>3157844.0000000009</v>
      </c>
      <c r="D14" s="101">
        <v>2867284.0000000005</v>
      </c>
      <c r="E14" s="101">
        <v>3436236.0000000009</v>
      </c>
      <c r="F14" s="101">
        <v>3155310</v>
      </c>
      <c r="G14" s="101">
        <v>3107409.0000000023</v>
      </c>
      <c r="H14" s="229">
        <f t="shared" si="0"/>
        <v>-1.6828155196044321</v>
      </c>
      <c r="I14" s="230">
        <f t="shared" si="1"/>
        <v>-1.5971339939527951</v>
      </c>
      <c r="J14" s="231">
        <f t="shared" si="2"/>
        <v>8.3746500172289018</v>
      </c>
      <c r="K14" s="231">
        <f t="shared" si="3"/>
        <v>-9.5693951172154215</v>
      </c>
      <c r="L14" s="231">
        <f t="shared" si="4"/>
        <v>-1.5181075710468264</v>
      </c>
    </row>
    <row r="15" spans="1:23" ht="15" customHeight="1" x14ac:dyDescent="0.25">
      <c r="A15" s="208" t="s">
        <v>27</v>
      </c>
      <c r="B15" s="101">
        <v>1116386.0000000002</v>
      </c>
      <c r="C15" s="101">
        <v>574990.00000000035</v>
      </c>
      <c r="D15" s="101">
        <v>7471481.0000000037</v>
      </c>
      <c r="E15" s="101">
        <v>303626.00000000006</v>
      </c>
      <c r="F15" s="101">
        <v>641481</v>
      </c>
      <c r="G15" s="101">
        <v>188836</v>
      </c>
      <c r="H15" s="229">
        <f t="shared" si="0"/>
        <v>-83.08506197677147</v>
      </c>
      <c r="I15" s="230">
        <f t="shared" si="1"/>
        <v>-67.158385363223729</v>
      </c>
      <c r="J15" s="231">
        <f t="shared" si="2"/>
        <v>-97.472576052860205</v>
      </c>
      <c r="K15" s="231">
        <f t="shared" si="3"/>
        <v>-37.806380217767924</v>
      </c>
      <c r="L15" s="231">
        <f t="shared" si="4"/>
        <v>-70.56249522589134</v>
      </c>
    </row>
    <row r="16" spans="1:23" ht="15" customHeight="1" x14ac:dyDescent="0.25">
      <c r="A16" s="208" t="s">
        <v>28</v>
      </c>
      <c r="B16" s="101">
        <v>352023862.99999994</v>
      </c>
      <c r="C16" s="101">
        <v>354727310.99999994</v>
      </c>
      <c r="D16" s="101">
        <v>230837010.00000033</v>
      </c>
      <c r="E16" s="101">
        <v>307136639</v>
      </c>
      <c r="F16" s="101">
        <v>258479643.00000012</v>
      </c>
      <c r="G16" s="101">
        <v>190858879.00000021</v>
      </c>
      <c r="H16" s="229">
        <f t="shared" si="0"/>
        <v>-45.782403109416414</v>
      </c>
      <c r="I16" s="230">
        <f t="shared" si="1"/>
        <v>-46.195606292068035</v>
      </c>
      <c r="J16" s="231">
        <f t="shared" si="2"/>
        <v>-17.31877007070922</v>
      </c>
      <c r="K16" s="231">
        <f t="shared" si="3"/>
        <v>-37.85864180144258</v>
      </c>
      <c r="L16" s="231">
        <f t="shared" si="4"/>
        <v>-26.160963089847613</v>
      </c>
    </row>
    <row r="17" spans="1:12" ht="15" customHeight="1" x14ac:dyDescent="0.25">
      <c r="A17" s="208" t="s">
        <v>29</v>
      </c>
      <c r="B17" s="101">
        <v>2087853.0000000002</v>
      </c>
      <c r="C17" s="101">
        <v>2060503.9999999991</v>
      </c>
      <c r="D17" s="101">
        <v>916933.00000000151</v>
      </c>
      <c r="E17" s="101">
        <v>859619.99999999977</v>
      </c>
      <c r="F17" s="101">
        <v>1728910</v>
      </c>
      <c r="G17" s="101">
        <v>755873.99999999977</v>
      </c>
      <c r="H17" s="229">
        <f t="shared" si="0"/>
        <v>-63.796589127682857</v>
      </c>
      <c r="I17" s="230">
        <f t="shared" si="1"/>
        <v>-63.316062477918017</v>
      </c>
      <c r="J17" s="231">
        <f t="shared" si="2"/>
        <v>-17.564969305282006</v>
      </c>
      <c r="K17" s="231">
        <f t="shared" si="3"/>
        <v>-12.068821107000772</v>
      </c>
      <c r="L17" s="231">
        <f t="shared" si="4"/>
        <v>-56.280315343193124</v>
      </c>
    </row>
    <row r="18" spans="1:12" ht="15" customHeight="1" x14ac:dyDescent="0.25">
      <c r="A18" s="208" t="s">
        <v>30</v>
      </c>
      <c r="B18" s="101">
        <v>12247353.000000006</v>
      </c>
      <c r="C18" s="101">
        <v>10963212.999999991</v>
      </c>
      <c r="D18" s="101">
        <v>11101652.999999985</v>
      </c>
      <c r="E18" s="101">
        <v>12552445.000000007</v>
      </c>
      <c r="F18" s="101">
        <v>9549621</v>
      </c>
      <c r="G18" s="101">
        <v>11413939.999999994</v>
      </c>
      <c r="H18" s="229">
        <f t="shared" si="0"/>
        <v>-6.8048418299040776</v>
      </c>
      <c r="I18" s="230">
        <f t="shared" si="1"/>
        <v>4.1112673811956739</v>
      </c>
      <c r="J18" s="231">
        <f t="shared" si="2"/>
        <v>2.8129774908296099</v>
      </c>
      <c r="K18" s="231">
        <f t="shared" si="3"/>
        <v>-9.0699859668774678</v>
      </c>
      <c r="L18" s="231">
        <f t="shared" si="4"/>
        <v>19.522439686349784</v>
      </c>
    </row>
    <row r="19" spans="1:12" ht="15" customHeight="1" x14ac:dyDescent="0.25">
      <c r="A19" s="208" t="s">
        <v>31</v>
      </c>
      <c r="B19" s="101">
        <v>8496630.9999999981</v>
      </c>
      <c r="C19" s="101">
        <v>7737889.0000000037</v>
      </c>
      <c r="D19" s="101">
        <v>7598574.9999999981</v>
      </c>
      <c r="E19" s="101">
        <v>6923689.0000000047</v>
      </c>
      <c r="F19" s="101">
        <v>11350656.999999994</v>
      </c>
      <c r="G19" s="101">
        <v>9525887</v>
      </c>
      <c r="H19" s="229">
        <f t="shared" si="0"/>
        <v>12.113695416453908</v>
      </c>
      <c r="I19" s="230">
        <f t="shared" si="1"/>
        <v>23.107051548555376</v>
      </c>
      <c r="J19" s="231">
        <f t="shared" si="2"/>
        <v>25.364124194339112</v>
      </c>
      <c r="K19" s="231">
        <f t="shared" si="3"/>
        <v>37.583981602870864</v>
      </c>
      <c r="L19" s="231">
        <f t="shared" si="4"/>
        <v>-16.076338136197705</v>
      </c>
    </row>
    <row r="20" spans="1:12" ht="15" customHeight="1" x14ac:dyDescent="0.25">
      <c r="A20" s="208" t="s">
        <v>32</v>
      </c>
      <c r="B20" s="101">
        <v>33524454.000000041</v>
      </c>
      <c r="C20" s="101">
        <v>38057217.00000003</v>
      </c>
      <c r="D20" s="101">
        <v>48748088.999999948</v>
      </c>
      <c r="E20" s="101">
        <v>52620358</v>
      </c>
      <c r="F20" s="101">
        <v>48480845</v>
      </c>
      <c r="G20" s="101">
        <v>50380996.000000015</v>
      </c>
      <c r="H20" s="229">
        <f t="shared" si="0"/>
        <v>50.281331949507518</v>
      </c>
      <c r="I20" s="230">
        <f t="shared" si="1"/>
        <v>32.38223909015727</v>
      </c>
      <c r="J20" s="231">
        <f t="shared" si="2"/>
        <v>3.3496841281307894</v>
      </c>
      <c r="K20" s="231">
        <f t="shared" si="3"/>
        <v>-4.2556951056851062</v>
      </c>
      <c r="L20" s="231">
        <f t="shared" si="4"/>
        <v>3.9193850684739857</v>
      </c>
    </row>
    <row r="21" spans="1:12" ht="15" customHeight="1" x14ac:dyDescent="0.25">
      <c r="A21" s="208" t="s">
        <v>33</v>
      </c>
      <c r="B21" s="101">
        <v>15503270.999999998</v>
      </c>
      <c r="C21" s="101">
        <v>17822585.999999989</v>
      </c>
      <c r="D21" s="101">
        <v>20513581.999999993</v>
      </c>
      <c r="E21" s="101">
        <v>18928968.000000026</v>
      </c>
      <c r="F21" s="101">
        <v>17311542</v>
      </c>
      <c r="G21" s="101">
        <v>16205412.000000034</v>
      </c>
      <c r="H21" s="229">
        <f t="shared" si="0"/>
        <v>4.5289861733051993</v>
      </c>
      <c r="I21" s="230">
        <f t="shared" si="1"/>
        <v>-9.0737337443621016</v>
      </c>
      <c r="J21" s="231">
        <f t="shared" si="2"/>
        <v>-21.001549119992603</v>
      </c>
      <c r="K21" s="231">
        <f t="shared" si="3"/>
        <v>-14.388296287467909</v>
      </c>
      <c r="L21" s="231">
        <f t="shared" si="4"/>
        <v>-6.3895521265521324</v>
      </c>
    </row>
    <row r="22" spans="1:12" ht="15" customHeight="1" x14ac:dyDescent="0.25">
      <c r="A22" s="208" t="s">
        <v>34</v>
      </c>
      <c r="B22" s="101">
        <v>1833148.9999999995</v>
      </c>
      <c r="C22" s="101">
        <v>823069.00000000023</v>
      </c>
      <c r="D22" s="101">
        <v>2778701</v>
      </c>
      <c r="E22" s="101">
        <v>3461450</v>
      </c>
      <c r="F22" s="101">
        <v>1452659</v>
      </c>
      <c r="G22" s="101">
        <v>1804324.9999999995</v>
      </c>
      <c r="H22" s="229">
        <f t="shared" si="0"/>
        <v>-1.5723762771056755</v>
      </c>
      <c r="I22" s="230">
        <f t="shared" si="1"/>
        <v>119.21916631533921</v>
      </c>
      <c r="J22" s="231">
        <f t="shared" si="2"/>
        <v>-35.065881503623473</v>
      </c>
      <c r="K22" s="231">
        <f t="shared" si="3"/>
        <v>-47.873723439599026</v>
      </c>
      <c r="L22" s="231">
        <f t="shared" si="4"/>
        <v>24.208434326294025</v>
      </c>
    </row>
    <row r="23" spans="1:12" ht="15" customHeight="1" x14ac:dyDescent="0.25">
      <c r="A23" s="208" t="s">
        <v>35</v>
      </c>
      <c r="B23" s="101">
        <v>14318</v>
      </c>
      <c r="C23" s="101">
        <v>21283</v>
      </c>
      <c r="D23" s="101">
        <v>15295</v>
      </c>
      <c r="E23" s="101">
        <v>209</v>
      </c>
      <c r="F23" s="101">
        <v>24667</v>
      </c>
      <c r="G23" s="101">
        <v>775</v>
      </c>
      <c r="H23" s="229">
        <f t="shared" si="0"/>
        <v>-94.587232853750521</v>
      </c>
      <c r="I23" s="230">
        <f t="shared" si="1"/>
        <v>-96.358596062585164</v>
      </c>
      <c r="J23" s="231">
        <f t="shared" si="2"/>
        <v>-94.932984635501796</v>
      </c>
      <c r="K23" s="231">
        <f t="shared" si="3"/>
        <v>270.81339712918663</v>
      </c>
      <c r="L23" s="231">
        <f t="shared" si="4"/>
        <v>-96.858150565532895</v>
      </c>
    </row>
    <row r="24" spans="1:12" ht="15" customHeight="1" x14ac:dyDescent="0.25">
      <c r="A24" s="208" t="s">
        <v>36</v>
      </c>
      <c r="B24" s="101">
        <v>53182438</v>
      </c>
      <c r="C24" s="101">
        <v>51995254.00000003</v>
      </c>
      <c r="D24" s="101">
        <v>62959483.000000045</v>
      </c>
      <c r="E24" s="101">
        <v>74195783.000000015</v>
      </c>
      <c r="F24" s="101">
        <v>62855960</v>
      </c>
      <c r="G24" s="101">
        <v>39999556.999999985</v>
      </c>
      <c r="H24" s="229">
        <f t="shared" si="0"/>
        <v>-24.788034350738144</v>
      </c>
      <c r="I24" s="230">
        <f t="shared" si="1"/>
        <v>-23.070753726869071</v>
      </c>
      <c r="J24" s="231">
        <f t="shared" si="2"/>
        <v>-36.467780397752072</v>
      </c>
      <c r="K24" s="231">
        <f t="shared" si="3"/>
        <v>-46.089177332355966</v>
      </c>
      <c r="L24" s="231">
        <f t="shared" si="4"/>
        <v>-36.363143606429702</v>
      </c>
    </row>
    <row r="25" spans="1:12" ht="15" customHeight="1" x14ac:dyDescent="0.25">
      <c r="A25" s="208" t="s">
        <v>37</v>
      </c>
      <c r="B25" s="101">
        <v>16528885</v>
      </c>
      <c r="C25" s="101">
        <v>19190093.000000004</v>
      </c>
      <c r="D25" s="101">
        <v>19517473.999999989</v>
      </c>
      <c r="E25" s="101">
        <v>14679624.000000006</v>
      </c>
      <c r="F25" s="101">
        <v>17054784.000000007</v>
      </c>
      <c r="G25" s="101">
        <v>14973949.000000039</v>
      </c>
      <c r="H25" s="229">
        <f t="shared" si="0"/>
        <v>-9.407385918650661</v>
      </c>
      <c r="I25" s="230">
        <f t="shared" si="1"/>
        <v>-21.970419841112616</v>
      </c>
      <c r="J25" s="231">
        <f t="shared" si="2"/>
        <v>-23.279267593746781</v>
      </c>
      <c r="K25" s="231">
        <f t="shared" si="3"/>
        <v>2.0049900460668084</v>
      </c>
      <c r="L25" s="231">
        <f t="shared" si="4"/>
        <v>-12.200887446009091</v>
      </c>
    </row>
    <row r="26" spans="1:12" ht="15" customHeight="1" x14ac:dyDescent="0.25">
      <c r="A26" s="208" t="s">
        <v>38</v>
      </c>
      <c r="B26" s="101">
        <v>30258394.00000003</v>
      </c>
      <c r="C26" s="101">
        <v>31768432</v>
      </c>
      <c r="D26" s="101">
        <v>29233697.000000056</v>
      </c>
      <c r="E26" s="101">
        <v>36085248.999999978</v>
      </c>
      <c r="F26" s="101">
        <v>35407377.000000007</v>
      </c>
      <c r="G26" s="101">
        <v>39839601.999999963</v>
      </c>
      <c r="H26" s="229">
        <f t="shared" si="0"/>
        <v>31.664628334206782</v>
      </c>
      <c r="I26" s="230">
        <f t="shared" si="1"/>
        <v>25.406258640652979</v>
      </c>
      <c r="J26" s="231">
        <f t="shared" si="2"/>
        <v>36.27972541413385</v>
      </c>
      <c r="K26" s="231">
        <f t="shared" si="3"/>
        <v>10.404121085599229</v>
      </c>
      <c r="L26" s="231">
        <f t="shared" si="4"/>
        <v>12.517801022086303</v>
      </c>
    </row>
    <row r="27" spans="1:12" ht="15" customHeight="1" x14ac:dyDescent="0.25">
      <c r="A27" s="208" t="s">
        <v>39</v>
      </c>
      <c r="B27" s="101">
        <v>945004.99999999988</v>
      </c>
      <c r="C27" s="101">
        <v>1277916.0000000002</v>
      </c>
      <c r="D27" s="101">
        <v>1563654.9999999995</v>
      </c>
      <c r="E27" s="101">
        <v>1313123.9999999995</v>
      </c>
      <c r="F27" s="101">
        <v>917245</v>
      </c>
      <c r="G27" s="101">
        <v>939903.00000000023</v>
      </c>
      <c r="H27" s="229">
        <f t="shared" si="0"/>
        <v>-0.53989132332628742</v>
      </c>
      <c r="I27" s="230">
        <f t="shared" si="1"/>
        <v>-26.450330068642998</v>
      </c>
      <c r="J27" s="231">
        <f t="shared" si="2"/>
        <v>-39.890640838292299</v>
      </c>
      <c r="K27" s="231">
        <f t="shared" si="3"/>
        <v>-28.422372906138293</v>
      </c>
      <c r="L27" s="231">
        <f t="shared" si="4"/>
        <v>2.470223331825224</v>
      </c>
    </row>
    <row r="28" spans="1:12" ht="15" customHeight="1" x14ac:dyDescent="0.25">
      <c r="A28" s="208" t="s">
        <v>40</v>
      </c>
      <c r="B28" s="101">
        <v>58250296</v>
      </c>
      <c r="C28" s="101">
        <v>51269950.999999955</v>
      </c>
      <c r="D28" s="101">
        <v>51987988.000000015</v>
      </c>
      <c r="E28" s="101">
        <v>50477405.000000112</v>
      </c>
      <c r="F28" s="101">
        <v>45860487</v>
      </c>
      <c r="G28" s="101">
        <v>51550215.000000075</v>
      </c>
      <c r="H28" s="229">
        <f t="shared" si="0"/>
        <v>-11.502226529458198</v>
      </c>
      <c r="I28" s="230">
        <f t="shared" si="1"/>
        <v>0.54664378360752153</v>
      </c>
      <c r="J28" s="231">
        <f t="shared" si="2"/>
        <v>-0.84206567101604435</v>
      </c>
      <c r="K28" s="231">
        <f t="shared" si="3"/>
        <v>2.1253271637081212</v>
      </c>
      <c r="L28" s="231">
        <f t="shared" si="4"/>
        <v>12.406601787722124</v>
      </c>
    </row>
    <row r="29" spans="1:12" ht="15" customHeight="1" x14ac:dyDescent="0.25">
      <c r="A29" s="208" t="s">
        <v>41</v>
      </c>
      <c r="B29" s="101">
        <v>66277519.999999993</v>
      </c>
      <c r="C29" s="101">
        <v>78915889.999999955</v>
      </c>
      <c r="D29" s="101">
        <v>88162339.00000003</v>
      </c>
      <c r="E29" s="101">
        <v>86016122.000000209</v>
      </c>
      <c r="F29" s="101">
        <v>87564110.000000015</v>
      </c>
      <c r="G29" s="101">
        <v>75283732.99999994</v>
      </c>
      <c r="H29" s="229">
        <f t="shared" si="0"/>
        <v>13.588639104178839</v>
      </c>
      <c r="I29" s="230">
        <f t="shared" si="1"/>
        <v>-4.6025673663441182</v>
      </c>
      <c r="J29" s="231">
        <f t="shared" si="2"/>
        <v>-14.607831582145394</v>
      </c>
      <c r="K29" s="231">
        <f t="shared" si="3"/>
        <v>-12.477183056451025</v>
      </c>
      <c r="L29" s="231">
        <f t="shared" si="4"/>
        <v>-14.024441063810357</v>
      </c>
    </row>
    <row r="30" spans="1:12" ht="15" customHeight="1" x14ac:dyDescent="0.25">
      <c r="A30" s="208" t="s">
        <v>42</v>
      </c>
      <c r="B30" s="101">
        <v>28616573.999999955</v>
      </c>
      <c r="C30" s="101">
        <v>39085147.999999993</v>
      </c>
      <c r="D30" s="101">
        <v>34928801.000000007</v>
      </c>
      <c r="E30" s="101">
        <v>51253224</v>
      </c>
      <c r="F30" s="101">
        <v>56374213</v>
      </c>
      <c r="G30" s="101">
        <v>44707950.999999993</v>
      </c>
      <c r="H30" s="229">
        <f t="shared" si="0"/>
        <v>56.230969507391279</v>
      </c>
      <c r="I30" s="230">
        <f t="shared" si="1"/>
        <v>14.386034818136025</v>
      </c>
      <c r="J30" s="231">
        <f t="shared" si="2"/>
        <v>27.997382446651926</v>
      </c>
      <c r="K30" s="231">
        <f t="shared" si="3"/>
        <v>-12.770461034802423</v>
      </c>
      <c r="L30" s="231">
        <f t="shared" si="4"/>
        <v>-20.694323484391717</v>
      </c>
    </row>
    <row r="31" spans="1:12" ht="15" customHeight="1" x14ac:dyDescent="0.25">
      <c r="A31" s="208" t="s">
        <v>43</v>
      </c>
      <c r="B31" s="101">
        <v>13466456.999999998</v>
      </c>
      <c r="C31" s="101">
        <v>13063778.999999989</v>
      </c>
      <c r="D31" s="101">
        <v>14233543.99999997</v>
      </c>
      <c r="E31" s="101">
        <v>15866623.999999981</v>
      </c>
      <c r="F31" s="101">
        <v>16045146</v>
      </c>
      <c r="G31" s="101">
        <v>12682409.99999998</v>
      </c>
      <c r="H31" s="229">
        <f t="shared" si="0"/>
        <v>-5.8222218360777305</v>
      </c>
      <c r="I31" s="230">
        <f t="shared" si="1"/>
        <v>-2.9192854533133925</v>
      </c>
      <c r="J31" s="231">
        <f t="shared" si="2"/>
        <v>-10.897735658807079</v>
      </c>
      <c r="K31" s="231">
        <f t="shared" si="3"/>
        <v>-20.068629596314906</v>
      </c>
      <c r="L31" s="231">
        <f t="shared" si="4"/>
        <v>-20.95796448346448</v>
      </c>
    </row>
    <row r="32" spans="1:12" ht="15" customHeight="1" x14ac:dyDescent="0.25">
      <c r="A32" s="208" t="s">
        <v>5</v>
      </c>
      <c r="B32" s="101">
        <v>25800286.000000004</v>
      </c>
      <c r="C32" s="101">
        <v>27257481.000000022</v>
      </c>
      <c r="D32" s="101">
        <v>45678411.00000003</v>
      </c>
      <c r="E32" s="101">
        <v>58909758.000000007</v>
      </c>
      <c r="F32" s="101">
        <v>37087261.999999985</v>
      </c>
      <c r="G32" s="101">
        <v>32003573</v>
      </c>
      <c r="H32" s="229">
        <f t="shared" si="0"/>
        <v>24.043481533499261</v>
      </c>
      <c r="I32" s="230">
        <f t="shared" si="1"/>
        <v>17.41207120349813</v>
      </c>
      <c r="J32" s="231">
        <f t="shared" si="2"/>
        <v>-29.937201624636245</v>
      </c>
      <c r="K32" s="231">
        <f t="shared" si="3"/>
        <v>-45.673562264506337</v>
      </c>
      <c r="L32" s="231">
        <f t="shared" si="4"/>
        <v>-13.707372089101611</v>
      </c>
    </row>
    <row r="33" spans="1:24" ht="15" customHeight="1" x14ac:dyDescent="0.25">
      <c r="A33" s="227" t="s">
        <v>6</v>
      </c>
      <c r="B33" s="205">
        <f>SUM(B5:B32)</f>
        <v>860610312</v>
      </c>
      <c r="C33" s="205">
        <f>SUM(C5:C32)</f>
        <v>899848607</v>
      </c>
      <c r="D33" s="205">
        <f>SUM(D5:D32)</f>
        <v>819611240.00000024</v>
      </c>
      <c r="E33" s="204">
        <f>SUM(E5:E32)</f>
        <v>930977597.00000036</v>
      </c>
      <c r="F33" s="204">
        <v>851357326.00000012</v>
      </c>
      <c r="G33" s="204">
        <v>851357326.00000012</v>
      </c>
      <c r="H33" s="203">
        <f t="shared" si="0"/>
        <v>-1.0751655971326386</v>
      </c>
      <c r="I33" s="203">
        <f t="shared" si="1"/>
        <v>-5.3888265895820808</v>
      </c>
      <c r="J33" s="203">
        <f t="shared" si="2"/>
        <v>3.8733102293716541</v>
      </c>
      <c r="K33" s="203">
        <f t="shared" si="3"/>
        <v>-8.5523294283954954</v>
      </c>
      <c r="L33" s="203">
        <f t="shared" si="4"/>
        <v>0</v>
      </c>
    </row>
    <row r="34" spans="1:24" ht="12.75" customHeight="1" x14ac:dyDescent="0.25"/>
    <row r="35" spans="1:24" ht="24.75" customHeight="1" x14ac:dyDescent="0.25">
      <c r="A35" s="217" t="s">
        <v>12</v>
      </c>
    </row>
    <row r="36" spans="1:24" ht="32.25" customHeight="1" x14ac:dyDescent="0.25">
      <c r="A36" s="5" t="s">
        <v>46</v>
      </c>
      <c r="B36" s="5">
        <v>2015</v>
      </c>
      <c r="C36" s="5">
        <v>2016</v>
      </c>
      <c r="D36" s="218">
        <v>2017</v>
      </c>
      <c r="E36" s="218">
        <v>2018</v>
      </c>
      <c r="F36" s="218">
        <v>2019</v>
      </c>
      <c r="G36" s="218">
        <v>2020</v>
      </c>
      <c r="H36" s="207" t="s">
        <v>595</v>
      </c>
      <c r="I36" s="207" t="s">
        <v>596</v>
      </c>
      <c r="J36" s="223" t="s">
        <v>597</v>
      </c>
      <c r="K36" s="207" t="s">
        <v>598</v>
      </c>
      <c r="L36" s="207" t="s">
        <v>599</v>
      </c>
      <c r="M36" s="202"/>
      <c r="N36" s="201"/>
      <c r="O36" s="202"/>
      <c r="P36" s="202"/>
      <c r="Q36" s="202"/>
      <c r="R36" s="201"/>
      <c r="S36" s="202"/>
      <c r="T36" s="201"/>
      <c r="U36" s="202"/>
      <c r="V36" s="202"/>
      <c r="W36" s="201"/>
      <c r="X36" s="202"/>
    </row>
    <row r="37" spans="1:24" ht="12.75" customHeight="1" x14ac:dyDescent="0.25">
      <c r="A37" s="208" t="s">
        <v>17</v>
      </c>
      <c r="B37" s="101">
        <v>360252323.00000018</v>
      </c>
      <c r="C37" s="101">
        <v>390024125.0000003</v>
      </c>
      <c r="D37" s="101">
        <v>435147994.99999928</v>
      </c>
      <c r="E37" s="101">
        <v>413047309.00000024</v>
      </c>
      <c r="F37" s="209">
        <v>387788246.00000006</v>
      </c>
      <c r="G37" s="249">
        <v>437094024.00000012</v>
      </c>
      <c r="H37" s="229">
        <f>G37/B37*100-100</f>
        <v>21.329966829943217</v>
      </c>
      <c r="I37" s="230">
        <f>G37/C37*100-100</f>
        <v>12.068458329340473</v>
      </c>
      <c r="J37" s="231">
        <f>G37/D37*100-100</f>
        <v>0.44721083915388249</v>
      </c>
      <c r="K37" s="231">
        <f>G37/E37*100-100</f>
        <v>5.8217822694978167</v>
      </c>
      <c r="L37" s="231">
        <f>G37/F37*100-100</f>
        <v>12.714613841080705</v>
      </c>
    </row>
    <row r="38" spans="1:24" ht="15" customHeight="1" x14ac:dyDescent="0.25">
      <c r="A38" s="208" t="s">
        <v>18</v>
      </c>
      <c r="B38" s="101">
        <v>10031295.000000002</v>
      </c>
      <c r="C38" s="101">
        <v>13186920.000000002</v>
      </c>
      <c r="D38" s="101">
        <v>9639302.9999999981</v>
      </c>
      <c r="E38" s="101">
        <v>9904079.0000000037</v>
      </c>
      <c r="F38" s="101">
        <v>8261279.9999999991</v>
      </c>
      <c r="G38" s="101">
        <v>8798054.9999999907</v>
      </c>
      <c r="H38" s="229">
        <f>G38/B38*100-100</f>
        <v>-12.293926158088368</v>
      </c>
      <c r="I38" s="230">
        <f>G38/C38*100-100</f>
        <v>-33.281956666151075</v>
      </c>
      <c r="J38" s="231">
        <f>G38/D38*100-100</f>
        <v>-8.7272700111201829</v>
      </c>
      <c r="K38" s="231">
        <f>G38/E38*100-100</f>
        <v>-11.167358418688025</v>
      </c>
      <c r="L38" s="231">
        <f>G38/F38*100-100</f>
        <v>6.4974798094241066</v>
      </c>
    </row>
    <row r="39" spans="1:24" ht="15" customHeight="1" x14ac:dyDescent="0.25">
      <c r="A39" s="208" t="s">
        <v>19</v>
      </c>
      <c r="B39" s="101">
        <v>6338566.9999999991</v>
      </c>
      <c r="C39" s="101">
        <v>3297507.9999999991</v>
      </c>
      <c r="D39" s="101">
        <v>3592888.0000000005</v>
      </c>
      <c r="E39" s="101">
        <v>15926875.000000024</v>
      </c>
      <c r="F39" s="101">
        <v>4532067</v>
      </c>
      <c r="G39" s="101">
        <v>3598123.9999999977</v>
      </c>
      <c r="H39" s="229">
        <f t="shared" ref="H39:H65" si="5">G39/B39*100-100</f>
        <v>-43.234425068000412</v>
      </c>
      <c r="I39" s="230">
        <f t="shared" ref="I39:I65" si="6">G39/C39*100-100</f>
        <v>9.1164600662075372</v>
      </c>
      <c r="J39" s="231">
        <f t="shared" ref="J39:J65" si="7">G39/D39*100-100</f>
        <v>0.14573234679168934</v>
      </c>
      <c r="K39" s="231">
        <f t="shared" ref="K39:K65" si="8">G39/E39*100-100</f>
        <v>-77.408474669387488</v>
      </c>
      <c r="L39" s="231">
        <f t="shared" ref="L39:L65" si="9">G39/F39*100-100</f>
        <v>-20.607440269528283</v>
      </c>
    </row>
    <row r="40" spans="1:24" ht="15" customHeight="1" x14ac:dyDescent="0.25">
      <c r="A40" s="208" t="s">
        <v>20</v>
      </c>
      <c r="B40" s="101">
        <v>434282755.00000066</v>
      </c>
      <c r="C40" s="101">
        <v>424598330.99999917</v>
      </c>
      <c r="D40" s="101">
        <v>426058484.00000131</v>
      </c>
      <c r="E40" s="101">
        <v>394526511.00000006</v>
      </c>
      <c r="F40" s="101">
        <v>409415910</v>
      </c>
      <c r="G40" s="101">
        <v>389881226.9999994</v>
      </c>
      <c r="H40" s="229">
        <f t="shared" si="5"/>
        <v>-10.224105721168044</v>
      </c>
      <c r="I40" s="230">
        <f t="shared" si="6"/>
        <v>-8.1764579522098586</v>
      </c>
      <c r="J40" s="231">
        <f t="shared" si="7"/>
        <v>-8.4911481307345156</v>
      </c>
      <c r="K40" s="231">
        <f t="shared" si="8"/>
        <v>-1.1774326618067619</v>
      </c>
      <c r="L40" s="231">
        <f t="shared" si="9"/>
        <v>-4.7713541469359626</v>
      </c>
    </row>
    <row r="41" spans="1:24" ht="15" customHeight="1" x14ac:dyDescent="0.25">
      <c r="A41" s="208" t="s">
        <v>21</v>
      </c>
      <c r="B41" s="101">
        <v>44124473</v>
      </c>
      <c r="C41" s="101">
        <v>36140609.000000007</v>
      </c>
      <c r="D41" s="101">
        <v>41058592.999999978</v>
      </c>
      <c r="E41" s="101">
        <v>42097661</v>
      </c>
      <c r="F41" s="101">
        <v>39330448.999999993</v>
      </c>
      <c r="G41" s="101">
        <v>25480093.999999963</v>
      </c>
      <c r="H41" s="229">
        <f t="shared" si="5"/>
        <v>-42.254054796303265</v>
      </c>
      <c r="I41" s="230">
        <f t="shared" si="6"/>
        <v>-29.497330828044539</v>
      </c>
      <c r="J41" s="231">
        <f t="shared" si="7"/>
        <v>-37.942116038900849</v>
      </c>
      <c r="K41" s="231">
        <f t="shared" si="8"/>
        <v>-39.473848677721158</v>
      </c>
      <c r="L41" s="231">
        <f t="shared" si="9"/>
        <v>-35.21534930862353</v>
      </c>
    </row>
    <row r="42" spans="1:24" ht="15" customHeight="1" x14ac:dyDescent="0.25">
      <c r="A42" s="208" t="s">
        <v>22</v>
      </c>
      <c r="B42" s="101">
        <v>103376857.99999999</v>
      </c>
      <c r="C42" s="101">
        <v>108439467.99999985</v>
      </c>
      <c r="D42" s="101">
        <v>109011459.9999999</v>
      </c>
      <c r="E42" s="101">
        <v>96749815.000000164</v>
      </c>
      <c r="F42" s="101">
        <v>89448194.99999997</v>
      </c>
      <c r="G42" s="101">
        <v>111078937.9999997</v>
      </c>
      <c r="H42" s="229">
        <f t="shared" si="5"/>
        <v>7.4504876130010871</v>
      </c>
      <c r="I42" s="230">
        <f t="shared" si="6"/>
        <v>2.4340491969214071</v>
      </c>
      <c r="J42" s="231">
        <f t="shared" si="7"/>
        <v>1.8965694065557983</v>
      </c>
      <c r="K42" s="231">
        <f t="shared" si="8"/>
        <v>14.810491368897715</v>
      </c>
      <c r="L42" s="231">
        <f t="shared" si="9"/>
        <v>24.182425369231581</v>
      </c>
    </row>
    <row r="43" spans="1:24" ht="15" customHeight="1" x14ac:dyDescent="0.25">
      <c r="A43" s="208" t="s">
        <v>23</v>
      </c>
      <c r="B43" s="101">
        <v>150667095.00000009</v>
      </c>
      <c r="C43" s="101">
        <v>139799409.00000012</v>
      </c>
      <c r="D43" s="101">
        <v>144939575</v>
      </c>
      <c r="E43" s="101">
        <v>146886595.00000012</v>
      </c>
      <c r="F43" s="101">
        <v>144709681.99999988</v>
      </c>
      <c r="G43" s="101">
        <v>133259005.9999999</v>
      </c>
      <c r="H43" s="229">
        <f t="shared" si="5"/>
        <v>-11.554008524555542</v>
      </c>
      <c r="I43" s="230">
        <f t="shared" si="6"/>
        <v>-4.6784196348070566</v>
      </c>
      <c r="J43" s="231">
        <f t="shared" si="7"/>
        <v>-8.058923175399201</v>
      </c>
      <c r="K43" s="231">
        <f t="shared" si="8"/>
        <v>-9.2776260488577691</v>
      </c>
      <c r="L43" s="231">
        <f t="shared" si="9"/>
        <v>-7.9128610067707825</v>
      </c>
    </row>
    <row r="44" spans="1:24" ht="15" customHeight="1" x14ac:dyDescent="0.25">
      <c r="A44" s="208" t="s">
        <v>24</v>
      </c>
      <c r="B44" s="101">
        <v>37602719</v>
      </c>
      <c r="C44" s="101">
        <v>41086916.000000022</v>
      </c>
      <c r="D44" s="101">
        <v>39482476.000000007</v>
      </c>
      <c r="E44" s="101">
        <v>41234210</v>
      </c>
      <c r="F44" s="101">
        <v>37730893</v>
      </c>
      <c r="G44" s="101">
        <v>37042474.000000015</v>
      </c>
      <c r="H44" s="229">
        <f t="shared" si="5"/>
        <v>-1.4899055570954545</v>
      </c>
      <c r="I44" s="230">
        <f t="shared" si="6"/>
        <v>-9.8436251579456666</v>
      </c>
      <c r="J44" s="231">
        <f t="shared" si="7"/>
        <v>-6.1799619659111471</v>
      </c>
      <c r="K44" s="231">
        <f t="shared" si="8"/>
        <v>-10.165675539800532</v>
      </c>
      <c r="L44" s="231">
        <f t="shared" si="9"/>
        <v>-1.8245499781836259</v>
      </c>
    </row>
    <row r="45" spans="1:24" ht="15" customHeight="1" x14ac:dyDescent="0.25">
      <c r="A45" s="208" t="s">
        <v>25</v>
      </c>
      <c r="B45" s="101">
        <v>82591547.999999985</v>
      </c>
      <c r="C45" s="101">
        <v>75960529</v>
      </c>
      <c r="D45" s="101">
        <v>88561428.999999911</v>
      </c>
      <c r="E45" s="101">
        <v>93789977.999999747</v>
      </c>
      <c r="F45" s="101">
        <v>86909086.00000003</v>
      </c>
      <c r="G45" s="101">
        <v>66098030.000000015</v>
      </c>
      <c r="H45" s="229">
        <f t="shared" si="5"/>
        <v>-19.969982884931483</v>
      </c>
      <c r="I45" s="230">
        <f t="shared" si="6"/>
        <v>-12.983715529416585</v>
      </c>
      <c r="J45" s="231">
        <f t="shared" si="7"/>
        <v>-25.364765737914993</v>
      </c>
      <c r="K45" s="231">
        <f t="shared" si="8"/>
        <v>-29.525487254085732</v>
      </c>
      <c r="L45" s="231">
        <f t="shared" si="9"/>
        <v>-23.945777084803325</v>
      </c>
    </row>
    <row r="46" spans="1:24" ht="15" customHeight="1" x14ac:dyDescent="0.25">
      <c r="A46" s="208" t="s">
        <v>26</v>
      </c>
      <c r="B46" s="101">
        <v>324413476.00000012</v>
      </c>
      <c r="C46" s="101">
        <v>332824166.00000024</v>
      </c>
      <c r="D46" s="101">
        <v>335678117.99999994</v>
      </c>
      <c r="E46" s="101">
        <v>363290270.00000024</v>
      </c>
      <c r="F46" s="101">
        <v>359372293.99999994</v>
      </c>
      <c r="G46" s="101">
        <v>272125268.99999952</v>
      </c>
      <c r="H46" s="229">
        <f t="shared" si="5"/>
        <v>-16.117766636796745</v>
      </c>
      <c r="I46" s="230">
        <f t="shared" si="6"/>
        <v>-18.237526958904979</v>
      </c>
      <c r="J46" s="231">
        <f t="shared" si="7"/>
        <v>-18.932675557958305</v>
      </c>
      <c r="K46" s="231">
        <f t="shared" si="8"/>
        <v>-25.094258924138174</v>
      </c>
      <c r="L46" s="231">
        <f t="shared" si="9"/>
        <v>-24.277615847592429</v>
      </c>
    </row>
    <row r="47" spans="1:24" ht="15" customHeight="1" x14ac:dyDescent="0.25">
      <c r="A47" s="208" t="s">
        <v>27</v>
      </c>
      <c r="B47" s="101">
        <v>28880345.000000015</v>
      </c>
      <c r="C47" s="101">
        <v>25849988.999999993</v>
      </c>
      <c r="D47" s="101">
        <v>19559274.999999989</v>
      </c>
      <c r="E47" s="101">
        <v>19179874.999999989</v>
      </c>
      <c r="F47" s="101">
        <v>31660940</v>
      </c>
      <c r="G47" s="101">
        <v>23842668.999999985</v>
      </c>
      <c r="H47" s="229">
        <f t="shared" si="5"/>
        <v>-17.443268077303188</v>
      </c>
      <c r="I47" s="230">
        <f t="shared" si="6"/>
        <v>-7.7652644262247321</v>
      </c>
      <c r="J47" s="231">
        <f t="shared" si="7"/>
        <v>21.899554047887776</v>
      </c>
      <c r="K47" s="231">
        <f t="shared" si="8"/>
        <v>24.31086751086751</v>
      </c>
      <c r="L47" s="231">
        <f t="shared" si="9"/>
        <v>-24.693742510487738</v>
      </c>
    </row>
    <row r="48" spans="1:24" ht="15" customHeight="1" x14ac:dyDescent="0.25">
      <c r="A48" s="208" t="s">
        <v>28</v>
      </c>
      <c r="B48" s="101">
        <v>188725316.00000012</v>
      </c>
      <c r="C48" s="101">
        <v>206421993.00000009</v>
      </c>
      <c r="D48" s="101">
        <v>371340131.99999976</v>
      </c>
      <c r="E48" s="101">
        <v>412606961.99999988</v>
      </c>
      <c r="F48" s="101">
        <v>476383136.99999982</v>
      </c>
      <c r="G48" s="101">
        <v>390819755.99999982</v>
      </c>
      <c r="H48" s="229">
        <f t="shared" si="5"/>
        <v>107.08390600866687</v>
      </c>
      <c r="I48" s="230">
        <f t="shared" si="6"/>
        <v>89.330482823116455</v>
      </c>
      <c r="J48" s="231">
        <f t="shared" si="7"/>
        <v>5.2457632023462679</v>
      </c>
      <c r="K48" s="231">
        <f t="shared" si="8"/>
        <v>-5.2803776975532628</v>
      </c>
      <c r="L48" s="231">
        <f t="shared" si="9"/>
        <v>-17.961043192845011</v>
      </c>
    </row>
    <row r="49" spans="1:12" ht="15" customHeight="1" x14ac:dyDescent="0.25">
      <c r="A49" s="208" t="s">
        <v>29</v>
      </c>
      <c r="B49" s="101">
        <v>25649214.000000004</v>
      </c>
      <c r="C49" s="101">
        <v>26769251.000000034</v>
      </c>
      <c r="D49" s="101">
        <v>27363649.000000011</v>
      </c>
      <c r="E49" s="101">
        <v>28340157.00000006</v>
      </c>
      <c r="F49" s="101">
        <v>25659808.000000004</v>
      </c>
      <c r="G49" s="101">
        <v>26699358</v>
      </c>
      <c r="H49" s="229">
        <f t="shared" si="5"/>
        <v>4.0942541163249615</v>
      </c>
      <c r="I49" s="230">
        <f t="shared" si="6"/>
        <v>-0.26109434290870581</v>
      </c>
      <c r="J49" s="231">
        <f t="shared" si="7"/>
        <v>-2.4276404071694202</v>
      </c>
      <c r="K49" s="231">
        <f t="shared" si="8"/>
        <v>-5.7896609394226601</v>
      </c>
      <c r="L49" s="231">
        <f t="shared" si="9"/>
        <v>4.0512773906959723</v>
      </c>
    </row>
    <row r="50" spans="1:12" ht="15" customHeight="1" x14ac:dyDescent="0.25">
      <c r="A50" s="208" t="s">
        <v>30</v>
      </c>
      <c r="B50" s="101">
        <v>69315305.999999911</v>
      </c>
      <c r="C50" s="101">
        <v>73848359.999999925</v>
      </c>
      <c r="D50" s="101">
        <v>70187407.000000045</v>
      </c>
      <c r="E50" s="101">
        <v>73536344.000000045</v>
      </c>
      <c r="F50" s="101">
        <v>70566508</v>
      </c>
      <c r="G50" s="101">
        <v>61223182.000000104</v>
      </c>
      <c r="H50" s="229">
        <f t="shared" si="5"/>
        <v>-11.674368140277437</v>
      </c>
      <c r="I50" s="230">
        <f t="shared" si="6"/>
        <v>-17.096084462809785</v>
      </c>
      <c r="J50" s="231">
        <f t="shared" si="7"/>
        <v>-12.771842390473182</v>
      </c>
      <c r="K50" s="231">
        <f t="shared" si="8"/>
        <v>-16.744321692141682</v>
      </c>
      <c r="L50" s="231">
        <f t="shared" si="9"/>
        <v>-13.240453955862307</v>
      </c>
    </row>
    <row r="51" spans="1:12" ht="15" customHeight="1" x14ac:dyDescent="0.25">
      <c r="A51" s="208" t="s">
        <v>31</v>
      </c>
      <c r="B51" s="101">
        <v>239204131.99999943</v>
      </c>
      <c r="C51" s="101">
        <v>233372467.00000006</v>
      </c>
      <c r="D51" s="101">
        <v>254554357.00000036</v>
      </c>
      <c r="E51" s="101">
        <v>282169049.99999988</v>
      </c>
      <c r="F51" s="101">
        <v>272273011.99999982</v>
      </c>
      <c r="G51" s="101">
        <v>236777153.99999982</v>
      </c>
      <c r="H51" s="229">
        <f t="shared" si="5"/>
        <v>-1.0146053831543469</v>
      </c>
      <c r="I51" s="230">
        <f t="shared" si="6"/>
        <v>1.4589068898173565</v>
      </c>
      <c r="J51" s="231">
        <f t="shared" si="7"/>
        <v>-6.9836569326529059</v>
      </c>
      <c r="K51" s="231">
        <f t="shared" si="8"/>
        <v>-16.086773513962669</v>
      </c>
      <c r="L51" s="231">
        <f t="shared" si="9"/>
        <v>-13.036862426893791</v>
      </c>
    </row>
    <row r="52" spans="1:12" ht="15" customHeight="1" x14ac:dyDescent="0.25">
      <c r="A52" s="208" t="s">
        <v>32</v>
      </c>
      <c r="B52" s="101">
        <v>836428160.99999964</v>
      </c>
      <c r="C52" s="101">
        <v>688090618.99999833</v>
      </c>
      <c r="D52" s="101">
        <v>722938819.99999952</v>
      </c>
      <c r="E52" s="101">
        <v>776506827.00000095</v>
      </c>
      <c r="F52" s="101">
        <v>787719591.99999976</v>
      </c>
      <c r="G52" s="101">
        <v>742058862.00000215</v>
      </c>
      <c r="H52" s="229">
        <f t="shared" si="5"/>
        <v>-11.282415322694703</v>
      </c>
      <c r="I52" s="230">
        <f t="shared" si="6"/>
        <v>7.8431883112192224</v>
      </c>
      <c r="J52" s="231">
        <f t="shared" si="7"/>
        <v>2.6447662611343219</v>
      </c>
      <c r="K52" s="231">
        <f t="shared" si="8"/>
        <v>-4.436273294993029</v>
      </c>
      <c r="L52" s="231">
        <f t="shared" si="9"/>
        <v>-5.7965715800042688</v>
      </c>
    </row>
    <row r="53" spans="1:12" ht="15" customHeight="1" x14ac:dyDescent="0.25">
      <c r="A53" s="208" t="s">
        <v>33</v>
      </c>
      <c r="B53" s="101">
        <v>355120801.00000036</v>
      </c>
      <c r="C53" s="101">
        <v>341611231.99999964</v>
      </c>
      <c r="D53" s="101">
        <v>332091660.99999994</v>
      </c>
      <c r="E53" s="101">
        <v>253411129.99999899</v>
      </c>
      <c r="F53" s="101">
        <v>276219612.00000024</v>
      </c>
      <c r="G53" s="101">
        <v>282560721.0000006</v>
      </c>
      <c r="H53" s="229">
        <f t="shared" si="5"/>
        <v>-20.43250628959909</v>
      </c>
      <c r="I53" s="230">
        <f t="shared" si="6"/>
        <v>-17.285880986489076</v>
      </c>
      <c r="J53" s="231">
        <f t="shared" si="7"/>
        <v>-14.914840032673794</v>
      </c>
      <c r="K53" s="231">
        <f t="shared" si="8"/>
        <v>11.502885054812609</v>
      </c>
      <c r="L53" s="231">
        <f t="shared" si="9"/>
        <v>2.2956766009794904</v>
      </c>
    </row>
    <row r="54" spans="1:12" ht="15" customHeight="1" x14ac:dyDescent="0.25">
      <c r="A54" s="208" t="s">
        <v>34</v>
      </c>
      <c r="B54" s="101">
        <v>58562721.99999994</v>
      </c>
      <c r="C54" s="101">
        <v>68282396.999999955</v>
      </c>
      <c r="D54" s="101">
        <v>63375223.000000075</v>
      </c>
      <c r="E54" s="101">
        <v>65475756.999999985</v>
      </c>
      <c r="F54" s="101">
        <v>60697577</v>
      </c>
      <c r="G54" s="101">
        <v>63126489.000000022</v>
      </c>
      <c r="H54" s="229">
        <f t="shared" si="5"/>
        <v>7.7929557304390329</v>
      </c>
      <c r="I54" s="230">
        <f t="shared" si="6"/>
        <v>-7.5508597040023915</v>
      </c>
      <c r="J54" s="231">
        <f t="shared" si="7"/>
        <v>-0.39247830339003542</v>
      </c>
      <c r="K54" s="231">
        <f t="shared" si="8"/>
        <v>-3.5879966992973635</v>
      </c>
      <c r="L54" s="231">
        <f t="shared" si="9"/>
        <v>4.0016622080318456</v>
      </c>
    </row>
    <row r="55" spans="1:12" ht="15" customHeight="1" x14ac:dyDescent="0.25">
      <c r="A55" s="208" t="s">
        <v>35</v>
      </c>
      <c r="B55" s="101">
        <v>1007434.9999999997</v>
      </c>
      <c r="C55" s="101">
        <v>1148491</v>
      </c>
      <c r="D55" s="101">
        <v>1105155.9999999995</v>
      </c>
      <c r="E55" s="101">
        <v>938666</v>
      </c>
      <c r="F55" s="101">
        <v>610534</v>
      </c>
      <c r="G55" s="101">
        <v>817948</v>
      </c>
      <c r="H55" s="229">
        <f t="shared" si="5"/>
        <v>-18.808856154491323</v>
      </c>
      <c r="I55" s="230">
        <f t="shared" si="6"/>
        <v>-28.780634763354698</v>
      </c>
      <c r="J55" s="231">
        <f t="shared" si="7"/>
        <v>-25.988005313277</v>
      </c>
      <c r="K55" s="231">
        <f t="shared" si="8"/>
        <v>-12.860591520306471</v>
      </c>
      <c r="L55" s="231">
        <f t="shared" si="9"/>
        <v>33.972555173012466</v>
      </c>
    </row>
    <row r="56" spans="1:12" ht="15" customHeight="1" x14ac:dyDescent="0.25">
      <c r="A56" s="208" t="s">
        <v>36</v>
      </c>
      <c r="B56" s="101">
        <v>777188467.9999994</v>
      </c>
      <c r="C56" s="101">
        <v>594585863.99999869</v>
      </c>
      <c r="D56" s="101">
        <v>786570911.99999988</v>
      </c>
      <c r="E56" s="101">
        <v>834264634.00000179</v>
      </c>
      <c r="F56" s="101">
        <v>776062922.99999976</v>
      </c>
      <c r="G56" s="101">
        <v>689543632.00000048</v>
      </c>
      <c r="H56" s="229">
        <f t="shared" si="5"/>
        <v>-11.277166299899207</v>
      </c>
      <c r="I56" s="230">
        <f t="shared" si="6"/>
        <v>15.970404570533489</v>
      </c>
      <c r="J56" s="231">
        <f t="shared" si="7"/>
        <v>-12.335477770629709</v>
      </c>
      <c r="K56" s="231">
        <f t="shared" si="8"/>
        <v>-17.347133763313877</v>
      </c>
      <c r="L56" s="231">
        <f t="shared" si="9"/>
        <v>-11.148489179916581</v>
      </c>
    </row>
    <row r="57" spans="1:12" ht="15" customHeight="1" x14ac:dyDescent="0.25">
      <c r="A57" s="208" t="s">
        <v>37</v>
      </c>
      <c r="B57" s="101">
        <v>188024312.99999952</v>
      </c>
      <c r="C57" s="101">
        <v>196645524.00000018</v>
      </c>
      <c r="D57" s="101">
        <v>210680906.00000077</v>
      </c>
      <c r="E57" s="101">
        <v>242427635.99999967</v>
      </c>
      <c r="F57" s="101">
        <v>230456020.00000012</v>
      </c>
      <c r="G57" s="101">
        <v>210081197.00000107</v>
      </c>
      <c r="H57" s="229">
        <f t="shared" si="5"/>
        <v>11.730868018117221</v>
      </c>
      <c r="I57" s="230">
        <f t="shared" si="6"/>
        <v>6.8324326568454552</v>
      </c>
      <c r="J57" s="231">
        <f t="shared" si="7"/>
        <v>-0.2846527534866965</v>
      </c>
      <c r="K57" s="231">
        <f t="shared" si="8"/>
        <v>-13.342719309443183</v>
      </c>
      <c r="L57" s="231">
        <f t="shared" si="9"/>
        <v>-8.8410895059278687</v>
      </c>
    </row>
    <row r="58" spans="1:12" ht="15" customHeight="1" x14ac:dyDescent="0.25">
      <c r="A58" s="208" t="s">
        <v>38</v>
      </c>
      <c r="B58" s="101">
        <v>217196691.99999979</v>
      </c>
      <c r="C58" s="101">
        <v>220573343.00000027</v>
      </c>
      <c r="D58" s="101">
        <v>227472858.00000045</v>
      </c>
      <c r="E58" s="101">
        <v>253838442.9999997</v>
      </c>
      <c r="F58" s="101">
        <v>263809935.00000006</v>
      </c>
      <c r="G58" s="101">
        <v>286608178.99999982</v>
      </c>
      <c r="H58" s="229">
        <f t="shared" si="5"/>
        <v>31.957893262941639</v>
      </c>
      <c r="I58" s="230">
        <f t="shared" si="6"/>
        <v>29.937813473679597</v>
      </c>
      <c r="J58" s="231">
        <f t="shared" si="7"/>
        <v>25.996649235399886</v>
      </c>
      <c r="K58" s="231">
        <f t="shared" si="8"/>
        <v>12.909682084679417</v>
      </c>
      <c r="L58" s="231">
        <f t="shared" si="9"/>
        <v>8.6419201763571891</v>
      </c>
    </row>
    <row r="59" spans="1:12" ht="15" customHeight="1" x14ac:dyDescent="0.25">
      <c r="A59" s="208" t="s">
        <v>39</v>
      </c>
      <c r="B59" s="101">
        <v>23774348.999999996</v>
      </c>
      <c r="C59" s="101">
        <v>21087513.999999993</v>
      </c>
      <c r="D59" s="101">
        <v>19405340</v>
      </c>
      <c r="E59" s="101">
        <v>18867493.000000004</v>
      </c>
      <c r="F59" s="101">
        <v>14660058.999999998</v>
      </c>
      <c r="G59" s="101">
        <v>17568955.000000007</v>
      </c>
      <c r="H59" s="229">
        <f t="shared" si="5"/>
        <v>-26.101215221497725</v>
      </c>
      <c r="I59" s="230">
        <f t="shared" si="6"/>
        <v>-16.685508780219365</v>
      </c>
      <c r="J59" s="231">
        <f t="shared" si="7"/>
        <v>-9.4632972161270601</v>
      </c>
      <c r="K59" s="231">
        <f t="shared" si="8"/>
        <v>-6.8824088075718208</v>
      </c>
      <c r="L59" s="231">
        <f t="shared" si="9"/>
        <v>19.842321234860023</v>
      </c>
    </row>
    <row r="60" spans="1:12" ht="15" customHeight="1" x14ac:dyDescent="0.25">
      <c r="A60" s="208" t="s">
        <v>40</v>
      </c>
      <c r="B60" s="101">
        <v>265478331.99999985</v>
      </c>
      <c r="C60" s="101">
        <v>287281923.99999994</v>
      </c>
      <c r="D60" s="101">
        <v>281743220.99999958</v>
      </c>
      <c r="E60" s="101">
        <v>285928171.99999869</v>
      </c>
      <c r="F60" s="101">
        <v>275077090</v>
      </c>
      <c r="G60" s="101">
        <v>269073852.99999988</v>
      </c>
      <c r="H60" s="229">
        <f t="shared" si="5"/>
        <v>1.3543557294913455</v>
      </c>
      <c r="I60" s="230">
        <f t="shared" si="6"/>
        <v>-6.3380496574507958</v>
      </c>
      <c r="J60" s="231">
        <f t="shared" si="7"/>
        <v>-4.496778291606077</v>
      </c>
      <c r="K60" s="231">
        <f t="shared" si="8"/>
        <v>-5.894598941442851</v>
      </c>
      <c r="L60" s="231">
        <f t="shared" si="9"/>
        <v>-2.1823834911152034</v>
      </c>
    </row>
    <row r="61" spans="1:12" ht="15" customHeight="1" x14ac:dyDescent="0.25">
      <c r="A61" s="208" t="s">
        <v>41</v>
      </c>
      <c r="B61" s="101">
        <v>531252193.99999815</v>
      </c>
      <c r="C61" s="101">
        <v>522425404.99999958</v>
      </c>
      <c r="D61" s="101">
        <v>524687492.00000083</v>
      </c>
      <c r="E61" s="101">
        <v>589046511.00000024</v>
      </c>
      <c r="F61" s="101">
        <v>608107478.00000048</v>
      </c>
      <c r="G61" s="101">
        <v>525307777.00000012</v>
      </c>
      <c r="H61" s="229">
        <f t="shared" si="5"/>
        <v>-1.1189444612435864</v>
      </c>
      <c r="I61" s="230">
        <f t="shared" si="6"/>
        <v>0.55172891142238711</v>
      </c>
      <c r="J61" s="231">
        <f t="shared" si="7"/>
        <v>0.11821989459571114</v>
      </c>
      <c r="K61" s="231">
        <f t="shared" si="8"/>
        <v>-10.820662343249182</v>
      </c>
      <c r="L61" s="231">
        <f t="shared" si="9"/>
        <v>-13.615964939671457</v>
      </c>
    </row>
    <row r="62" spans="1:12" ht="15" customHeight="1" x14ac:dyDescent="0.25">
      <c r="A62" s="208" t="s">
        <v>42</v>
      </c>
      <c r="B62" s="101">
        <v>477639886.99999994</v>
      </c>
      <c r="C62" s="101">
        <v>536026060.99999988</v>
      </c>
      <c r="D62" s="101">
        <v>626200305.99999917</v>
      </c>
      <c r="E62" s="101">
        <v>547074908.00000024</v>
      </c>
      <c r="F62" s="101">
        <v>716073869.99999964</v>
      </c>
      <c r="G62" s="101">
        <v>579363028.00000083</v>
      </c>
      <c r="H62" s="229">
        <f t="shared" si="5"/>
        <v>21.297036484727428</v>
      </c>
      <c r="I62" s="230">
        <f t="shared" si="6"/>
        <v>8.0848619410691214</v>
      </c>
      <c r="J62" s="231">
        <f t="shared" si="7"/>
        <v>-7.4795999860144349</v>
      </c>
      <c r="K62" s="231">
        <f t="shared" si="8"/>
        <v>5.9019559347073027</v>
      </c>
      <c r="L62" s="231">
        <f t="shared" si="9"/>
        <v>-19.091723316199051</v>
      </c>
    </row>
    <row r="63" spans="1:12" ht="15" customHeight="1" x14ac:dyDescent="0.25">
      <c r="A63" s="208" t="s">
        <v>43</v>
      </c>
      <c r="B63" s="101">
        <v>102208965.99999985</v>
      </c>
      <c r="C63" s="101">
        <v>122178617.99999991</v>
      </c>
      <c r="D63" s="101">
        <v>135623865.99999991</v>
      </c>
      <c r="E63" s="101">
        <v>140184065.00000006</v>
      </c>
      <c r="F63" s="101">
        <v>148836896.00000006</v>
      </c>
      <c r="G63" s="101">
        <v>148465931.99999988</v>
      </c>
      <c r="H63" s="229">
        <f t="shared" si="5"/>
        <v>45.257248762305352</v>
      </c>
      <c r="I63" s="230">
        <f t="shared" si="6"/>
        <v>21.515478264781152</v>
      </c>
      <c r="J63" s="231">
        <f t="shared" si="7"/>
        <v>9.4688835960478883</v>
      </c>
      <c r="K63" s="231">
        <f t="shared" si="8"/>
        <v>5.9078519373794762</v>
      </c>
      <c r="L63" s="231">
        <f t="shared" si="9"/>
        <v>-0.24924196215444283</v>
      </c>
    </row>
    <row r="64" spans="1:12" ht="15" customHeight="1" x14ac:dyDescent="0.25">
      <c r="A64" s="208" t="s">
        <v>5</v>
      </c>
      <c r="B64" s="101">
        <v>64409011.00000006</v>
      </c>
      <c r="C64" s="101">
        <v>54547509.999999985</v>
      </c>
      <c r="D64" s="101">
        <v>79485109.00000003</v>
      </c>
      <c r="E64" s="101">
        <v>159364118.00000009</v>
      </c>
      <c r="F64" s="101">
        <v>96169835.99999997</v>
      </c>
      <c r="G64" s="101">
        <v>154683211.0000003</v>
      </c>
      <c r="H64" s="229">
        <f t="shared" si="5"/>
        <v>140.15771799383808</v>
      </c>
      <c r="I64" s="230">
        <f t="shared" si="6"/>
        <v>183.57520077451812</v>
      </c>
      <c r="J64" s="231">
        <f t="shared" si="7"/>
        <v>94.606528123400125</v>
      </c>
      <c r="K64" s="231">
        <f t="shared" si="8"/>
        <v>-2.9372402387341623</v>
      </c>
      <c r="L64" s="231">
        <f t="shared" si="9"/>
        <v>60.843792018112993</v>
      </c>
    </row>
    <row r="65" spans="1:12" ht="15" customHeight="1" x14ac:dyDescent="0.25">
      <c r="A65" s="227" t="s">
        <v>6</v>
      </c>
      <c r="B65" s="205">
        <f>SUM(B37:B64)</f>
        <v>6003746752.9999981</v>
      </c>
      <c r="C65" s="205">
        <f>SUM(C37:C64)</f>
        <v>5786104542.9999962</v>
      </c>
      <c r="D65" s="205">
        <f>SUM(D37:D64)</f>
        <v>6387556011.000001</v>
      </c>
      <c r="E65" s="204">
        <f>SUM(E37:E64)</f>
        <v>6600614051.000001</v>
      </c>
      <c r="F65" s="204">
        <v>6698542929</v>
      </c>
      <c r="G65" s="204">
        <v>6698542929</v>
      </c>
      <c r="H65" s="239">
        <f t="shared" si="5"/>
        <v>11.57270958594016</v>
      </c>
      <c r="I65" s="240">
        <f t="shared" si="6"/>
        <v>15.769476324168181</v>
      </c>
      <c r="J65" s="241">
        <f t="shared" si="7"/>
        <v>4.8686370415296381</v>
      </c>
      <c r="K65" s="241">
        <f t="shared" si="8"/>
        <v>1.4836328445103248</v>
      </c>
      <c r="L65" s="241">
        <f t="shared" si="9"/>
        <v>0</v>
      </c>
    </row>
    <row r="67" spans="1:12" ht="26.25" customHeight="1" x14ac:dyDescent="0.25">
      <c r="A67" s="242" t="s">
        <v>13</v>
      </c>
      <c r="B67" s="242"/>
      <c r="C67" s="242"/>
      <c r="D67" s="242"/>
      <c r="E67" s="242"/>
      <c r="F67" s="242"/>
      <c r="G67" s="242"/>
      <c r="H67" s="242"/>
      <c r="I67" s="242"/>
      <c r="J67" s="243"/>
    </row>
    <row r="68" spans="1:12" ht="31.5" customHeight="1" x14ac:dyDescent="0.25">
      <c r="A68" s="5" t="s">
        <v>46</v>
      </c>
      <c r="B68" s="5">
        <v>2015</v>
      </c>
      <c r="C68" s="5">
        <v>2016</v>
      </c>
      <c r="D68" s="218">
        <v>2017</v>
      </c>
      <c r="E68" s="218">
        <v>2018</v>
      </c>
      <c r="F68" s="218">
        <v>2019</v>
      </c>
      <c r="G68" s="218">
        <v>2020</v>
      </c>
      <c r="H68" s="207" t="s">
        <v>595</v>
      </c>
      <c r="I68" s="207" t="s">
        <v>596</v>
      </c>
      <c r="J68" s="223" t="s">
        <v>597</v>
      </c>
      <c r="K68" s="207" t="s">
        <v>598</v>
      </c>
      <c r="L68" s="207" t="s">
        <v>599</v>
      </c>
    </row>
    <row r="69" spans="1:12" ht="15" customHeight="1" x14ac:dyDescent="0.25">
      <c r="A69" s="208" t="s">
        <v>17</v>
      </c>
      <c r="B69" s="101">
        <v>252001526.99999979</v>
      </c>
      <c r="C69" s="101">
        <v>267861471.00000006</v>
      </c>
      <c r="D69" s="101">
        <v>269997801.00000006</v>
      </c>
      <c r="E69" s="101">
        <v>225869073.99999991</v>
      </c>
      <c r="F69" s="209">
        <v>228850821.00000006</v>
      </c>
      <c r="G69" s="249">
        <v>255566132</v>
      </c>
      <c r="H69" s="229">
        <f>G69/B69*100-100</f>
        <v>1.414517222350085</v>
      </c>
      <c r="I69" s="230">
        <f>G69/C69*100-100</f>
        <v>-4.5901857232763632</v>
      </c>
      <c r="J69" s="231">
        <f>G69/D69*100-100</f>
        <v>-5.3451061255125012</v>
      </c>
      <c r="K69" s="231">
        <f>G69/E69*100-100</f>
        <v>13.147907977875747</v>
      </c>
      <c r="L69" s="231">
        <f>G69/F69*100-100</f>
        <v>11.67367933541297</v>
      </c>
    </row>
    <row r="70" spans="1:12" ht="15" customHeight="1" x14ac:dyDescent="0.25">
      <c r="A70" s="208" t="s">
        <v>18</v>
      </c>
      <c r="B70" s="101">
        <v>964861687.00000024</v>
      </c>
      <c r="C70" s="101">
        <v>762810421</v>
      </c>
      <c r="D70" s="101">
        <v>1117240769.9999995</v>
      </c>
      <c r="E70" s="101">
        <v>1381669388.9999998</v>
      </c>
      <c r="F70" s="101">
        <v>1354837418</v>
      </c>
      <c r="G70" s="101">
        <v>810827382.99999976</v>
      </c>
      <c r="H70" s="229">
        <f>G70/B70*100-100</f>
        <v>-15.964392210341799</v>
      </c>
      <c r="I70" s="230">
        <f>G70/C70*100-100</f>
        <v>6.2947438417336059</v>
      </c>
      <c r="J70" s="231">
        <f>G70/D70*100-100</f>
        <v>-27.425904534436199</v>
      </c>
      <c r="K70" s="231">
        <f>G70/E70*100-100</f>
        <v>-41.31538344445439</v>
      </c>
      <c r="L70" s="231">
        <f>G70/F70*100-100</f>
        <v>-40.153159912210235</v>
      </c>
    </row>
    <row r="71" spans="1:12" ht="15" customHeight="1" x14ac:dyDescent="0.25">
      <c r="A71" s="208" t="s">
        <v>19</v>
      </c>
      <c r="B71" s="101">
        <v>8718610.0000000019</v>
      </c>
      <c r="C71" s="101">
        <v>5160099.0000000009</v>
      </c>
      <c r="D71" s="101">
        <v>20155302</v>
      </c>
      <c r="E71" s="101">
        <v>10116469.999999996</v>
      </c>
      <c r="F71" s="101">
        <v>18879489</v>
      </c>
      <c r="G71" s="101">
        <v>5068298.9999999991</v>
      </c>
      <c r="H71" s="229">
        <f t="shared" ref="H71:H97" si="10">G71/B71*100-100</f>
        <v>-41.868038597895783</v>
      </c>
      <c r="I71" s="230">
        <f t="shared" ref="I71:I97" si="11">G71/C71*100-100</f>
        <v>-1.7790356347814509</v>
      </c>
      <c r="J71" s="231">
        <f t="shared" ref="J71:J97" si="12">G71/D71*100-100</f>
        <v>-74.853768006056171</v>
      </c>
      <c r="K71" s="231">
        <f t="shared" ref="K71:K97" si="13">G71/E71*100-100</f>
        <v>-49.900518659176562</v>
      </c>
      <c r="L71" s="231">
        <f t="shared" ref="L71:L97" si="14">G71/F71*100-100</f>
        <v>-73.154469382089744</v>
      </c>
    </row>
    <row r="72" spans="1:12" ht="15" customHeight="1" x14ac:dyDescent="0.25">
      <c r="A72" s="208" t="s">
        <v>20</v>
      </c>
      <c r="B72" s="101">
        <v>187609056.99999997</v>
      </c>
      <c r="C72" s="101">
        <v>188376263.00000006</v>
      </c>
      <c r="D72" s="101">
        <v>218813242.9999997</v>
      </c>
      <c r="E72" s="101">
        <v>217931476.0000003</v>
      </c>
      <c r="F72" s="101">
        <v>215509454.99999994</v>
      </c>
      <c r="G72" s="101">
        <v>188322525.99999997</v>
      </c>
      <c r="H72" s="229">
        <f t="shared" si="10"/>
        <v>0.38029560587790456</v>
      </c>
      <c r="I72" s="230">
        <f t="shared" si="11"/>
        <v>-2.8526417895918144E-2</v>
      </c>
      <c r="J72" s="231">
        <f t="shared" si="12"/>
        <v>-13.934584845945437</v>
      </c>
      <c r="K72" s="231">
        <f t="shared" si="13"/>
        <v>-13.586357759537364</v>
      </c>
      <c r="L72" s="231">
        <f t="shared" si="14"/>
        <v>-12.615190827706371</v>
      </c>
    </row>
    <row r="73" spans="1:12" ht="15" customHeight="1" x14ac:dyDescent="0.25">
      <c r="A73" s="208" t="s">
        <v>21</v>
      </c>
      <c r="B73" s="101">
        <v>308617</v>
      </c>
      <c r="C73" s="101">
        <v>253081.99999999994</v>
      </c>
      <c r="D73" s="101">
        <v>988185</v>
      </c>
      <c r="E73" s="101">
        <v>1015031.0000000002</v>
      </c>
      <c r="F73" s="101">
        <v>1218844</v>
      </c>
      <c r="G73" s="101">
        <v>1881602.9999999995</v>
      </c>
      <c r="H73" s="229">
        <f t="shared" si="10"/>
        <v>509.68870801025207</v>
      </c>
      <c r="I73" s="230">
        <f t="shared" si="11"/>
        <v>643.47563240372688</v>
      </c>
      <c r="J73" s="231">
        <f t="shared" si="12"/>
        <v>90.40999408005581</v>
      </c>
      <c r="K73" s="231">
        <f t="shared" si="13"/>
        <v>85.373944244067332</v>
      </c>
      <c r="L73" s="231">
        <f t="shared" si="14"/>
        <v>54.376031715297415</v>
      </c>
    </row>
    <row r="74" spans="1:12" ht="15" customHeight="1" x14ac:dyDescent="0.25">
      <c r="A74" s="208" t="s">
        <v>22</v>
      </c>
      <c r="B74" s="101">
        <v>9653845.0000000037</v>
      </c>
      <c r="C74" s="101">
        <v>9874116.9999999944</v>
      </c>
      <c r="D74" s="101">
        <v>10585266.999999989</v>
      </c>
      <c r="E74" s="101">
        <v>11161125.000000011</v>
      </c>
      <c r="F74" s="101">
        <v>9799080.9999999981</v>
      </c>
      <c r="G74" s="101">
        <v>20284390.000000007</v>
      </c>
      <c r="H74" s="229">
        <f t="shared" si="10"/>
        <v>110.11721236460704</v>
      </c>
      <c r="I74" s="230">
        <f t="shared" si="11"/>
        <v>105.42991337858382</v>
      </c>
      <c r="J74" s="231">
        <f t="shared" si="12"/>
        <v>91.62851536952283</v>
      </c>
      <c r="K74" s="231">
        <f t="shared" si="13"/>
        <v>81.741446314775487</v>
      </c>
      <c r="L74" s="231">
        <f t="shared" si="14"/>
        <v>107.00298323893853</v>
      </c>
    </row>
    <row r="75" spans="1:12" ht="15" customHeight="1" x14ac:dyDescent="0.25">
      <c r="A75" s="208" t="s">
        <v>23</v>
      </c>
      <c r="B75" s="101">
        <v>5382584</v>
      </c>
      <c r="C75" s="101">
        <v>6027834.9999999991</v>
      </c>
      <c r="D75" s="101">
        <v>6419644.9999999963</v>
      </c>
      <c r="E75" s="101">
        <v>9365653.0000000037</v>
      </c>
      <c r="F75" s="101">
        <v>6791164.9999999991</v>
      </c>
      <c r="G75" s="101">
        <v>5495856.0000000028</v>
      </c>
      <c r="H75" s="229">
        <f t="shared" si="10"/>
        <v>2.1044167633984472</v>
      </c>
      <c r="I75" s="230">
        <f t="shared" si="11"/>
        <v>-8.825374284465255</v>
      </c>
      <c r="J75" s="231">
        <f t="shared" si="12"/>
        <v>-14.390032470642751</v>
      </c>
      <c r="K75" s="231">
        <f t="shared" si="13"/>
        <v>-41.319030290786976</v>
      </c>
      <c r="L75" s="231">
        <f t="shared" si="14"/>
        <v>-19.073443216296411</v>
      </c>
    </row>
    <row r="76" spans="1:12" ht="15" customHeight="1" x14ac:dyDescent="0.25">
      <c r="A76" s="208" t="s">
        <v>24</v>
      </c>
      <c r="B76" s="101">
        <v>419548</v>
      </c>
      <c r="C76" s="101">
        <v>507257.00000000006</v>
      </c>
      <c r="D76" s="101">
        <v>565620</v>
      </c>
      <c r="E76" s="101">
        <v>676320.99999999988</v>
      </c>
      <c r="F76" s="101">
        <v>592002.99999999988</v>
      </c>
      <c r="G76" s="101">
        <v>707745.00000000035</v>
      </c>
      <c r="H76" s="229">
        <f t="shared" si="10"/>
        <v>68.692259288567783</v>
      </c>
      <c r="I76" s="230">
        <f t="shared" si="11"/>
        <v>39.523949398431228</v>
      </c>
      <c r="J76" s="231">
        <f t="shared" si="12"/>
        <v>25.127293942929938</v>
      </c>
      <c r="K76" s="231">
        <f t="shared" si="13"/>
        <v>4.6463143980447938</v>
      </c>
      <c r="L76" s="231">
        <f t="shared" si="14"/>
        <v>19.55091443793367</v>
      </c>
    </row>
    <row r="77" spans="1:12" ht="15" customHeight="1" x14ac:dyDescent="0.25">
      <c r="A77" s="208" t="s">
        <v>25</v>
      </c>
      <c r="B77" s="101">
        <v>6596842.0000000009</v>
      </c>
      <c r="C77" s="101">
        <v>4674667</v>
      </c>
      <c r="D77" s="101">
        <v>4197289</v>
      </c>
      <c r="E77" s="101">
        <v>3781105.0000000028</v>
      </c>
      <c r="F77" s="101">
        <v>3667503.0000000005</v>
      </c>
      <c r="G77" s="101">
        <v>2893117.9999999995</v>
      </c>
      <c r="H77" s="229">
        <f t="shared" si="10"/>
        <v>-56.143894305790568</v>
      </c>
      <c r="I77" s="230">
        <f t="shared" si="11"/>
        <v>-38.110714624164686</v>
      </c>
      <c r="J77" s="231">
        <f t="shared" si="12"/>
        <v>-31.071746548784233</v>
      </c>
      <c r="K77" s="231">
        <f t="shared" si="13"/>
        <v>-23.48485429523916</v>
      </c>
      <c r="L77" s="231">
        <f t="shared" si="14"/>
        <v>-21.114774820906774</v>
      </c>
    </row>
    <row r="78" spans="1:12" ht="15" customHeight="1" x14ac:dyDescent="0.25">
      <c r="A78" s="208" t="s">
        <v>26</v>
      </c>
      <c r="B78" s="101">
        <v>10918207.999999998</v>
      </c>
      <c r="C78" s="101">
        <v>10756272.999999998</v>
      </c>
      <c r="D78" s="101">
        <v>6994880.9999999944</v>
      </c>
      <c r="E78" s="101">
        <v>1442072.9999999998</v>
      </c>
      <c r="F78" s="101">
        <v>4613123</v>
      </c>
      <c r="G78" s="101">
        <v>5549038</v>
      </c>
      <c r="H78" s="229">
        <f t="shared" si="10"/>
        <v>-49.176293399063276</v>
      </c>
      <c r="I78" s="230">
        <f t="shared" si="11"/>
        <v>-48.411145756527361</v>
      </c>
      <c r="J78" s="231">
        <f t="shared" si="12"/>
        <v>-20.670015687186037</v>
      </c>
      <c r="K78" s="231">
        <f t="shared" si="13"/>
        <v>284.79591532467504</v>
      </c>
      <c r="L78" s="231">
        <f t="shared" si="14"/>
        <v>20.288099840390132</v>
      </c>
    </row>
    <row r="79" spans="1:12" ht="15" customHeight="1" x14ac:dyDescent="0.25">
      <c r="A79" s="208" t="s">
        <v>27</v>
      </c>
      <c r="B79" s="101">
        <v>1389390.0000000002</v>
      </c>
      <c r="C79" s="101">
        <v>2030846.0000000002</v>
      </c>
      <c r="D79" s="101">
        <v>2554123</v>
      </c>
      <c r="E79" s="101">
        <v>2913729.9999999995</v>
      </c>
      <c r="F79" s="101">
        <v>2875748.0000000005</v>
      </c>
      <c r="G79" s="101">
        <v>1498770</v>
      </c>
      <c r="H79" s="229">
        <f t="shared" si="10"/>
        <v>7.8725195949301394</v>
      </c>
      <c r="I79" s="230">
        <f t="shared" si="11"/>
        <v>-26.199721692339068</v>
      </c>
      <c r="J79" s="231">
        <f t="shared" si="12"/>
        <v>-41.319584060751971</v>
      </c>
      <c r="K79" s="231">
        <f t="shared" si="13"/>
        <v>-48.561809090066674</v>
      </c>
      <c r="L79" s="231">
        <f t="shared" si="14"/>
        <v>-47.882429197551389</v>
      </c>
    </row>
    <row r="80" spans="1:12" ht="15" customHeight="1" x14ac:dyDescent="0.25">
      <c r="A80" s="208" t="s">
        <v>28</v>
      </c>
      <c r="B80" s="101">
        <v>17622071.000000004</v>
      </c>
      <c r="C80" s="101">
        <v>16826301</v>
      </c>
      <c r="D80" s="101">
        <v>17826958.999999989</v>
      </c>
      <c r="E80" s="101">
        <v>26828909.999999985</v>
      </c>
      <c r="F80" s="101">
        <v>37071599.000000007</v>
      </c>
      <c r="G80" s="101">
        <v>33993155.999999955</v>
      </c>
      <c r="H80" s="229">
        <f t="shared" si="10"/>
        <v>92.901027353708571</v>
      </c>
      <c r="I80" s="230">
        <f t="shared" si="11"/>
        <v>102.02393859470337</v>
      </c>
      <c r="J80" s="231">
        <f t="shared" si="12"/>
        <v>90.683985978763843</v>
      </c>
      <c r="K80" s="231">
        <f t="shared" si="13"/>
        <v>26.70345533978076</v>
      </c>
      <c r="L80" s="231">
        <f t="shared" si="14"/>
        <v>-8.3040469875606249</v>
      </c>
    </row>
    <row r="81" spans="1:12" ht="15" customHeight="1" x14ac:dyDescent="0.25">
      <c r="A81" s="208" t="s">
        <v>29</v>
      </c>
      <c r="B81" s="101">
        <v>2485520</v>
      </c>
      <c r="C81" s="101">
        <v>3428608.0000000005</v>
      </c>
      <c r="D81" s="101">
        <v>3326490.0000000009</v>
      </c>
      <c r="E81" s="101">
        <v>4930273.9999999991</v>
      </c>
      <c r="F81" s="101">
        <v>7666633.9999999981</v>
      </c>
      <c r="G81" s="101">
        <v>9792261.0000000093</v>
      </c>
      <c r="H81" s="229">
        <f t="shared" si="10"/>
        <v>293.97232772216717</v>
      </c>
      <c r="I81" s="230">
        <f t="shared" si="11"/>
        <v>185.60456605129565</v>
      </c>
      <c r="J81" s="231">
        <f t="shared" si="12"/>
        <v>194.37217607748727</v>
      </c>
      <c r="K81" s="231">
        <f t="shared" si="13"/>
        <v>98.614945132867092</v>
      </c>
      <c r="L81" s="231">
        <f t="shared" si="14"/>
        <v>27.725687700756453</v>
      </c>
    </row>
    <row r="82" spans="1:12" ht="15" customHeight="1" x14ac:dyDescent="0.25">
      <c r="A82" s="208" t="s">
        <v>30</v>
      </c>
      <c r="B82" s="101">
        <v>16997553</v>
      </c>
      <c r="C82" s="101">
        <v>21569522.999999989</v>
      </c>
      <c r="D82" s="101">
        <v>22559673.999999996</v>
      </c>
      <c r="E82" s="101">
        <v>27258284.999999996</v>
      </c>
      <c r="F82" s="101">
        <v>22630322.000000004</v>
      </c>
      <c r="G82" s="101">
        <v>20741415.999999996</v>
      </c>
      <c r="H82" s="229">
        <f t="shared" si="10"/>
        <v>22.025893962501513</v>
      </c>
      <c r="I82" s="230">
        <f t="shared" si="11"/>
        <v>-3.8392457728434408</v>
      </c>
      <c r="J82" s="231">
        <f t="shared" si="12"/>
        <v>-8.0597707218641546</v>
      </c>
      <c r="K82" s="231">
        <f t="shared" si="13"/>
        <v>-23.907846733571105</v>
      </c>
      <c r="L82" s="231">
        <f t="shared" si="14"/>
        <v>-8.3467924141777843</v>
      </c>
    </row>
    <row r="83" spans="1:12" ht="15" customHeight="1" x14ac:dyDescent="0.25">
      <c r="A83" s="208" t="s">
        <v>31</v>
      </c>
      <c r="B83" s="101">
        <v>21647760.999999996</v>
      </c>
      <c r="C83" s="101">
        <v>23230235</v>
      </c>
      <c r="D83" s="101">
        <v>25078031.000000022</v>
      </c>
      <c r="E83" s="101">
        <v>26879230.999999974</v>
      </c>
      <c r="F83" s="101">
        <v>23212985.000000011</v>
      </c>
      <c r="G83" s="101">
        <v>20810443.000000004</v>
      </c>
      <c r="H83" s="229">
        <f t="shared" si="10"/>
        <v>-3.867919643052204</v>
      </c>
      <c r="I83" s="230">
        <f t="shared" si="11"/>
        <v>-10.416562725258686</v>
      </c>
      <c r="J83" s="231">
        <f t="shared" si="12"/>
        <v>-17.017237118815331</v>
      </c>
      <c r="K83" s="231">
        <f t="shared" si="13"/>
        <v>-22.577982234685123</v>
      </c>
      <c r="L83" s="231">
        <f t="shared" si="14"/>
        <v>-10.349991610299185</v>
      </c>
    </row>
    <row r="84" spans="1:12" ht="15" customHeight="1" x14ac:dyDescent="0.25">
      <c r="A84" s="208" t="s">
        <v>32</v>
      </c>
      <c r="B84" s="101">
        <v>194537585.00000015</v>
      </c>
      <c r="C84" s="101">
        <v>161506579.99999979</v>
      </c>
      <c r="D84" s="101">
        <v>176034181.99999964</v>
      </c>
      <c r="E84" s="101">
        <v>198064077.00000015</v>
      </c>
      <c r="F84" s="101">
        <v>211117068.99999994</v>
      </c>
      <c r="G84" s="101">
        <v>164193676.00000024</v>
      </c>
      <c r="H84" s="229">
        <f t="shared" si="10"/>
        <v>-15.597967354226114</v>
      </c>
      <c r="I84" s="230">
        <f t="shared" si="11"/>
        <v>1.6637687455213666</v>
      </c>
      <c r="J84" s="231">
        <f t="shared" si="12"/>
        <v>-6.7262538817599875</v>
      </c>
      <c r="K84" s="231">
        <f t="shared" si="13"/>
        <v>-17.100728972674787</v>
      </c>
      <c r="L84" s="231">
        <f t="shared" si="14"/>
        <v>-22.226243108746331</v>
      </c>
    </row>
    <row r="85" spans="1:12" ht="15" customHeight="1" x14ac:dyDescent="0.25">
      <c r="A85" s="208" t="s">
        <v>33</v>
      </c>
      <c r="B85" s="101">
        <v>39046268.000000037</v>
      </c>
      <c r="C85" s="101">
        <v>37343617.99999997</v>
      </c>
      <c r="D85" s="101">
        <v>37752296.000000045</v>
      </c>
      <c r="E85" s="101">
        <v>33269785.000000045</v>
      </c>
      <c r="F85" s="101">
        <v>42012804.999999985</v>
      </c>
      <c r="G85" s="101">
        <v>38740680.99999997</v>
      </c>
      <c r="H85" s="229">
        <f t="shared" si="10"/>
        <v>-0.78262793258517149</v>
      </c>
      <c r="I85" s="230">
        <f t="shared" si="11"/>
        <v>3.741102428800545</v>
      </c>
      <c r="J85" s="231">
        <f t="shared" si="12"/>
        <v>2.6180791758994673</v>
      </c>
      <c r="K85" s="231">
        <f t="shared" si="13"/>
        <v>16.444037735741063</v>
      </c>
      <c r="L85" s="231">
        <f t="shared" si="14"/>
        <v>-7.7883968947086828</v>
      </c>
    </row>
    <row r="86" spans="1:12" ht="15" customHeight="1" x14ac:dyDescent="0.25">
      <c r="A86" s="208" t="s">
        <v>34</v>
      </c>
      <c r="B86" s="101">
        <v>2334170.0000000005</v>
      </c>
      <c r="C86" s="101">
        <v>3367034.0000000009</v>
      </c>
      <c r="D86" s="101">
        <v>4737663.0000000009</v>
      </c>
      <c r="E86" s="101">
        <v>6133301.9999999981</v>
      </c>
      <c r="F86" s="101">
        <v>9640414</v>
      </c>
      <c r="G86" s="101">
        <v>7439809.9999999953</v>
      </c>
      <c r="H86" s="229">
        <f t="shared" si="10"/>
        <v>218.73471083939876</v>
      </c>
      <c r="I86" s="230">
        <f t="shared" si="11"/>
        <v>120.96034670276552</v>
      </c>
      <c r="J86" s="231">
        <f t="shared" si="12"/>
        <v>57.035441313575774</v>
      </c>
      <c r="K86" s="231">
        <f t="shared" si="13"/>
        <v>21.301869694334272</v>
      </c>
      <c r="L86" s="231">
        <f t="shared" si="14"/>
        <v>-22.826861999910008</v>
      </c>
    </row>
    <row r="87" spans="1:12" ht="15" customHeight="1" x14ac:dyDescent="0.25">
      <c r="A87" s="208" t="s">
        <v>35</v>
      </c>
      <c r="B87" s="101">
        <v>123506</v>
      </c>
      <c r="C87" s="101">
        <v>94164.000000000015</v>
      </c>
      <c r="D87" s="101">
        <v>69067</v>
      </c>
      <c r="E87" s="101">
        <v>77260</v>
      </c>
      <c r="F87" s="101">
        <v>38475</v>
      </c>
      <c r="G87" s="101">
        <v>45791</v>
      </c>
      <c r="H87" s="229">
        <f t="shared" si="10"/>
        <v>-62.924068466309329</v>
      </c>
      <c r="I87" s="230">
        <f t="shared" si="11"/>
        <v>-51.371012276453854</v>
      </c>
      <c r="J87" s="231">
        <f t="shared" si="12"/>
        <v>-33.700609553042696</v>
      </c>
      <c r="K87" s="231">
        <f t="shared" si="13"/>
        <v>-40.731296919492621</v>
      </c>
      <c r="L87" s="231">
        <f t="shared" si="14"/>
        <v>19.014944769330739</v>
      </c>
    </row>
    <row r="88" spans="1:12" ht="15" customHeight="1" x14ac:dyDescent="0.25">
      <c r="A88" s="208" t="s">
        <v>36</v>
      </c>
      <c r="B88" s="101">
        <v>82267640.000000015</v>
      </c>
      <c r="C88" s="101">
        <v>55823611.999999993</v>
      </c>
      <c r="D88" s="101">
        <v>73406653</v>
      </c>
      <c r="E88" s="101">
        <v>431069235.00000006</v>
      </c>
      <c r="F88" s="101">
        <v>571437229.00000012</v>
      </c>
      <c r="G88" s="101">
        <v>83219246.99999997</v>
      </c>
      <c r="H88" s="229">
        <f t="shared" si="10"/>
        <v>1.1567209172403068</v>
      </c>
      <c r="I88" s="230">
        <f t="shared" si="11"/>
        <v>49.075353633512606</v>
      </c>
      <c r="J88" s="231">
        <f t="shared" si="12"/>
        <v>13.367445046159474</v>
      </c>
      <c r="K88" s="231">
        <f t="shared" si="13"/>
        <v>-80.69469119038385</v>
      </c>
      <c r="L88" s="231">
        <f t="shared" si="14"/>
        <v>-85.436852417608236</v>
      </c>
    </row>
    <row r="89" spans="1:12" ht="15" customHeight="1" x14ac:dyDescent="0.25">
      <c r="A89" s="208" t="s">
        <v>37</v>
      </c>
      <c r="B89" s="101">
        <v>29648104.999999993</v>
      </c>
      <c r="C89" s="101">
        <v>25346829.999999981</v>
      </c>
      <c r="D89" s="101">
        <v>24570686.00000003</v>
      </c>
      <c r="E89" s="101">
        <v>21841125.000000019</v>
      </c>
      <c r="F89" s="101">
        <v>27047866.000000015</v>
      </c>
      <c r="G89" s="101">
        <v>21189930.000000034</v>
      </c>
      <c r="H89" s="229">
        <f t="shared" si="10"/>
        <v>-28.528551824812951</v>
      </c>
      <c r="I89" s="230">
        <f t="shared" si="11"/>
        <v>-16.400078431898393</v>
      </c>
      <c r="J89" s="231">
        <f t="shared" si="12"/>
        <v>-13.759306516716677</v>
      </c>
      <c r="K89" s="231">
        <f t="shared" si="13"/>
        <v>-2.9815085074600489</v>
      </c>
      <c r="L89" s="231">
        <f t="shared" si="14"/>
        <v>-21.657664231255723</v>
      </c>
    </row>
    <row r="90" spans="1:12" ht="15" customHeight="1" x14ac:dyDescent="0.25">
      <c r="A90" s="208" t="s">
        <v>38</v>
      </c>
      <c r="B90" s="101">
        <v>299493257</v>
      </c>
      <c r="C90" s="101">
        <v>244349247.00000006</v>
      </c>
      <c r="D90" s="101">
        <v>201756225.99999982</v>
      </c>
      <c r="E90" s="101">
        <v>194296436.99999985</v>
      </c>
      <c r="F90" s="101">
        <v>266749094.99999994</v>
      </c>
      <c r="G90" s="101">
        <v>337214077.00000012</v>
      </c>
      <c r="H90" s="229">
        <f t="shared" si="10"/>
        <v>12.59488122632429</v>
      </c>
      <c r="I90" s="230">
        <f t="shared" si="11"/>
        <v>38.00495853379897</v>
      </c>
      <c r="J90" s="231">
        <f t="shared" si="12"/>
        <v>67.139365999045026</v>
      </c>
      <c r="K90" s="231">
        <f t="shared" si="13"/>
        <v>73.556490384844466</v>
      </c>
      <c r="L90" s="231">
        <f t="shared" si="14"/>
        <v>26.416202836602025</v>
      </c>
    </row>
    <row r="91" spans="1:12" ht="15" customHeight="1" x14ac:dyDescent="0.25">
      <c r="A91" s="208" t="s">
        <v>39</v>
      </c>
      <c r="B91" s="101">
        <v>4270128.9999999991</v>
      </c>
      <c r="C91" s="101">
        <v>5042257.9999999991</v>
      </c>
      <c r="D91" s="101">
        <v>4743008.0000000009</v>
      </c>
      <c r="E91" s="101">
        <v>4382474.9999999981</v>
      </c>
      <c r="F91" s="101">
        <v>4872202</v>
      </c>
      <c r="G91" s="101">
        <v>5655251.0000000009</v>
      </c>
      <c r="H91" s="229">
        <f t="shared" si="10"/>
        <v>32.437474371383189</v>
      </c>
      <c r="I91" s="230">
        <f t="shared" si="11"/>
        <v>12.157112944240495</v>
      </c>
      <c r="J91" s="231">
        <f t="shared" si="12"/>
        <v>19.233427394598522</v>
      </c>
      <c r="K91" s="231">
        <f t="shared" si="13"/>
        <v>29.04240183914348</v>
      </c>
      <c r="L91" s="231">
        <f t="shared" si="14"/>
        <v>16.071767960359622</v>
      </c>
    </row>
    <row r="92" spans="1:12" ht="15" customHeight="1" x14ac:dyDescent="0.25">
      <c r="A92" s="208" t="s">
        <v>40</v>
      </c>
      <c r="B92" s="101">
        <v>22897000.999999985</v>
      </c>
      <c r="C92" s="101">
        <v>18190904.000000019</v>
      </c>
      <c r="D92" s="101">
        <v>17703832.999999996</v>
      </c>
      <c r="E92" s="101">
        <v>23095230.000000015</v>
      </c>
      <c r="F92" s="101">
        <v>23117470.000000007</v>
      </c>
      <c r="G92" s="101">
        <v>19137912.000000015</v>
      </c>
      <c r="H92" s="229">
        <f t="shared" si="10"/>
        <v>-16.41738584018043</v>
      </c>
      <c r="I92" s="230">
        <f t="shared" si="11"/>
        <v>5.2059424864206534</v>
      </c>
      <c r="J92" s="231">
        <f t="shared" si="12"/>
        <v>8.1003870743698201</v>
      </c>
      <c r="K92" s="231">
        <f t="shared" si="13"/>
        <v>-17.134784975079256</v>
      </c>
      <c r="L92" s="231">
        <f t="shared" si="14"/>
        <v>-17.214504874452047</v>
      </c>
    </row>
    <row r="93" spans="1:12" ht="15" customHeight="1" x14ac:dyDescent="0.25">
      <c r="A93" s="208" t="s">
        <v>41</v>
      </c>
      <c r="B93" s="101">
        <v>53899302.00000003</v>
      </c>
      <c r="C93" s="101">
        <v>46683294</v>
      </c>
      <c r="D93" s="101">
        <v>56612241.999999963</v>
      </c>
      <c r="E93" s="101">
        <v>48628110.000000037</v>
      </c>
      <c r="F93" s="101">
        <v>59436152.000000007</v>
      </c>
      <c r="G93" s="101">
        <v>64329108.000000216</v>
      </c>
      <c r="H93" s="229">
        <f t="shared" si="10"/>
        <v>19.350540012559321</v>
      </c>
      <c r="I93" s="230">
        <f t="shared" si="11"/>
        <v>37.798990791010198</v>
      </c>
      <c r="J93" s="231">
        <f t="shared" si="12"/>
        <v>13.631090604043308</v>
      </c>
      <c r="K93" s="231">
        <f t="shared" si="13"/>
        <v>32.287905082060888</v>
      </c>
      <c r="L93" s="231">
        <f t="shared" si="14"/>
        <v>8.2322893312477845</v>
      </c>
    </row>
    <row r="94" spans="1:12" ht="15" customHeight="1" x14ac:dyDescent="0.25">
      <c r="A94" s="208" t="s">
        <v>42</v>
      </c>
      <c r="B94" s="101">
        <v>26434446</v>
      </c>
      <c r="C94" s="101">
        <v>26964176.999999993</v>
      </c>
      <c r="D94" s="101">
        <v>22288726.999999993</v>
      </c>
      <c r="E94" s="101">
        <v>28283333.000000015</v>
      </c>
      <c r="F94" s="101">
        <v>26561611</v>
      </c>
      <c r="G94" s="101">
        <v>27221539.000000007</v>
      </c>
      <c r="H94" s="229">
        <f t="shared" si="10"/>
        <v>2.9775278816132698</v>
      </c>
      <c r="I94" s="230">
        <f t="shared" si="11"/>
        <v>0.95445894751399862</v>
      </c>
      <c r="J94" s="231">
        <f t="shared" si="12"/>
        <v>22.13142096450828</v>
      </c>
      <c r="K94" s="231">
        <f t="shared" si="13"/>
        <v>-3.7541332204376658</v>
      </c>
      <c r="L94" s="231">
        <f t="shared" si="14"/>
        <v>2.4845179759616514</v>
      </c>
    </row>
    <row r="95" spans="1:12" ht="15" customHeight="1" x14ac:dyDescent="0.25">
      <c r="A95" s="208" t="s">
        <v>43</v>
      </c>
      <c r="B95" s="101">
        <v>6468444.9999999981</v>
      </c>
      <c r="C95" s="101">
        <v>6665317.9999999925</v>
      </c>
      <c r="D95" s="101">
        <v>8021153.9999999963</v>
      </c>
      <c r="E95" s="101">
        <v>7455171.9999999888</v>
      </c>
      <c r="F95" s="101">
        <v>8072194.9999999991</v>
      </c>
      <c r="G95" s="101">
        <v>7025192.9999999963</v>
      </c>
      <c r="H95" s="229">
        <f t="shared" si="10"/>
        <v>8.6071381916364516</v>
      </c>
      <c r="I95" s="230">
        <f t="shared" si="11"/>
        <v>5.3992172616520833</v>
      </c>
      <c r="J95" s="231">
        <f t="shared" si="12"/>
        <v>-12.416679694717246</v>
      </c>
      <c r="K95" s="231">
        <f t="shared" si="13"/>
        <v>-5.7675262220642622</v>
      </c>
      <c r="L95" s="231">
        <f t="shared" si="14"/>
        <v>-12.970474573520619</v>
      </c>
    </row>
    <row r="96" spans="1:12" ht="15" customHeight="1" x14ac:dyDescent="0.25">
      <c r="A96" s="208" t="s">
        <v>5</v>
      </c>
      <c r="B96" s="101">
        <v>9356062.9999999981</v>
      </c>
      <c r="C96" s="101">
        <v>6882905.9999999972</v>
      </c>
      <c r="D96" s="101">
        <v>5759785.0000000075</v>
      </c>
      <c r="E96" s="101">
        <v>24254490.000000011</v>
      </c>
      <c r="F96" s="101">
        <v>9421918.9999999981</v>
      </c>
      <c r="G96" s="101">
        <v>19119338.000000011</v>
      </c>
      <c r="H96" s="229">
        <f t="shared" si="10"/>
        <v>104.35238625477422</v>
      </c>
      <c r="I96" s="230">
        <f t="shared" si="11"/>
        <v>177.78002489064966</v>
      </c>
      <c r="J96" s="231">
        <f t="shared" si="12"/>
        <v>231.94534170980319</v>
      </c>
      <c r="K96" s="231">
        <f t="shared" si="13"/>
        <v>-21.171964448644346</v>
      </c>
      <c r="L96" s="231">
        <f t="shared" si="14"/>
        <v>102.92403277930978</v>
      </c>
    </row>
    <row r="97" spans="1:12" ht="15" customHeight="1" x14ac:dyDescent="0.25">
      <c r="A97" s="227" t="s">
        <v>6</v>
      </c>
      <c r="B97" s="205">
        <f t="shared" ref="B97:G97" si="15">SUM(B69:B96)</f>
        <v>2277388737</v>
      </c>
      <c r="C97" s="205">
        <f t="shared" si="15"/>
        <v>1961646939.9999998</v>
      </c>
      <c r="D97" s="205">
        <f t="shared" si="15"/>
        <v>2360758801.999999</v>
      </c>
      <c r="E97" s="204">
        <f t="shared" si="15"/>
        <v>2972688178</v>
      </c>
      <c r="F97" s="204">
        <f t="shared" si="15"/>
        <v>3197740692</v>
      </c>
      <c r="G97" s="204">
        <f t="shared" si="15"/>
        <v>2177963689.0000005</v>
      </c>
      <c r="H97" s="239">
        <f t="shared" si="10"/>
        <v>-4.3657477700083831</v>
      </c>
      <c r="I97" s="240">
        <f t="shared" si="11"/>
        <v>11.027302853998819</v>
      </c>
      <c r="J97" s="241">
        <f t="shared" si="12"/>
        <v>-7.7430660364429116</v>
      </c>
      <c r="K97" s="241">
        <f t="shared" si="13"/>
        <v>-26.734202896944396</v>
      </c>
      <c r="L97" s="241">
        <f t="shared" si="14"/>
        <v>-31.890547146341262</v>
      </c>
    </row>
    <row r="99" spans="1:12" ht="21" customHeight="1" x14ac:dyDescent="0.25">
      <c r="A99" s="237" t="s">
        <v>10</v>
      </c>
      <c r="B99" s="238"/>
      <c r="C99" s="238"/>
      <c r="D99" s="238"/>
      <c r="E99" s="238"/>
      <c r="F99" s="238"/>
      <c r="G99" s="238"/>
      <c r="H99" s="238"/>
      <c r="I99" s="238"/>
      <c r="J99" s="238"/>
    </row>
    <row r="100" spans="1:12" ht="33" customHeight="1" x14ac:dyDescent="0.25">
      <c r="A100" s="5" t="s">
        <v>46</v>
      </c>
      <c r="B100" s="5">
        <v>2015</v>
      </c>
      <c r="C100" s="5">
        <v>2016</v>
      </c>
      <c r="D100" s="218">
        <v>2017</v>
      </c>
      <c r="E100" s="218">
        <v>2018</v>
      </c>
      <c r="F100" s="218">
        <v>2019</v>
      </c>
      <c r="G100" s="218">
        <v>2020</v>
      </c>
      <c r="H100" s="207" t="s">
        <v>595</v>
      </c>
      <c r="I100" s="207" t="s">
        <v>596</v>
      </c>
      <c r="J100" s="223" t="s">
        <v>597</v>
      </c>
      <c r="K100" s="207" t="s">
        <v>598</v>
      </c>
      <c r="L100" s="207" t="s">
        <v>599</v>
      </c>
    </row>
    <row r="101" spans="1:12" ht="15" customHeight="1" x14ac:dyDescent="0.25">
      <c r="A101" s="208" t="s">
        <v>17</v>
      </c>
      <c r="B101" s="101">
        <v>282061124.99999994</v>
      </c>
      <c r="C101" s="101">
        <v>297316015.00000006</v>
      </c>
      <c r="D101" s="101">
        <v>331120286.00000113</v>
      </c>
      <c r="E101" s="101">
        <v>323429557.00000042</v>
      </c>
      <c r="F101" s="209">
        <v>287889229.00000006</v>
      </c>
      <c r="G101" s="249">
        <v>300221243.00000006</v>
      </c>
      <c r="H101" s="229">
        <f>G101/B101*100-100</f>
        <v>6.4383626066867947</v>
      </c>
      <c r="I101" s="230">
        <f>G101/C101*100-100</f>
        <v>0.97715153352906725</v>
      </c>
      <c r="J101" s="231">
        <f>G101/D101*100-100</f>
        <v>-9.3316671633948118</v>
      </c>
      <c r="K101" s="231">
        <f>G101/E101*100-100</f>
        <v>-7.1756935931493473</v>
      </c>
      <c r="L101" s="231">
        <f>G101/F101*100-100</f>
        <v>4.2835968691277344</v>
      </c>
    </row>
    <row r="102" spans="1:12" ht="15" customHeight="1" x14ac:dyDescent="0.25">
      <c r="A102" s="208" t="s">
        <v>18</v>
      </c>
      <c r="B102" s="101">
        <v>10909938.999999998</v>
      </c>
      <c r="C102" s="101">
        <v>11108952.999999998</v>
      </c>
      <c r="D102" s="101">
        <v>11563245.000000002</v>
      </c>
      <c r="E102" s="101">
        <v>9704679.0000000093</v>
      </c>
      <c r="F102" s="101">
        <v>10314206</v>
      </c>
      <c r="G102" s="101">
        <v>10600954.999999998</v>
      </c>
      <c r="H102" s="229">
        <f>G102/B102*100-100</f>
        <v>-2.8321331585813567</v>
      </c>
      <c r="I102" s="230">
        <f>G102/C102*100-100</f>
        <v>-4.5728701885767293</v>
      </c>
      <c r="J102" s="231">
        <f>G102/D102*100-100</f>
        <v>-8.3219719032157826</v>
      </c>
      <c r="K102" s="231">
        <f>G102/E102*100-100</f>
        <v>9.2355038224343815</v>
      </c>
      <c r="L102" s="231">
        <f>G102/F102*100-100</f>
        <v>2.7801364448218209</v>
      </c>
    </row>
    <row r="103" spans="1:12" ht="15" customHeight="1" x14ac:dyDescent="0.25">
      <c r="A103" s="208" t="s">
        <v>19</v>
      </c>
      <c r="B103" s="101">
        <v>4445005.0000000019</v>
      </c>
      <c r="C103" s="101">
        <v>4385060</v>
      </c>
      <c r="D103" s="101">
        <v>6423165.0000000047</v>
      </c>
      <c r="E103" s="101">
        <v>4274349</v>
      </c>
      <c r="F103" s="101">
        <v>4168397</v>
      </c>
      <c r="G103" s="101">
        <v>2802104.0000000014</v>
      </c>
      <c r="H103" s="229">
        <f t="shared" ref="H103:H129" si="16">G103/B103*100-100</f>
        <v>-36.960610842957429</v>
      </c>
      <c r="I103" s="230">
        <f t="shared" ref="I103:I129" si="17">G103/C103*100-100</f>
        <v>-36.098844713641284</v>
      </c>
      <c r="J103" s="231">
        <f t="shared" ref="J103:J129" si="18">G103/D103*100-100</f>
        <v>-56.375026953223227</v>
      </c>
      <c r="K103" s="231">
        <f t="shared" ref="K103:K129" si="19">G103/E103*100-100</f>
        <v>-34.44372464672395</v>
      </c>
      <c r="L103" s="231">
        <f t="shared" ref="L103:L129" si="20">G103/F103*100-100</f>
        <v>-32.777420192942245</v>
      </c>
    </row>
    <row r="104" spans="1:12" ht="15" customHeight="1" x14ac:dyDescent="0.25">
      <c r="A104" s="208" t="s">
        <v>20</v>
      </c>
      <c r="B104" s="101">
        <v>301686480.9999997</v>
      </c>
      <c r="C104" s="101">
        <v>308976116.00000024</v>
      </c>
      <c r="D104" s="101">
        <v>330394334.99999934</v>
      </c>
      <c r="E104" s="101">
        <v>307734084.99999917</v>
      </c>
      <c r="F104" s="101">
        <v>326877734.99999988</v>
      </c>
      <c r="G104" s="101">
        <v>297369557.00000024</v>
      </c>
      <c r="H104" s="229">
        <f t="shared" si="16"/>
        <v>-1.4309305427575509</v>
      </c>
      <c r="I104" s="230">
        <f t="shared" si="17"/>
        <v>-3.7564583147261743</v>
      </c>
      <c r="J104" s="231">
        <f t="shared" si="18"/>
        <v>-9.9955642399253435</v>
      </c>
      <c r="K104" s="231">
        <f t="shared" si="19"/>
        <v>-3.3680143036475556</v>
      </c>
      <c r="L104" s="231">
        <f t="shared" si="20"/>
        <v>-9.0272829380684669</v>
      </c>
    </row>
    <row r="105" spans="1:12" ht="15" customHeight="1" x14ac:dyDescent="0.25">
      <c r="A105" s="208" t="s">
        <v>21</v>
      </c>
      <c r="B105" s="101">
        <v>22730017.999999996</v>
      </c>
      <c r="C105" s="101">
        <v>26720785.000000004</v>
      </c>
      <c r="D105" s="101">
        <v>28796464.000000037</v>
      </c>
      <c r="E105" s="101">
        <v>32317525.000000004</v>
      </c>
      <c r="F105" s="101">
        <v>25350952</v>
      </c>
      <c r="G105" s="101">
        <v>28181148.999999963</v>
      </c>
      <c r="H105" s="229">
        <f t="shared" si="16"/>
        <v>23.982079556646042</v>
      </c>
      <c r="I105" s="230">
        <f t="shared" si="17"/>
        <v>5.4652735688714102</v>
      </c>
      <c r="J105" s="231">
        <f t="shared" si="18"/>
        <v>-2.1367727648786143</v>
      </c>
      <c r="K105" s="231">
        <f t="shared" si="19"/>
        <v>-12.799173204012504</v>
      </c>
      <c r="L105" s="231">
        <f t="shared" si="20"/>
        <v>11.164065949081376</v>
      </c>
    </row>
    <row r="106" spans="1:12" ht="15" customHeight="1" x14ac:dyDescent="0.25">
      <c r="A106" s="208" t="s">
        <v>22</v>
      </c>
      <c r="B106" s="101">
        <v>264174766.99999985</v>
      </c>
      <c r="C106" s="101">
        <v>253704675.99999967</v>
      </c>
      <c r="D106" s="101">
        <v>257302198.99999994</v>
      </c>
      <c r="E106" s="101">
        <v>270102946.0000003</v>
      </c>
      <c r="F106" s="101">
        <v>245620971.00000009</v>
      </c>
      <c r="G106" s="101">
        <v>213256494.00000012</v>
      </c>
      <c r="H106" s="229">
        <f t="shared" si="16"/>
        <v>-19.274464998392432</v>
      </c>
      <c r="I106" s="230">
        <f t="shared" si="17"/>
        <v>-15.943017936334613</v>
      </c>
      <c r="J106" s="231">
        <f t="shared" si="18"/>
        <v>-17.118277718256053</v>
      </c>
      <c r="K106" s="231">
        <f t="shared" si="19"/>
        <v>-21.046216948703744</v>
      </c>
      <c r="L106" s="231">
        <f t="shared" si="20"/>
        <v>-13.176593540948076</v>
      </c>
    </row>
    <row r="107" spans="1:12" ht="15" customHeight="1" x14ac:dyDescent="0.25">
      <c r="A107" s="208" t="s">
        <v>23</v>
      </c>
      <c r="B107" s="101">
        <v>813254801.99999905</v>
      </c>
      <c r="C107" s="101">
        <v>748830168.99999928</v>
      </c>
      <c r="D107" s="101">
        <v>658073275.99999845</v>
      </c>
      <c r="E107" s="101">
        <v>673620738.00000095</v>
      </c>
      <c r="F107" s="101">
        <v>645817885.99999988</v>
      </c>
      <c r="G107" s="101">
        <v>461933963.00000048</v>
      </c>
      <c r="H107" s="229">
        <f t="shared" si="16"/>
        <v>-43.19935623325086</v>
      </c>
      <c r="I107" s="230">
        <f t="shared" si="17"/>
        <v>-38.312586468454512</v>
      </c>
      <c r="J107" s="231">
        <f t="shared" si="18"/>
        <v>-29.805087085772868</v>
      </c>
      <c r="K107" s="231">
        <f t="shared" si="19"/>
        <v>-31.425216454663271</v>
      </c>
      <c r="L107" s="231">
        <f t="shared" si="20"/>
        <v>-28.473030398541709</v>
      </c>
    </row>
    <row r="108" spans="1:12" ht="15" customHeight="1" x14ac:dyDescent="0.25">
      <c r="A108" s="208" t="s">
        <v>24</v>
      </c>
      <c r="B108" s="101">
        <v>214963248</v>
      </c>
      <c r="C108" s="101">
        <v>196692629.99999991</v>
      </c>
      <c r="D108" s="101">
        <v>178462645.00000003</v>
      </c>
      <c r="E108" s="101">
        <v>179467021</v>
      </c>
      <c r="F108" s="101">
        <v>152888648.99999994</v>
      </c>
      <c r="G108" s="101">
        <v>110732754.99999999</v>
      </c>
      <c r="H108" s="229">
        <f t="shared" si="16"/>
        <v>-48.48758751542497</v>
      </c>
      <c r="I108" s="230">
        <f t="shared" si="17"/>
        <v>-43.702641527544763</v>
      </c>
      <c r="J108" s="231">
        <f t="shared" si="18"/>
        <v>-37.95185821660327</v>
      </c>
      <c r="K108" s="231">
        <f t="shared" si="19"/>
        <v>-38.299106775723445</v>
      </c>
      <c r="L108" s="231">
        <f t="shared" si="20"/>
        <v>-27.572939047947216</v>
      </c>
    </row>
    <row r="109" spans="1:12" ht="15" customHeight="1" x14ac:dyDescent="0.25">
      <c r="A109" s="208" t="s">
        <v>25</v>
      </c>
      <c r="B109" s="101">
        <v>46328257.999999978</v>
      </c>
      <c r="C109" s="101">
        <v>44876917.99999994</v>
      </c>
      <c r="D109" s="101">
        <v>43031529.999999866</v>
      </c>
      <c r="E109" s="101">
        <v>51225527.000000089</v>
      </c>
      <c r="F109" s="101">
        <v>48213828.999999993</v>
      </c>
      <c r="G109" s="101">
        <v>37074355.99999997</v>
      </c>
      <c r="H109" s="229">
        <f t="shared" si="16"/>
        <v>-19.974638372977481</v>
      </c>
      <c r="I109" s="230">
        <f t="shared" si="17"/>
        <v>-17.386581672119235</v>
      </c>
      <c r="J109" s="231">
        <f t="shared" si="18"/>
        <v>-13.843742018933355</v>
      </c>
      <c r="K109" s="231">
        <f t="shared" si="19"/>
        <v>-27.625232630598589</v>
      </c>
      <c r="L109" s="231">
        <f t="shared" si="20"/>
        <v>-23.104311005873484</v>
      </c>
    </row>
    <row r="110" spans="1:12" ht="15" customHeight="1" x14ac:dyDescent="0.25">
      <c r="A110" s="208" t="s">
        <v>26</v>
      </c>
      <c r="B110" s="101">
        <v>840202795.00000024</v>
      </c>
      <c r="C110" s="101">
        <v>897033422.99999917</v>
      </c>
      <c r="D110" s="101">
        <v>864630097.00000083</v>
      </c>
      <c r="E110" s="101">
        <v>895059392.00000095</v>
      </c>
      <c r="F110" s="101">
        <v>855345609.00000036</v>
      </c>
      <c r="G110" s="101">
        <v>685317727.99999976</v>
      </c>
      <c r="H110" s="229">
        <f t="shared" si="16"/>
        <v>-18.434248007946749</v>
      </c>
      <c r="I110" s="230">
        <f t="shared" si="17"/>
        <v>-23.601762160873193</v>
      </c>
      <c r="J110" s="231">
        <f t="shared" si="18"/>
        <v>-20.73862217174252</v>
      </c>
      <c r="K110" s="231">
        <f t="shared" si="19"/>
        <v>-23.433267766883674</v>
      </c>
      <c r="L110" s="231">
        <f t="shared" si="20"/>
        <v>-19.878266657472324</v>
      </c>
    </row>
    <row r="111" spans="1:12" ht="15" customHeight="1" x14ac:dyDescent="0.25">
      <c r="A111" s="208" t="s">
        <v>27</v>
      </c>
      <c r="B111" s="101">
        <v>5459498.0000000019</v>
      </c>
      <c r="C111" s="101">
        <v>7831455.0000000047</v>
      </c>
      <c r="D111" s="101">
        <v>12538852.999999993</v>
      </c>
      <c r="E111" s="101">
        <v>12465881</v>
      </c>
      <c r="F111" s="101">
        <v>14818571.000000004</v>
      </c>
      <c r="G111" s="101">
        <v>13859961.000000007</v>
      </c>
      <c r="H111" s="229">
        <f t="shared" si="16"/>
        <v>153.86878060949928</v>
      </c>
      <c r="I111" s="230">
        <f t="shared" si="17"/>
        <v>76.978109431772253</v>
      </c>
      <c r="J111" s="231">
        <f t="shared" si="18"/>
        <v>10.536115225212512</v>
      </c>
      <c r="K111" s="231">
        <f t="shared" si="19"/>
        <v>11.183164671634586</v>
      </c>
      <c r="L111" s="231">
        <f t="shared" si="20"/>
        <v>-6.4689773393129144</v>
      </c>
    </row>
    <row r="112" spans="1:12" ht="15" customHeight="1" x14ac:dyDescent="0.25">
      <c r="A112" s="208" t="s">
        <v>28</v>
      </c>
      <c r="B112" s="101">
        <v>42457051.999999985</v>
      </c>
      <c r="C112" s="101">
        <v>47036329</v>
      </c>
      <c r="D112" s="101">
        <v>51314203.999999933</v>
      </c>
      <c r="E112" s="101">
        <v>48784579.99999994</v>
      </c>
      <c r="F112" s="101">
        <v>49122919.99999997</v>
      </c>
      <c r="G112" s="101">
        <v>45307971.999999918</v>
      </c>
      <c r="H112" s="229">
        <f t="shared" si="16"/>
        <v>6.714832673733298</v>
      </c>
      <c r="I112" s="230">
        <f t="shared" si="17"/>
        <v>-3.674515075358201</v>
      </c>
      <c r="J112" s="231">
        <f t="shared" si="18"/>
        <v>-11.70481373929141</v>
      </c>
      <c r="K112" s="231">
        <f t="shared" si="19"/>
        <v>-7.1264485622301663</v>
      </c>
      <c r="L112" s="231">
        <f t="shared" si="20"/>
        <v>-7.7661262807667981</v>
      </c>
    </row>
    <row r="113" spans="1:12" ht="15" customHeight="1" x14ac:dyDescent="0.25">
      <c r="A113" s="208" t="s">
        <v>29</v>
      </c>
      <c r="B113" s="101">
        <v>63223516.999999918</v>
      </c>
      <c r="C113" s="101">
        <v>63969492.999999948</v>
      </c>
      <c r="D113" s="101">
        <v>63590775.999999993</v>
      </c>
      <c r="E113" s="101">
        <v>75082614.000000104</v>
      </c>
      <c r="F113" s="101">
        <v>79095565</v>
      </c>
      <c r="G113" s="101">
        <v>85540017.000000104</v>
      </c>
      <c r="H113" s="229">
        <f t="shared" si="16"/>
        <v>35.297783259985692</v>
      </c>
      <c r="I113" s="230">
        <f t="shared" si="17"/>
        <v>33.720017133792481</v>
      </c>
      <c r="J113" s="231">
        <f t="shared" si="18"/>
        <v>34.516391182268507</v>
      </c>
      <c r="K113" s="231">
        <f t="shared" si="19"/>
        <v>13.927862181250077</v>
      </c>
      <c r="L113" s="231">
        <f t="shared" si="20"/>
        <v>8.1476780651356364</v>
      </c>
    </row>
    <row r="114" spans="1:12" ht="15" customHeight="1" x14ac:dyDescent="0.25">
      <c r="A114" s="208" t="s">
        <v>30</v>
      </c>
      <c r="B114" s="101">
        <v>302097945.99999976</v>
      </c>
      <c r="C114" s="101">
        <v>303322028.00000036</v>
      </c>
      <c r="D114" s="101">
        <v>306899021.00000131</v>
      </c>
      <c r="E114" s="101">
        <v>336301950.00000054</v>
      </c>
      <c r="F114" s="101">
        <v>311869756.99999982</v>
      </c>
      <c r="G114" s="101">
        <v>289556093.99999988</v>
      </c>
      <c r="H114" s="229">
        <f t="shared" si="16"/>
        <v>-4.1515846651932833</v>
      </c>
      <c r="I114" s="230">
        <f t="shared" si="17"/>
        <v>-4.5383891472598492</v>
      </c>
      <c r="J114" s="231">
        <f t="shared" si="18"/>
        <v>-5.6510206332660005</v>
      </c>
      <c r="K114" s="231">
        <f t="shared" si="19"/>
        <v>-13.899965789672223</v>
      </c>
      <c r="L114" s="231">
        <f t="shared" si="20"/>
        <v>-7.1548018040107593</v>
      </c>
    </row>
    <row r="115" spans="1:12" ht="15" customHeight="1" x14ac:dyDescent="0.25">
      <c r="A115" s="208" t="s">
        <v>31</v>
      </c>
      <c r="B115" s="101">
        <v>154745382.00000006</v>
      </c>
      <c r="C115" s="101">
        <v>129155838.00000039</v>
      </c>
      <c r="D115" s="101">
        <v>127441709.00000012</v>
      </c>
      <c r="E115" s="101">
        <v>168080449.00000006</v>
      </c>
      <c r="F115" s="101">
        <v>166807452.00000003</v>
      </c>
      <c r="G115" s="101">
        <v>135438983.99999982</v>
      </c>
      <c r="H115" s="229">
        <f t="shared" si="16"/>
        <v>-12.476235316670213</v>
      </c>
      <c r="I115" s="230">
        <f t="shared" si="17"/>
        <v>4.8647789347310919</v>
      </c>
      <c r="J115" s="231">
        <f t="shared" si="18"/>
        <v>6.2752414909938921</v>
      </c>
      <c r="K115" s="231">
        <f t="shared" si="19"/>
        <v>-19.420143862181277</v>
      </c>
      <c r="L115" s="231">
        <f t="shared" si="20"/>
        <v>-18.805195825424036</v>
      </c>
    </row>
    <row r="116" spans="1:12" ht="15" customHeight="1" x14ac:dyDescent="0.25">
      <c r="A116" s="208" t="s">
        <v>32</v>
      </c>
      <c r="B116" s="101">
        <v>431568435.99999869</v>
      </c>
      <c r="C116" s="101">
        <v>438994749.99999994</v>
      </c>
      <c r="D116" s="101">
        <v>517198446.00000131</v>
      </c>
      <c r="E116" s="101">
        <v>544181931.99999726</v>
      </c>
      <c r="F116" s="101">
        <v>504373156.9999994</v>
      </c>
      <c r="G116" s="101">
        <v>448873356.00000167</v>
      </c>
      <c r="H116" s="229">
        <f t="shared" si="16"/>
        <v>4.0097742458633121</v>
      </c>
      <c r="I116" s="230">
        <f t="shared" si="17"/>
        <v>2.2502788472986879</v>
      </c>
      <c r="J116" s="231">
        <f t="shared" si="18"/>
        <v>-13.210613939083544</v>
      </c>
      <c r="K116" s="231">
        <f t="shared" si="19"/>
        <v>-17.514101515593154</v>
      </c>
      <c r="L116" s="231">
        <f t="shared" si="20"/>
        <v>-11.003718225234138</v>
      </c>
    </row>
    <row r="117" spans="1:12" ht="15" customHeight="1" x14ac:dyDescent="0.25">
      <c r="A117" s="208" t="s">
        <v>33</v>
      </c>
      <c r="B117" s="101">
        <v>265105448.0000006</v>
      </c>
      <c r="C117" s="101">
        <v>266923379.99999896</v>
      </c>
      <c r="D117" s="101">
        <v>297441638.99999964</v>
      </c>
      <c r="E117" s="101">
        <v>306278374.99999982</v>
      </c>
      <c r="F117" s="101">
        <v>292956178.99999964</v>
      </c>
      <c r="G117" s="101">
        <v>278798663.00000012</v>
      </c>
      <c r="H117" s="229">
        <f t="shared" si="16"/>
        <v>5.1651956243462251</v>
      </c>
      <c r="I117" s="230">
        <f t="shared" si="17"/>
        <v>4.4489482337595234</v>
      </c>
      <c r="J117" s="231">
        <f t="shared" si="18"/>
        <v>-6.2677761132157883</v>
      </c>
      <c r="K117" s="231">
        <f t="shared" si="19"/>
        <v>-8.9721358878176432</v>
      </c>
      <c r="L117" s="231">
        <f t="shared" si="20"/>
        <v>-4.8326394917922357</v>
      </c>
    </row>
    <row r="118" spans="1:12" ht="15" customHeight="1" x14ac:dyDescent="0.25">
      <c r="A118" s="208" t="s">
        <v>34</v>
      </c>
      <c r="B118" s="101">
        <v>62022367.000000015</v>
      </c>
      <c r="C118" s="101">
        <v>61226543.999999925</v>
      </c>
      <c r="D118" s="101">
        <v>67897447.999999896</v>
      </c>
      <c r="E118" s="101">
        <v>66610625.999999888</v>
      </c>
      <c r="F118" s="101">
        <v>66829688.999999993</v>
      </c>
      <c r="G118" s="101">
        <v>66696804.000000104</v>
      </c>
      <c r="H118" s="229">
        <f t="shared" si="16"/>
        <v>7.5366955924144179</v>
      </c>
      <c r="I118" s="230">
        <f t="shared" si="17"/>
        <v>8.9344582310577465</v>
      </c>
      <c r="J118" s="231">
        <f t="shared" si="18"/>
        <v>-1.7683197754351454</v>
      </c>
      <c r="K118" s="231">
        <f t="shared" si="19"/>
        <v>0.12937575455336514</v>
      </c>
      <c r="L118" s="231">
        <f t="shared" si="20"/>
        <v>-0.19884126649142786</v>
      </c>
    </row>
    <row r="119" spans="1:12" ht="15" customHeight="1" x14ac:dyDescent="0.25">
      <c r="A119" s="208" t="s">
        <v>35</v>
      </c>
      <c r="B119" s="101">
        <v>2765220.9999999995</v>
      </c>
      <c r="C119" s="101">
        <v>2283535.9999999995</v>
      </c>
      <c r="D119" s="101">
        <v>2297036.0000000005</v>
      </c>
      <c r="E119" s="101">
        <v>1818057.9999999998</v>
      </c>
      <c r="F119" s="101">
        <v>1770024</v>
      </c>
      <c r="G119" s="101">
        <v>1587489.9999999998</v>
      </c>
      <c r="H119" s="229">
        <f t="shared" si="16"/>
        <v>-42.590845361003694</v>
      </c>
      <c r="I119" s="230">
        <f t="shared" si="17"/>
        <v>-30.481060951086377</v>
      </c>
      <c r="J119" s="231">
        <f t="shared" si="18"/>
        <v>-30.889633423246337</v>
      </c>
      <c r="K119" s="231">
        <f t="shared" si="19"/>
        <v>-12.682103651258643</v>
      </c>
      <c r="L119" s="231">
        <f t="shared" si="20"/>
        <v>-10.312515536512507</v>
      </c>
    </row>
    <row r="120" spans="1:12" ht="15" customHeight="1" x14ac:dyDescent="0.25">
      <c r="A120" s="208" t="s">
        <v>36</v>
      </c>
      <c r="B120" s="101">
        <v>392874519.00000036</v>
      </c>
      <c r="C120" s="101">
        <v>306352708.00000048</v>
      </c>
      <c r="D120" s="101">
        <v>372943286.00000006</v>
      </c>
      <c r="E120" s="101">
        <v>390086089.99999988</v>
      </c>
      <c r="F120" s="101">
        <v>338428554.99999994</v>
      </c>
      <c r="G120" s="101">
        <v>303472854</v>
      </c>
      <c r="H120" s="229">
        <f t="shared" si="16"/>
        <v>-22.75578096221615</v>
      </c>
      <c r="I120" s="230">
        <f t="shared" si="17"/>
        <v>-0.94004522395162837</v>
      </c>
      <c r="J120" s="231">
        <f t="shared" si="18"/>
        <v>-18.627612993145576</v>
      </c>
      <c r="K120" s="231">
        <f t="shared" si="19"/>
        <v>-22.20362074433362</v>
      </c>
      <c r="L120" s="231">
        <f t="shared" si="20"/>
        <v>-10.328827305958256</v>
      </c>
    </row>
    <row r="121" spans="1:12" ht="15" customHeight="1" x14ac:dyDescent="0.25">
      <c r="A121" s="208" t="s">
        <v>37</v>
      </c>
      <c r="B121" s="101">
        <v>235634336.99999949</v>
      </c>
      <c r="C121" s="101">
        <v>255350652.00000003</v>
      </c>
      <c r="D121" s="101">
        <v>266066027.00000048</v>
      </c>
      <c r="E121" s="101">
        <v>260324832.99999934</v>
      </c>
      <c r="F121" s="101">
        <v>250173545.9999997</v>
      </c>
      <c r="G121" s="101">
        <v>242085235.00000003</v>
      </c>
      <c r="H121" s="229">
        <f t="shared" si="16"/>
        <v>2.7376731600881072</v>
      </c>
      <c r="I121" s="230">
        <f t="shared" si="17"/>
        <v>-5.1949806652539934</v>
      </c>
      <c r="J121" s="231">
        <f t="shared" si="18"/>
        <v>-9.0130980908736547</v>
      </c>
      <c r="K121" s="231">
        <f t="shared" si="19"/>
        <v>-7.0064764048074437</v>
      </c>
      <c r="L121" s="231">
        <f t="shared" si="20"/>
        <v>-3.2330800475601364</v>
      </c>
    </row>
    <row r="122" spans="1:12" ht="15" customHeight="1" x14ac:dyDescent="0.25">
      <c r="A122" s="208" t="s">
        <v>38</v>
      </c>
      <c r="B122" s="101">
        <v>189570054.00000006</v>
      </c>
      <c r="C122" s="101">
        <v>236653130</v>
      </c>
      <c r="D122" s="101">
        <v>218748435.00000039</v>
      </c>
      <c r="E122" s="101">
        <v>201344145.99999914</v>
      </c>
      <c r="F122" s="101">
        <v>207545092.99999991</v>
      </c>
      <c r="G122" s="101">
        <v>210740658.00000012</v>
      </c>
      <c r="H122" s="229">
        <f t="shared" si="16"/>
        <v>11.167694239302193</v>
      </c>
      <c r="I122" s="230">
        <f t="shared" si="17"/>
        <v>-10.949558114866207</v>
      </c>
      <c r="J122" s="231">
        <f t="shared" si="18"/>
        <v>-3.6607242470101653</v>
      </c>
      <c r="K122" s="231">
        <f t="shared" si="19"/>
        <v>4.6668910850782908</v>
      </c>
      <c r="L122" s="231">
        <f t="shared" si="20"/>
        <v>1.5396967250871967</v>
      </c>
    </row>
    <row r="123" spans="1:12" ht="15" customHeight="1" x14ac:dyDescent="0.25">
      <c r="A123" s="208" t="s">
        <v>39</v>
      </c>
      <c r="B123" s="101">
        <v>578518894.99999964</v>
      </c>
      <c r="C123" s="101">
        <v>598816193.00000036</v>
      </c>
      <c r="D123" s="101">
        <v>643141258.99999905</v>
      </c>
      <c r="E123" s="101">
        <v>652203413.99999857</v>
      </c>
      <c r="F123" s="101">
        <v>524203772.99999976</v>
      </c>
      <c r="G123" s="101">
        <v>614469167.00000024</v>
      </c>
      <c r="H123" s="229">
        <f t="shared" si="16"/>
        <v>6.214191500175744</v>
      </c>
      <c r="I123" s="230">
        <f t="shared" si="17"/>
        <v>2.6139864257144154</v>
      </c>
      <c r="J123" s="231">
        <f t="shared" si="18"/>
        <v>-4.4581328905224069</v>
      </c>
      <c r="K123" s="231">
        <f t="shared" si="19"/>
        <v>-5.7856561603338008</v>
      </c>
      <c r="L123" s="231">
        <f t="shared" si="20"/>
        <v>17.219523904495148</v>
      </c>
    </row>
    <row r="124" spans="1:12" ht="15" customHeight="1" x14ac:dyDescent="0.25">
      <c r="A124" s="208" t="s">
        <v>40</v>
      </c>
      <c r="B124" s="101">
        <v>169527005.00000009</v>
      </c>
      <c r="C124" s="101">
        <v>213866835.00000009</v>
      </c>
      <c r="D124" s="101">
        <v>207451746.99999952</v>
      </c>
      <c r="E124" s="101">
        <v>204661377.99999976</v>
      </c>
      <c r="F124" s="101">
        <v>211906590.99999979</v>
      </c>
      <c r="G124" s="101">
        <v>207678525.99999973</v>
      </c>
      <c r="H124" s="229">
        <f t="shared" si="16"/>
        <v>22.504686495228071</v>
      </c>
      <c r="I124" s="230">
        <f t="shared" si="17"/>
        <v>-2.8935337262555691</v>
      </c>
      <c r="J124" s="231">
        <f t="shared" si="18"/>
        <v>0.10931650529808223</v>
      </c>
      <c r="K124" s="231">
        <f t="shared" si="19"/>
        <v>1.4742146415138251</v>
      </c>
      <c r="L124" s="231">
        <f t="shared" si="20"/>
        <v>-1.9952494068483588</v>
      </c>
    </row>
    <row r="125" spans="1:12" ht="15" customHeight="1" x14ac:dyDescent="0.25">
      <c r="A125" s="208" t="s">
        <v>41</v>
      </c>
      <c r="B125" s="101">
        <v>450946715.00000006</v>
      </c>
      <c r="C125" s="101">
        <v>483274689.00000203</v>
      </c>
      <c r="D125" s="101">
        <v>512009169.99999928</v>
      </c>
      <c r="E125" s="101">
        <v>506875320.00000054</v>
      </c>
      <c r="F125" s="101">
        <v>580101001.99999964</v>
      </c>
      <c r="G125" s="101">
        <v>574779785.99999857</v>
      </c>
      <c r="H125" s="229">
        <f t="shared" si="16"/>
        <v>27.46068812143325</v>
      </c>
      <c r="I125" s="230">
        <f t="shared" si="17"/>
        <v>18.934386402346064</v>
      </c>
      <c r="J125" s="231">
        <f t="shared" si="18"/>
        <v>12.259666364959699</v>
      </c>
      <c r="K125" s="231">
        <f t="shared" si="19"/>
        <v>13.396680272379015</v>
      </c>
      <c r="L125" s="231">
        <f t="shared" si="20"/>
        <v>-0.91729129611141502</v>
      </c>
    </row>
    <row r="126" spans="1:12" ht="15" customHeight="1" x14ac:dyDescent="0.25">
      <c r="A126" s="208" t="s">
        <v>42</v>
      </c>
      <c r="B126" s="101">
        <v>137783128.00000012</v>
      </c>
      <c r="C126" s="101">
        <v>205700317.00000027</v>
      </c>
      <c r="D126" s="101">
        <v>224187672.99999994</v>
      </c>
      <c r="E126" s="101">
        <v>185358485.00000045</v>
      </c>
      <c r="F126" s="101">
        <v>195515343.00000012</v>
      </c>
      <c r="G126" s="101">
        <v>169659848.0000003</v>
      </c>
      <c r="H126" s="229">
        <f t="shared" si="16"/>
        <v>23.135430631245455</v>
      </c>
      <c r="I126" s="230">
        <f t="shared" si="17"/>
        <v>-17.52086215793237</v>
      </c>
      <c r="J126" s="231">
        <f t="shared" si="18"/>
        <v>-24.322401080455322</v>
      </c>
      <c r="K126" s="231">
        <f t="shared" si="19"/>
        <v>-8.4693382123834766</v>
      </c>
      <c r="L126" s="231">
        <f t="shared" si="20"/>
        <v>-13.224279283288681</v>
      </c>
    </row>
    <row r="127" spans="1:12" ht="15" customHeight="1" x14ac:dyDescent="0.25">
      <c r="A127" s="208" t="s">
        <v>43</v>
      </c>
      <c r="B127" s="101">
        <v>191715598.99999946</v>
      </c>
      <c r="C127" s="101">
        <v>228643038.00000024</v>
      </c>
      <c r="D127" s="101">
        <v>244575929.00000066</v>
      </c>
      <c r="E127" s="101">
        <v>278945039.00000048</v>
      </c>
      <c r="F127" s="101">
        <v>294150758.99999982</v>
      </c>
      <c r="G127" s="101">
        <v>218036302.00000039</v>
      </c>
      <c r="H127" s="229">
        <f t="shared" si="16"/>
        <v>13.729035684780655</v>
      </c>
      <c r="I127" s="230">
        <f t="shared" si="17"/>
        <v>-4.6389936438825004</v>
      </c>
      <c r="J127" s="231">
        <f t="shared" si="18"/>
        <v>-10.851283324778947</v>
      </c>
      <c r="K127" s="231">
        <f t="shared" si="19"/>
        <v>-21.835389945759161</v>
      </c>
      <c r="L127" s="231">
        <f t="shared" si="20"/>
        <v>-25.876002244141574</v>
      </c>
    </row>
    <row r="128" spans="1:12" ht="15" customHeight="1" x14ac:dyDescent="0.25">
      <c r="A128" s="208" t="s">
        <v>5</v>
      </c>
      <c r="B128" s="101">
        <v>62542964.000000082</v>
      </c>
      <c r="C128" s="101">
        <v>60301403.999999948</v>
      </c>
      <c r="D128" s="101">
        <v>81994297.00000006</v>
      </c>
      <c r="E128" s="101">
        <v>152137192.00000021</v>
      </c>
      <c r="F128" s="101">
        <v>145360892.99999994</v>
      </c>
      <c r="G128" s="101">
        <v>147950939.99999982</v>
      </c>
      <c r="H128" s="229">
        <f t="shared" si="16"/>
        <v>136.55888774315144</v>
      </c>
      <c r="I128" s="230">
        <f t="shared" si="17"/>
        <v>145.35239677006518</v>
      </c>
      <c r="J128" s="231">
        <f t="shared" si="18"/>
        <v>80.440525028222027</v>
      </c>
      <c r="K128" s="231">
        <f t="shared" si="19"/>
        <v>-2.7516295949516376</v>
      </c>
      <c r="L128" s="231">
        <f t="shared" si="20"/>
        <v>1.7818045462887113</v>
      </c>
    </row>
    <row r="129" spans="1:12" ht="15" customHeight="1" x14ac:dyDescent="0.25">
      <c r="A129" s="227" t="s">
        <v>6</v>
      </c>
      <c r="B129" s="205">
        <f t="shared" ref="B129:G129" si="21">SUM(B101:B128)</f>
        <v>6539314520.9999962</v>
      </c>
      <c r="C129" s="205">
        <f t="shared" si="21"/>
        <v>6699347064</v>
      </c>
      <c r="D129" s="205">
        <f t="shared" si="21"/>
        <v>6927534197</v>
      </c>
      <c r="E129" s="204">
        <f t="shared" si="21"/>
        <v>7138476180.9999981</v>
      </c>
      <c r="F129" s="204">
        <f t="shared" si="21"/>
        <v>6837516331.999999</v>
      </c>
      <c r="G129" s="204">
        <f t="shared" si="21"/>
        <v>6202022961.0000019</v>
      </c>
      <c r="H129" s="239">
        <f t="shared" si="16"/>
        <v>-5.1579039196973184</v>
      </c>
      <c r="I129" s="240">
        <f t="shared" si="17"/>
        <v>-7.4234712465106867</v>
      </c>
      <c r="J129" s="241">
        <f t="shared" si="18"/>
        <v>-10.472864014358578</v>
      </c>
      <c r="K129" s="241">
        <f t="shared" si="19"/>
        <v>-13.11839104391062</v>
      </c>
      <c r="L129" s="241">
        <f t="shared" si="20"/>
        <v>-9.2942135732217395</v>
      </c>
    </row>
    <row r="131" spans="1:12" ht="15" customHeight="1" x14ac:dyDescent="0.25">
      <c r="A131" s="242" t="s">
        <v>11</v>
      </c>
      <c r="B131" s="238"/>
      <c r="C131" s="238"/>
      <c r="D131" s="238"/>
      <c r="E131" s="238"/>
      <c r="F131" s="238"/>
      <c r="G131" s="238"/>
      <c r="H131" s="238"/>
      <c r="I131" s="238"/>
      <c r="J131" s="238"/>
    </row>
    <row r="132" spans="1:12" ht="33" customHeight="1" x14ac:dyDescent="0.25">
      <c r="A132" s="5" t="s">
        <v>46</v>
      </c>
      <c r="B132" s="5">
        <v>2015</v>
      </c>
      <c r="C132" s="5">
        <v>2016</v>
      </c>
      <c r="D132" s="218">
        <v>2017</v>
      </c>
      <c r="E132" s="218">
        <v>2018</v>
      </c>
      <c r="F132" s="218">
        <v>2019</v>
      </c>
      <c r="G132" s="218">
        <v>2020</v>
      </c>
      <c r="H132" s="207" t="s">
        <v>595</v>
      </c>
      <c r="I132" s="207" t="s">
        <v>596</v>
      </c>
      <c r="J132" s="223" t="s">
        <v>597</v>
      </c>
      <c r="K132" s="207" t="s">
        <v>598</v>
      </c>
      <c r="L132" s="207" t="s">
        <v>599</v>
      </c>
    </row>
    <row r="133" spans="1:12" ht="15" customHeight="1" x14ac:dyDescent="0.25">
      <c r="A133" s="208" t="s">
        <v>17</v>
      </c>
      <c r="B133" s="101">
        <v>344536667.00000012</v>
      </c>
      <c r="C133" s="101">
        <v>367693811.0000003</v>
      </c>
      <c r="D133" s="101">
        <v>382369819.99999994</v>
      </c>
      <c r="E133" s="101">
        <v>383351811.99999976</v>
      </c>
      <c r="F133" s="209">
        <v>353183452.99999976</v>
      </c>
      <c r="G133" s="249">
        <v>299145921.00000006</v>
      </c>
      <c r="H133" s="229">
        <f>G133/B133*100-100</f>
        <v>-13.174431155683081</v>
      </c>
      <c r="I133" s="230">
        <f>G133/C133*100-100</f>
        <v>-18.642655369578733</v>
      </c>
      <c r="J133" s="231">
        <f>G133/D133*100-100</f>
        <v>-21.765289687350304</v>
      </c>
      <c r="K133" s="231">
        <f>G133/E133*100-100</f>
        <v>-21.965695312795276</v>
      </c>
      <c r="L133" s="231">
        <f>G133/F133*100-100</f>
        <v>-15.300131288993242</v>
      </c>
    </row>
    <row r="134" spans="1:12" ht="15" customHeight="1" x14ac:dyDescent="0.25">
      <c r="A134" s="208" t="s">
        <v>18</v>
      </c>
      <c r="B134" s="101">
        <v>63910106.000000015</v>
      </c>
      <c r="C134" s="101">
        <v>58610147.00000003</v>
      </c>
      <c r="D134" s="101">
        <v>54442598.000000022</v>
      </c>
      <c r="E134" s="101">
        <v>52532215.000000007</v>
      </c>
      <c r="F134" s="101">
        <v>27144627</v>
      </c>
      <c r="G134" s="101">
        <v>9868880.9999999888</v>
      </c>
      <c r="H134" s="229">
        <f>G134/B134*100-100</f>
        <v>-84.558183959200463</v>
      </c>
      <c r="I134" s="230">
        <f>G134/C134*100-100</f>
        <v>-83.161821791711276</v>
      </c>
      <c r="J134" s="231">
        <f>G134/D134*100-100</f>
        <v>-81.872869108854829</v>
      </c>
      <c r="K134" s="231">
        <f>G134/E134*100-100</f>
        <v>-81.213659085191836</v>
      </c>
      <c r="L134" s="231">
        <f>G134/F134*100-100</f>
        <v>-63.643335382726058</v>
      </c>
    </row>
    <row r="135" spans="1:12" ht="15" customHeight="1" x14ac:dyDescent="0.25">
      <c r="A135" s="208" t="s">
        <v>19</v>
      </c>
      <c r="B135" s="101">
        <v>781923929.99999988</v>
      </c>
      <c r="C135" s="101">
        <v>941076585.99999964</v>
      </c>
      <c r="D135" s="101">
        <v>1124915034.0000002</v>
      </c>
      <c r="E135" s="101">
        <v>1155549460.9999998</v>
      </c>
      <c r="F135" s="101">
        <v>860625487.99999988</v>
      </c>
      <c r="G135" s="101">
        <v>408880830.00000036</v>
      </c>
      <c r="H135" s="229">
        <f t="shared" ref="H135:H161" si="22">G135/B135*100-100</f>
        <v>-47.708362116504041</v>
      </c>
      <c r="I135" s="230">
        <f t="shared" ref="I135:I161" si="23">G135/C135*100-100</f>
        <v>-56.551800769167102</v>
      </c>
      <c r="J135" s="231">
        <f t="shared" ref="J135:J161" si="24">G135/D135*100-100</f>
        <v>-63.652292160582832</v>
      </c>
      <c r="K135" s="231">
        <f t="shared" ref="K135:K161" si="25">G135/E135*100-100</f>
        <v>-64.61589539869982</v>
      </c>
      <c r="L135" s="231">
        <f t="shared" ref="L135:L161" si="26">G135/F135*100-100</f>
        <v>-52.490271819604715</v>
      </c>
    </row>
    <row r="136" spans="1:12" ht="15" customHeight="1" x14ac:dyDescent="0.25">
      <c r="A136" s="208" t="s">
        <v>20</v>
      </c>
      <c r="B136" s="101">
        <v>511391372.00000012</v>
      </c>
      <c r="C136" s="101">
        <v>546774982.9999994</v>
      </c>
      <c r="D136" s="101">
        <v>631441815.0000006</v>
      </c>
      <c r="E136" s="101">
        <v>584231914.99999833</v>
      </c>
      <c r="F136" s="101">
        <v>570581790.00000012</v>
      </c>
      <c r="G136" s="101">
        <v>525066275.99999982</v>
      </c>
      <c r="H136" s="229">
        <f t="shared" si="22"/>
        <v>2.6740584117636956</v>
      </c>
      <c r="I136" s="230">
        <f t="shared" si="23"/>
        <v>-3.9703182616165122</v>
      </c>
      <c r="J136" s="231">
        <f t="shared" si="24"/>
        <v>-16.846451481836169</v>
      </c>
      <c r="K136" s="231">
        <f t="shared" si="25"/>
        <v>-10.127080955513819</v>
      </c>
      <c r="L136" s="231">
        <f t="shared" si="26"/>
        <v>-7.9770358601875984</v>
      </c>
    </row>
    <row r="137" spans="1:12" ht="15" customHeight="1" x14ac:dyDescent="0.25">
      <c r="A137" s="208" t="s">
        <v>21</v>
      </c>
      <c r="B137" s="101">
        <v>12922390.999999994</v>
      </c>
      <c r="C137" s="101">
        <v>13740641</v>
      </c>
      <c r="D137" s="101">
        <v>20269168.000000011</v>
      </c>
      <c r="E137" s="101">
        <v>19865961.999999989</v>
      </c>
      <c r="F137" s="101">
        <v>29507374.999999996</v>
      </c>
      <c r="G137" s="101">
        <v>19764138.999999985</v>
      </c>
      <c r="H137" s="229">
        <f t="shared" si="22"/>
        <v>52.94490779608816</v>
      </c>
      <c r="I137" s="230">
        <f t="shared" si="23"/>
        <v>43.837096100538417</v>
      </c>
      <c r="J137" s="231">
        <f t="shared" si="24"/>
        <v>-2.4916118905325817</v>
      </c>
      <c r="K137" s="231">
        <f t="shared" si="25"/>
        <v>-0.51255005924205932</v>
      </c>
      <c r="L137" s="231">
        <f t="shared" si="26"/>
        <v>-33.019663728135811</v>
      </c>
    </row>
    <row r="138" spans="1:12" ht="15" customHeight="1" x14ac:dyDescent="0.25">
      <c r="A138" s="208" t="s">
        <v>22</v>
      </c>
      <c r="B138" s="101">
        <v>64540066.000000045</v>
      </c>
      <c r="C138" s="101">
        <v>59017941.999999955</v>
      </c>
      <c r="D138" s="101">
        <v>65779426.000000224</v>
      </c>
      <c r="E138" s="101">
        <v>59339682.000000052</v>
      </c>
      <c r="F138" s="101">
        <v>65300884.999999985</v>
      </c>
      <c r="G138" s="101">
        <v>65481534.99999994</v>
      </c>
      <c r="H138" s="229">
        <f t="shared" si="22"/>
        <v>1.4587357254947477</v>
      </c>
      <c r="I138" s="230">
        <f t="shared" si="23"/>
        <v>10.951911877916714</v>
      </c>
      <c r="J138" s="231">
        <f t="shared" si="24"/>
        <v>-0.45286348348537331</v>
      </c>
      <c r="K138" s="231">
        <f t="shared" si="25"/>
        <v>10.350330155122634</v>
      </c>
      <c r="L138" s="231">
        <f t="shared" si="26"/>
        <v>0.27664249879609315</v>
      </c>
    </row>
    <row r="139" spans="1:12" ht="15" customHeight="1" x14ac:dyDescent="0.25">
      <c r="A139" s="208" t="s">
        <v>23</v>
      </c>
      <c r="B139" s="101">
        <v>576119777.99999976</v>
      </c>
      <c r="C139" s="101">
        <v>633581384.00000083</v>
      </c>
      <c r="D139" s="101">
        <v>668941340.00000131</v>
      </c>
      <c r="E139" s="101">
        <v>683738112.99999952</v>
      </c>
      <c r="F139" s="101">
        <v>633096386.00000012</v>
      </c>
      <c r="G139" s="101">
        <v>474561159.00000137</v>
      </c>
      <c r="H139" s="229">
        <f t="shared" si="22"/>
        <v>-17.628038973520262</v>
      </c>
      <c r="I139" s="230">
        <f t="shared" si="23"/>
        <v>-25.098626477320749</v>
      </c>
      <c r="J139" s="231">
        <f t="shared" si="24"/>
        <v>-29.057881368192852</v>
      </c>
      <c r="K139" s="231">
        <f t="shared" si="25"/>
        <v>-30.593139394000445</v>
      </c>
      <c r="L139" s="231">
        <f t="shared" si="26"/>
        <v>-25.04124656304684</v>
      </c>
    </row>
    <row r="140" spans="1:12" ht="15" customHeight="1" x14ac:dyDescent="0.25">
      <c r="A140" s="208" t="s">
        <v>24</v>
      </c>
      <c r="B140" s="101">
        <v>95490109</v>
      </c>
      <c r="C140" s="101">
        <v>110395053.00000003</v>
      </c>
      <c r="D140" s="101">
        <v>110691275.00000003</v>
      </c>
      <c r="E140" s="101">
        <v>111281005.00000004</v>
      </c>
      <c r="F140" s="101">
        <v>106872328.00000004</v>
      </c>
      <c r="G140" s="101">
        <v>91638360.000000045</v>
      </c>
      <c r="H140" s="229">
        <f t="shared" si="22"/>
        <v>-4.0336627953791151</v>
      </c>
      <c r="I140" s="230">
        <f t="shared" si="23"/>
        <v>-16.990519493658823</v>
      </c>
      <c r="J140" s="231">
        <f t="shared" si="24"/>
        <v>-17.212661973583721</v>
      </c>
      <c r="K140" s="231">
        <f t="shared" si="25"/>
        <v>-17.651390729262374</v>
      </c>
      <c r="L140" s="231">
        <f t="shared" si="26"/>
        <v>-14.254361521908649</v>
      </c>
    </row>
    <row r="141" spans="1:12" ht="15" customHeight="1" x14ac:dyDescent="0.25">
      <c r="A141" s="208" t="s">
        <v>25</v>
      </c>
      <c r="B141" s="101">
        <v>73279642.999999985</v>
      </c>
      <c r="C141" s="101">
        <v>81786537</v>
      </c>
      <c r="D141" s="101">
        <v>89900747.000000119</v>
      </c>
      <c r="E141" s="101">
        <v>97411907.999999881</v>
      </c>
      <c r="F141" s="101">
        <v>97686796</v>
      </c>
      <c r="G141" s="101">
        <v>58762364.000000022</v>
      </c>
      <c r="H141" s="229">
        <f t="shared" si="22"/>
        <v>-19.81079383806491</v>
      </c>
      <c r="I141" s="230">
        <f t="shared" si="23"/>
        <v>-28.151544061585568</v>
      </c>
      <c r="J141" s="231">
        <f t="shared" si="24"/>
        <v>-34.636400740919385</v>
      </c>
      <c r="K141" s="231">
        <f t="shared" si="25"/>
        <v>-39.676405886639557</v>
      </c>
      <c r="L141" s="231">
        <f t="shared" si="26"/>
        <v>-39.846154847785144</v>
      </c>
    </row>
    <row r="142" spans="1:12" ht="15" customHeight="1" x14ac:dyDescent="0.25">
      <c r="A142" s="208" t="s">
        <v>26</v>
      </c>
      <c r="B142" s="101">
        <v>79092205.99999997</v>
      </c>
      <c r="C142" s="101">
        <v>88790910.00000006</v>
      </c>
      <c r="D142" s="101">
        <v>79092194.999999925</v>
      </c>
      <c r="E142" s="101">
        <v>75782890.999999925</v>
      </c>
      <c r="F142" s="101">
        <v>73650382</v>
      </c>
      <c r="G142" s="101">
        <v>66714184.99999997</v>
      </c>
      <c r="H142" s="229">
        <f t="shared" si="22"/>
        <v>-15.650114753405674</v>
      </c>
      <c r="I142" s="230">
        <f t="shared" si="23"/>
        <v>-24.863721973341725</v>
      </c>
      <c r="J142" s="231">
        <f t="shared" si="24"/>
        <v>-15.650103022175529</v>
      </c>
      <c r="K142" s="231">
        <f t="shared" si="25"/>
        <v>-11.966693115468445</v>
      </c>
      <c r="L142" s="231">
        <f t="shared" si="26"/>
        <v>-9.4177339093774606</v>
      </c>
    </row>
    <row r="143" spans="1:12" ht="15" customHeight="1" x14ac:dyDescent="0.25">
      <c r="A143" s="208" t="s">
        <v>27</v>
      </c>
      <c r="B143" s="101">
        <v>19920593.000000019</v>
      </c>
      <c r="C143" s="101">
        <v>20779375.000000011</v>
      </c>
      <c r="D143" s="101">
        <v>31988793.00000003</v>
      </c>
      <c r="E143" s="101">
        <v>26919759</v>
      </c>
      <c r="F143" s="101">
        <v>34679846.999999985</v>
      </c>
      <c r="G143" s="101">
        <v>21530510.999999996</v>
      </c>
      <c r="H143" s="229">
        <f t="shared" si="22"/>
        <v>8.0816770866207577</v>
      </c>
      <c r="I143" s="230">
        <f t="shared" si="23"/>
        <v>3.6148151712935856</v>
      </c>
      <c r="J143" s="231">
        <f t="shared" si="24"/>
        <v>-32.693581155125244</v>
      </c>
      <c r="K143" s="231">
        <f t="shared" si="25"/>
        <v>-20.019674024570591</v>
      </c>
      <c r="L143" s="231">
        <f t="shared" si="26"/>
        <v>-37.916361049689741</v>
      </c>
    </row>
    <row r="144" spans="1:12" ht="15" customHeight="1" x14ac:dyDescent="0.25">
      <c r="A144" s="208" t="s">
        <v>28</v>
      </c>
      <c r="B144" s="101">
        <v>14835954.000000002</v>
      </c>
      <c r="C144" s="101">
        <v>12790449.000000006</v>
      </c>
      <c r="D144" s="101">
        <v>16595478.000000009</v>
      </c>
      <c r="E144" s="101">
        <v>16958293.999999989</v>
      </c>
      <c r="F144" s="101">
        <v>16657526.000000004</v>
      </c>
      <c r="G144" s="101">
        <v>17029613.000000011</v>
      </c>
      <c r="H144" s="229">
        <f t="shared" si="22"/>
        <v>14.786100037786639</v>
      </c>
      <c r="I144" s="230">
        <f t="shared" si="23"/>
        <v>33.143199273145171</v>
      </c>
      <c r="J144" s="231">
        <f t="shared" si="24"/>
        <v>2.615983703512498</v>
      </c>
      <c r="K144" s="231">
        <f t="shared" si="25"/>
        <v>0.42055527519467262</v>
      </c>
      <c r="L144" s="231">
        <f t="shared" si="26"/>
        <v>2.2337470762465443</v>
      </c>
    </row>
    <row r="145" spans="1:12" ht="15" customHeight="1" x14ac:dyDescent="0.25">
      <c r="A145" s="208" t="s">
        <v>29</v>
      </c>
      <c r="B145" s="101">
        <v>22782052</v>
      </c>
      <c r="C145" s="101">
        <v>19614683.000000007</v>
      </c>
      <c r="D145" s="101">
        <v>18945547.000000011</v>
      </c>
      <c r="E145" s="101">
        <v>19593949.000000015</v>
      </c>
      <c r="F145" s="101">
        <v>18834465.999999996</v>
      </c>
      <c r="G145" s="101">
        <v>17513738.999999993</v>
      </c>
      <c r="H145" s="229">
        <f t="shared" si="22"/>
        <v>-23.124839676426021</v>
      </c>
      <c r="I145" s="230">
        <f t="shared" si="23"/>
        <v>-10.71107802252024</v>
      </c>
      <c r="J145" s="231">
        <f t="shared" si="24"/>
        <v>-7.5574909502481944</v>
      </c>
      <c r="K145" s="231">
        <f t="shared" si="25"/>
        <v>-10.616593929074853</v>
      </c>
      <c r="L145" s="231">
        <f t="shared" si="26"/>
        <v>-7.0122880043426932</v>
      </c>
    </row>
    <row r="146" spans="1:12" ht="15" customHeight="1" x14ac:dyDescent="0.25">
      <c r="A146" s="208" t="s">
        <v>30</v>
      </c>
      <c r="B146" s="101">
        <v>40184575.999999985</v>
      </c>
      <c r="C146" s="101">
        <v>41791382.000000015</v>
      </c>
      <c r="D146" s="101">
        <v>39817276.000000045</v>
      </c>
      <c r="E146" s="101">
        <v>46175925.999999955</v>
      </c>
      <c r="F146" s="101">
        <v>38666630</v>
      </c>
      <c r="G146" s="101">
        <v>35087348.000000037</v>
      </c>
      <c r="H146" s="229">
        <f t="shared" si="22"/>
        <v>-12.684538465703739</v>
      </c>
      <c r="I146" s="230">
        <f t="shared" si="23"/>
        <v>-16.041666198069194</v>
      </c>
      <c r="J146" s="231">
        <f t="shared" si="24"/>
        <v>-11.879084847491825</v>
      </c>
      <c r="K146" s="231">
        <f t="shared" si="25"/>
        <v>-24.013764228572114</v>
      </c>
      <c r="L146" s="231">
        <f t="shared" si="26"/>
        <v>-9.2567725710773487</v>
      </c>
    </row>
    <row r="147" spans="1:12" ht="15" customHeight="1" x14ac:dyDescent="0.25">
      <c r="A147" s="208" t="s">
        <v>31</v>
      </c>
      <c r="B147" s="101">
        <v>102004455.9999999</v>
      </c>
      <c r="C147" s="101">
        <v>104939857.0000001</v>
      </c>
      <c r="D147" s="101">
        <v>108404472.99999997</v>
      </c>
      <c r="E147" s="101">
        <v>114155211</v>
      </c>
      <c r="F147" s="101">
        <v>102299995.00000007</v>
      </c>
      <c r="G147" s="101">
        <v>173138474.99999997</v>
      </c>
      <c r="H147" s="229">
        <f t="shared" si="22"/>
        <v>69.736187799482167</v>
      </c>
      <c r="I147" s="230">
        <f t="shared" si="23"/>
        <v>64.988289435156929</v>
      </c>
      <c r="J147" s="231">
        <f t="shared" si="24"/>
        <v>59.715249941762124</v>
      </c>
      <c r="K147" s="231">
        <f t="shared" si="25"/>
        <v>51.669357433012806</v>
      </c>
      <c r="L147" s="231">
        <f t="shared" si="26"/>
        <v>69.245829386404012</v>
      </c>
    </row>
    <row r="148" spans="1:12" ht="15" customHeight="1" x14ac:dyDescent="0.25">
      <c r="A148" s="208" t="s">
        <v>32</v>
      </c>
      <c r="B148" s="101">
        <v>641259980.00000107</v>
      </c>
      <c r="C148" s="101">
        <v>599994825.00000072</v>
      </c>
      <c r="D148" s="101">
        <v>657594514.00000072</v>
      </c>
      <c r="E148" s="101">
        <v>750075594.00000048</v>
      </c>
      <c r="F148" s="101">
        <v>740947770.99999976</v>
      </c>
      <c r="G148" s="101">
        <v>711252690.99999905</v>
      </c>
      <c r="H148" s="229">
        <f t="shared" si="22"/>
        <v>10.914872779055671</v>
      </c>
      <c r="I148" s="230">
        <f t="shared" si="23"/>
        <v>18.543137601228182</v>
      </c>
      <c r="J148" s="231">
        <f t="shared" si="24"/>
        <v>8.1597665214096224</v>
      </c>
      <c r="K148" s="231">
        <f t="shared" si="25"/>
        <v>-5.1758653808433905</v>
      </c>
      <c r="L148" s="231">
        <f t="shared" si="26"/>
        <v>-4.0077156801381051</v>
      </c>
    </row>
    <row r="149" spans="1:12" ht="15" customHeight="1" x14ac:dyDescent="0.25">
      <c r="A149" s="208" t="s">
        <v>33</v>
      </c>
      <c r="B149" s="101">
        <v>97195359.999999985</v>
      </c>
      <c r="C149" s="101">
        <v>96851773.000000045</v>
      </c>
      <c r="D149" s="101">
        <v>105044714.99999994</v>
      </c>
      <c r="E149" s="101">
        <v>113520148.99999997</v>
      </c>
      <c r="F149" s="101">
        <v>115349715.99999997</v>
      </c>
      <c r="G149" s="101">
        <v>125813814.99999954</v>
      </c>
      <c r="H149" s="229">
        <f t="shared" si="22"/>
        <v>29.444260507908552</v>
      </c>
      <c r="I149" s="230">
        <f t="shared" si="23"/>
        <v>29.903471152768134</v>
      </c>
      <c r="J149" s="231">
        <f t="shared" si="24"/>
        <v>19.771675328929788</v>
      </c>
      <c r="K149" s="231">
        <f t="shared" si="25"/>
        <v>10.829501289678163</v>
      </c>
      <c r="L149" s="231">
        <f t="shared" si="26"/>
        <v>9.0716296171891457</v>
      </c>
    </row>
    <row r="150" spans="1:12" ht="15" customHeight="1" x14ac:dyDescent="0.25">
      <c r="A150" s="208" t="s">
        <v>34</v>
      </c>
      <c r="B150" s="101">
        <v>46773166.000000119</v>
      </c>
      <c r="C150" s="101">
        <v>47297990.999999993</v>
      </c>
      <c r="D150" s="101">
        <v>47903008.999999985</v>
      </c>
      <c r="E150" s="101">
        <v>39438119.000000075</v>
      </c>
      <c r="F150" s="101">
        <v>34248909</v>
      </c>
      <c r="G150" s="101">
        <v>29817190.999999993</v>
      </c>
      <c r="H150" s="229">
        <f t="shared" si="22"/>
        <v>-36.251501555400559</v>
      </c>
      <c r="I150" s="230">
        <f t="shared" si="23"/>
        <v>-36.958863643912487</v>
      </c>
      <c r="J150" s="231">
        <f t="shared" si="24"/>
        <v>-37.755077139308725</v>
      </c>
      <c r="K150" s="231">
        <f t="shared" si="25"/>
        <v>-24.394997134625157</v>
      </c>
      <c r="L150" s="231">
        <f t="shared" si="26"/>
        <v>-12.939734810238789</v>
      </c>
    </row>
    <row r="151" spans="1:12" ht="15" customHeight="1" x14ac:dyDescent="0.25">
      <c r="A151" s="208" t="s">
        <v>35</v>
      </c>
      <c r="B151" s="101">
        <v>841155.00000000012</v>
      </c>
      <c r="C151" s="101">
        <v>811227</v>
      </c>
      <c r="D151" s="101">
        <v>823549.00000000012</v>
      </c>
      <c r="E151" s="101">
        <v>821642.99999999953</v>
      </c>
      <c r="F151" s="101">
        <v>793921</v>
      </c>
      <c r="G151" s="101">
        <v>589154</v>
      </c>
      <c r="H151" s="229">
        <f t="shared" si="22"/>
        <v>-29.958925525022153</v>
      </c>
      <c r="I151" s="230">
        <f t="shared" si="23"/>
        <v>-27.37495177058949</v>
      </c>
      <c r="J151" s="231">
        <f t="shared" si="24"/>
        <v>-28.461573021155999</v>
      </c>
      <c r="K151" s="231">
        <f t="shared" si="25"/>
        <v>-28.295622307985298</v>
      </c>
      <c r="L151" s="231">
        <f t="shared" si="26"/>
        <v>-25.791860903036962</v>
      </c>
    </row>
    <row r="152" spans="1:12" ht="15" customHeight="1" x14ac:dyDescent="0.25">
      <c r="A152" s="208" t="s">
        <v>36</v>
      </c>
      <c r="B152" s="101">
        <v>233358681.99999997</v>
      </c>
      <c r="C152" s="101">
        <v>249524990.99999997</v>
      </c>
      <c r="D152" s="101">
        <v>355370685.99999982</v>
      </c>
      <c r="E152" s="101">
        <v>402461366.00000024</v>
      </c>
      <c r="F152" s="101">
        <v>327567406</v>
      </c>
      <c r="G152" s="101">
        <v>215127849.00000033</v>
      </c>
      <c r="H152" s="229">
        <f t="shared" si="22"/>
        <v>-7.8123654297977367</v>
      </c>
      <c r="I152" s="230">
        <f t="shared" si="23"/>
        <v>-13.785048889151014</v>
      </c>
      <c r="J152" s="231">
        <f t="shared" si="24"/>
        <v>-39.463816945216344</v>
      </c>
      <c r="K152" s="231">
        <f t="shared" si="25"/>
        <v>-46.546956509609373</v>
      </c>
      <c r="L152" s="231">
        <f t="shared" si="26"/>
        <v>-34.325624265559469</v>
      </c>
    </row>
    <row r="153" spans="1:12" ht="15" customHeight="1" x14ac:dyDescent="0.25">
      <c r="A153" s="208" t="s">
        <v>37</v>
      </c>
      <c r="B153" s="101">
        <v>169038009.00000012</v>
      </c>
      <c r="C153" s="101">
        <v>127136454.0000001</v>
      </c>
      <c r="D153" s="101">
        <v>144409286.9999997</v>
      </c>
      <c r="E153" s="101">
        <v>176526162.99999964</v>
      </c>
      <c r="F153" s="101">
        <v>118297807.99999999</v>
      </c>
      <c r="G153" s="101">
        <v>93476740.000000462</v>
      </c>
      <c r="H153" s="229">
        <f t="shared" si="22"/>
        <v>-44.700756620955943</v>
      </c>
      <c r="I153" s="230">
        <f t="shared" si="23"/>
        <v>-26.475265701526979</v>
      </c>
      <c r="J153" s="231">
        <f t="shared" si="24"/>
        <v>-35.269578610965198</v>
      </c>
      <c r="K153" s="231">
        <f t="shared" si="25"/>
        <v>-47.046523636272177</v>
      </c>
      <c r="L153" s="231">
        <f t="shared" si="26"/>
        <v>-20.981849469264489</v>
      </c>
    </row>
    <row r="154" spans="1:12" ht="15" customHeight="1" x14ac:dyDescent="0.25">
      <c r="A154" s="208" t="s">
        <v>38</v>
      </c>
      <c r="B154" s="101">
        <v>86388522.999999955</v>
      </c>
      <c r="C154" s="101">
        <v>77528042.00000006</v>
      </c>
      <c r="D154" s="101">
        <v>93240384.000000089</v>
      </c>
      <c r="E154" s="101">
        <v>97697037.99999997</v>
      </c>
      <c r="F154" s="101">
        <v>134736605</v>
      </c>
      <c r="G154" s="101">
        <v>106778393.99999987</v>
      </c>
      <c r="H154" s="229">
        <f t="shared" si="22"/>
        <v>23.602522987920423</v>
      </c>
      <c r="I154" s="230">
        <f t="shared" si="23"/>
        <v>37.728738202881203</v>
      </c>
      <c r="J154" s="231">
        <f t="shared" si="24"/>
        <v>14.519470447483101</v>
      </c>
      <c r="K154" s="231">
        <f t="shared" si="25"/>
        <v>9.2954261315475009</v>
      </c>
      <c r="L154" s="231">
        <f t="shared" si="26"/>
        <v>-20.750271242176638</v>
      </c>
    </row>
    <row r="155" spans="1:12" ht="15" customHeight="1" x14ac:dyDescent="0.25">
      <c r="A155" s="208" t="s">
        <v>39</v>
      </c>
      <c r="B155" s="101">
        <v>3086569.0000000009</v>
      </c>
      <c r="C155" s="101">
        <v>4087753.9999999944</v>
      </c>
      <c r="D155" s="101">
        <v>4598654.9999999944</v>
      </c>
      <c r="E155" s="101">
        <v>3876296.0000000005</v>
      </c>
      <c r="F155" s="101">
        <v>3546617.9999999991</v>
      </c>
      <c r="G155" s="101">
        <v>10120913.999999996</v>
      </c>
      <c r="H155" s="229">
        <f t="shared" si="22"/>
        <v>227.90175758261012</v>
      </c>
      <c r="I155" s="230">
        <f t="shared" si="23"/>
        <v>147.59107323973043</v>
      </c>
      <c r="J155" s="231">
        <f t="shared" si="24"/>
        <v>120.0842202774509</v>
      </c>
      <c r="K155" s="231">
        <f t="shared" si="25"/>
        <v>161.09755292165499</v>
      </c>
      <c r="L155" s="231">
        <f t="shared" si="26"/>
        <v>185.36803230570638</v>
      </c>
    </row>
    <row r="156" spans="1:12" ht="15" customHeight="1" x14ac:dyDescent="0.25">
      <c r="A156" s="208" t="s">
        <v>40</v>
      </c>
      <c r="B156" s="101">
        <v>95504289.999999747</v>
      </c>
      <c r="C156" s="101">
        <v>102458614.99999984</v>
      </c>
      <c r="D156" s="101">
        <v>115303583.99999994</v>
      </c>
      <c r="E156" s="101">
        <v>149614894.99999982</v>
      </c>
      <c r="F156" s="101">
        <v>144257519.99999997</v>
      </c>
      <c r="G156" s="101">
        <v>139135171.99999961</v>
      </c>
      <c r="H156" s="229">
        <f t="shared" si="22"/>
        <v>45.684735209276965</v>
      </c>
      <c r="I156" s="230">
        <f t="shared" si="23"/>
        <v>35.796459868211031</v>
      </c>
      <c r="J156" s="231">
        <f t="shared" si="24"/>
        <v>20.66855788281454</v>
      </c>
      <c r="K156" s="231">
        <f t="shared" si="25"/>
        <v>-7.0044650300360871</v>
      </c>
      <c r="L156" s="231">
        <f t="shared" si="26"/>
        <v>-3.5508360326729331</v>
      </c>
    </row>
    <row r="157" spans="1:12" ht="15" customHeight="1" x14ac:dyDescent="0.25">
      <c r="A157" s="208" t="s">
        <v>41</v>
      </c>
      <c r="B157" s="101">
        <v>192526695.99999994</v>
      </c>
      <c r="C157" s="101">
        <v>196049519.9999997</v>
      </c>
      <c r="D157" s="101">
        <v>251233008.00000089</v>
      </c>
      <c r="E157" s="101">
        <v>248296961.0000008</v>
      </c>
      <c r="F157" s="101">
        <v>285245381.99999952</v>
      </c>
      <c r="G157" s="101">
        <v>208816406.00000006</v>
      </c>
      <c r="H157" s="229">
        <f t="shared" si="22"/>
        <v>8.4610136352208087</v>
      </c>
      <c r="I157" s="230">
        <f t="shared" si="23"/>
        <v>6.5120720520001072</v>
      </c>
      <c r="J157" s="231">
        <f t="shared" si="24"/>
        <v>-16.883371471634291</v>
      </c>
      <c r="K157" s="231">
        <f t="shared" si="25"/>
        <v>-15.900538951824146</v>
      </c>
      <c r="L157" s="231">
        <f t="shared" si="26"/>
        <v>-26.794115110336676</v>
      </c>
    </row>
    <row r="158" spans="1:12" ht="15" customHeight="1" x14ac:dyDescent="0.25">
      <c r="A158" s="208" t="s">
        <v>42</v>
      </c>
      <c r="B158" s="101">
        <v>363133081</v>
      </c>
      <c r="C158" s="101">
        <v>321481773.99999994</v>
      </c>
      <c r="D158" s="101">
        <v>303272866.99999946</v>
      </c>
      <c r="E158" s="101">
        <v>260674746.00000003</v>
      </c>
      <c r="F158" s="101">
        <v>229384541.00000009</v>
      </c>
      <c r="G158" s="101">
        <v>226835083.00000021</v>
      </c>
      <c r="H158" s="229">
        <f t="shared" si="22"/>
        <v>-37.533897386781959</v>
      </c>
      <c r="I158" s="230">
        <f t="shared" si="23"/>
        <v>-29.440764190880614</v>
      </c>
      <c r="J158" s="231">
        <f t="shared" si="24"/>
        <v>-25.204293663369299</v>
      </c>
      <c r="K158" s="231">
        <f t="shared" si="25"/>
        <v>-12.981565540683334</v>
      </c>
      <c r="L158" s="231">
        <f t="shared" si="26"/>
        <v>-1.1114340961625118</v>
      </c>
    </row>
    <row r="159" spans="1:12" ht="15" customHeight="1" x14ac:dyDescent="0.25">
      <c r="A159" s="208" t="s">
        <v>43</v>
      </c>
      <c r="B159" s="101">
        <v>86856641.999999955</v>
      </c>
      <c r="C159" s="101">
        <v>93225572.000000045</v>
      </c>
      <c r="D159" s="101">
        <v>98376065.00000003</v>
      </c>
      <c r="E159" s="101">
        <v>99171972.999999955</v>
      </c>
      <c r="F159" s="101">
        <v>93961545.000000045</v>
      </c>
      <c r="G159" s="101">
        <v>76554038.999999955</v>
      </c>
      <c r="H159" s="229">
        <f t="shared" si="22"/>
        <v>-11.861617905974313</v>
      </c>
      <c r="I159" s="230">
        <f t="shared" si="23"/>
        <v>-17.883004246946413</v>
      </c>
      <c r="J159" s="231">
        <f t="shared" si="24"/>
        <v>-22.182251343352746</v>
      </c>
      <c r="K159" s="231">
        <f t="shared" si="25"/>
        <v>-22.806780298703956</v>
      </c>
      <c r="L159" s="231">
        <f t="shared" si="26"/>
        <v>-18.526202394820217</v>
      </c>
    </row>
    <row r="160" spans="1:12" ht="15" customHeight="1" x14ac:dyDescent="0.25">
      <c r="A160" s="208" t="s">
        <v>5</v>
      </c>
      <c r="B160" s="101">
        <v>79625091.00000003</v>
      </c>
      <c r="C160" s="101">
        <v>59587368.000000022</v>
      </c>
      <c r="D160" s="101">
        <v>74417624.00000003</v>
      </c>
      <c r="E160" s="101">
        <v>116674200.99999996</v>
      </c>
      <c r="F160" s="101">
        <v>77999023.999999985</v>
      </c>
      <c r="G160" s="101">
        <v>86923240.999999955</v>
      </c>
      <c r="H160" s="229">
        <f t="shared" si="22"/>
        <v>9.1656410163473794</v>
      </c>
      <c r="I160" s="230">
        <f t="shared" si="23"/>
        <v>45.87528182147588</v>
      </c>
      <c r="J160" s="231">
        <f t="shared" si="24"/>
        <v>16.804644286949994</v>
      </c>
      <c r="K160" s="231">
        <f t="shared" si="25"/>
        <v>-25.499176120349006</v>
      </c>
      <c r="L160" s="231">
        <f t="shared" si="26"/>
        <v>11.441447010926666</v>
      </c>
    </row>
    <row r="161" spans="1:12" ht="15" customHeight="1" x14ac:dyDescent="0.25">
      <c r="A161" s="227" t="s">
        <v>6</v>
      </c>
      <c r="B161" s="205">
        <f t="shared" ref="B161:G161" si="27">SUM(B133:B160)</f>
        <v>4898521143</v>
      </c>
      <c r="C161" s="205">
        <f t="shared" si="27"/>
        <v>5077419646.000001</v>
      </c>
      <c r="D161" s="205">
        <f t="shared" si="27"/>
        <v>5695182932.0000029</v>
      </c>
      <c r="E161" s="204">
        <f t="shared" si="27"/>
        <v>5905737246.999999</v>
      </c>
      <c r="F161" s="204">
        <f t="shared" si="27"/>
        <v>5335124739.9999981</v>
      </c>
      <c r="G161" s="204">
        <f t="shared" si="27"/>
        <v>4315424025</v>
      </c>
      <c r="H161" s="239">
        <f t="shared" si="22"/>
        <v>-11.903533760046088</v>
      </c>
      <c r="I161" s="240">
        <f t="shared" si="23"/>
        <v>-15.007536782985866</v>
      </c>
      <c r="J161" s="241">
        <f t="shared" si="24"/>
        <v>-24.226770649410327</v>
      </c>
      <c r="K161" s="241">
        <f t="shared" si="25"/>
        <v>-26.928275937231163</v>
      </c>
      <c r="L161" s="241">
        <f t="shared" si="26"/>
        <v>-19.112968575126487</v>
      </c>
    </row>
    <row r="163" spans="1:12" ht="15" customHeight="1" x14ac:dyDescent="0.25">
      <c r="A163" s="242" t="s">
        <v>8</v>
      </c>
      <c r="B163" s="238"/>
      <c r="C163" s="238"/>
      <c r="D163" s="238"/>
      <c r="E163" s="238"/>
      <c r="F163" s="238"/>
      <c r="G163" s="238"/>
      <c r="H163" s="238"/>
      <c r="I163" s="238"/>
      <c r="J163" s="238"/>
    </row>
    <row r="164" spans="1:12" ht="37.5" customHeight="1" x14ac:dyDescent="0.25">
      <c r="A164" s="5" t="s">
        <v>46</v>
      </c>
      <c r="B164" s="5">
        <v>2015</v>
      </c>
      <c r="C164" s="5">
        <v>2016</v>
      </c>
      <c r="D164" s="218">
        <v>2017</v>
      </c>
      <c r="E164" s="218">
        <v>2018</v>
      </c>
      <c r="F164" s="218">
        <v>2019</v>
      </c>
      <c r="G164" s="218">
        <v>2020</v>
      </c>
      <c r="H164" s="207" t="s">
        <v>595</v>
      </c>
      <c r="I164" s="207" t="s">
        <v>596</v>
      </c>
      <c r="J164" s="223" t="s">
        <v>597</v>
      </c>
      <c r="K164" s="207" t="s">
        <v>598</v>
      </c>
      <c r="L164" s="207" t="s">
        <v>599</v>
      </c>
    </row>
    <row r="165" spans="1:12" ht="15" customHeight="1" x14ac:dyDescent="0.25">
      <c r="A165" s="208" t="s">
        <v>17</v>
      </c>
      <c r="B165" s="101">
        <v>310253497.00000006</v>
      </c>
      <c r="C165" s="101">
        <v>440821148.99999964</v>
      </c>
      <c r="D165" s="101">
        <v>528028722.99999976</v>
      </c>
      <c r="E165" s="101">
        <v>605800226.00000024</v>
      </c>
      <c r="F165" s="209">
        <v>530993836.99999994</v>
      </c>
      <c r="G165" s="249">
        <v>605845772.99999881</v>
      </c>
      <c r="H165" s="229">
        <f>G165/B165*100-100</f>
        <v>95.274438115357867</v>
      </c>
      <c r="I165" s="230">
        <f>G165/C165*100-100</f>
        <v>37.435732013846575</v>
      </c>
      <c r="J165" s="231">
        <f>G165/D165*100-100</f>
        <v>14.737275949285646</v>
      </c>
      <c r="K165" s="231">
        <f>G165/E165*100-100</f>
        <v>7.5184851447289702E-3</v>
      </c>
      <c r="L165" s="231">
        <f>G165/F165*100-100</f>
        <v>14.096573403355507</v>
      </c>
    </row>
    <row r="166" spans="1:12" ht="15" customHeight="1" x14ac:dyDescent="0.25">
      <c r="A166" s="208" t="s">
        <v>18</v>
      </c>
      <c r="B166" s="101">
        <v>53078845.000000007</v>
      </c>
      <c r="C166" s="101">
        <v>47759846.000000007</v>
      </c>
      <c r="D166" s="101">
        <v>55963754.999999985</v>
      </c>
      <c r="E166" s="101">
        <v>74933303</v>
      </c>
      <c r="F166" s="101">
        <v>77389602</v>
      </c>
      <c r="G166" s="101">
        <v>50622210.999999933</v>
      </c>
      <c r="H166" s="229">
        <f>G166/B166*100-100</f>
        <v>-4.6282732791191563</v>
      </c>
      <c r="I166" s="230">
        <f>G166/C166*100-100</f>
        <v>5.993245874368867</v>
      </c>
      <c r="J166" s="231">
        <f>G166/D166*100-100</f>
        <v>-9.544649032217464</v>
      </c>
      <c r="K166" s="231">
        <f>G166/E166*100-100</f>
        <v>-32.443641247203615</v>
      </c>
      <c r="L166" s="231">
        <f>G166/F166*100-100</f>
        <v>-34.587839074298472</v>
      </c>
    </row>
    <row r="167" spans="1:12" ht="15" customHeight="1" x14ac:dyDescent="0.25">
      <c r="A167" s="208" t="s">
        <v>19</v>
      </c>
      <c r="B167" s="101">
        <v>11964012.000000002</v>
      </c>
      <c r="C167" s="101">
        <v>10109375.000000002</v>
      </c>
      <c r="D167" s="101">
        <v>13687484.000000007</v>
      </c>
      <c r="E167" s="101">
        <v>16645545.999999989</v>
      </c>
      <c r="F167" s="101">
        <v>17627313</v>
      </c>
      <c r="G167" s="101">
        <v>16111798.000000002</v>
      </c>
      <c r="H167" s="229">
        <f t="shared" ref="H167:H193" si="28">G167/B167*100-100</f>
        <v>34.668855230168617</v>
      </c>
      <c r="I167" s="230">
        <f t="shared" ref="I167:I193" si="29">G167/C167*100-100</f>
        <v>59.374817928902615</v>
      </c>
      <c r="J167" s="231">
        <f t="shared" ref="J167:J193" si="30">G167/D167*100-100</f>
        <v>17.711903809348712</v>
      </c>
      <c r="K167" s="231">
        <f t="shared" ref="K167:K193" si="31">G167/E167*100-100</f>
        <v>-3.2065514702851203</v>
      </c>
      <c r="L167" s="231">
        <f t="shared" ref="L167:L193" si="32">G167/F167*100-100</f>
        <v>-8.5975383769494442</v>
      </c>
    </row>
    <row r="168" spans="1:12" ht="15" customHeight="1" x14ac:dyDescent="0.25">
      <c r="A168" s="208" t="s">
        <v>20</v>
      </c>
      <c r="B168" s="101">
        <v>843050337.99999917</v>
      </c>
      <c r="C168" s="101">
        <v>754264793.00000048</v>
      </c>
      <c r="D168" s="101">
        <v>809578718.99999857</v>
      </c>
      <c r="E168" s="101">
        <v>790161180.99999917</v>
      </c>
      <c r="F168" s="101">
        <v>711643743.99999952</v>
      </c>
      <c r="G168" s="101">
        <v>640158103.99999976</v>
      </c>
      <c r="H168" s="229">
        <f t="shared" si="28"/>
        <v>-24.066443586432626</v>
      </c>
      <c r="I168" s="230">
        <f t="shared" si="29"/>
        <v>-15.128200342767499</v>
      </c>
      <c r="J168" s="231">
        <f t="shared" si="30"/>
        <v>-20.927009446254857</v>
      </c>
      <c r="K168" s="231">
        <f t="shared" si="31"/>
        <v>-18.983858054145486</v>
      </c>
      <c r="L168" s="231">
        <f t="shared" si="32"/>
        <v>-10.045144161345959</v>
      </c>
    </row>
    <row r="169" spans="1:12" ht="15" customHeight="1" x14ac:dyDescent="0.25">
      <c r="A169" s="208" t="s">
        <v>21</v>
      </c>
      <c r="B169" s="101">
        <v>19448959.999999989</v>
      </c>
      <c r="C169" s="101">
        <v>14073016</v>
      </c>
      <c r="D169" s="101">
        <v>14335055.999999998</v>
      </c>
      <c r="E169" s="101">
        <v>13309899.000000009</v>
      </c>
      <c r="F169" s="101">
        <v>10112029.999999996</v>
      </c>
      <c r="G169" s="101">
        <v>11735893.000000004</v>
      </c>
      <c r="H169" s="229">
        <f t="shared" si="28"/>
        <v>-39.657991995458829</v>
      </c>
      <c r="I169" s="230">
        <f t="shared" si="29"/>
        <v>-16.607122453353256</v>
      </c>
      <c r="J169" s="231">
        <f t="shared" si="30"/>
        <v>-18.13151619358861</v>
      </c>
      <c r="K169" s="231">
        <f t="shared" si="31"/>
        <v>-11.825829782780502</v>
      </c>
      <c r="L169" s="231">
        <f t="shared" si="32"/>
        <v>16.058724113753712</v>
      </c>
    </row>
    <row r="170" spans="1:12" ht="15" customHeight="1" x14ac:dyDescent="0.25">
      <c r="A170" s="208" t="s">
        <v>22</v>
      </c>
      <c r="B170" s="101">
        <v>357075013.99999917</v>
      </c>
      <c r="C170" s="101">
        <v>390583147.00000125</v>
      </c>
      <c r="D170" s="101">
        <v>408457483.00000155</v>
      </c>
      <c r="E170" s="101">
        <v>420065780.00000191</v>
      </c>
      <c r="F170" s="101">
        <v>379059293</v>
      </c>
      <c r="G170" s="101">
        <v>286748763.00000083</v>
      </c>
      <c r="H170" s="229">
        <f t="shared" si="28"/>
        <v>-19.695091575351313</v>
      </c>
      <c r="I170" s="230">
        <f t="shared" si="29"/>
        <v>-26.584450659874506</v>
      </c>
      <c r="J170" s="231">
        <f t="shared" si="30"/>
        <v>-29.797157615055923</v>
      </c>
      <c r="K170" s="231">
        <f t="shared" si="31"/>
        <v>-31.737176258442304</v>
      </c>
      <c r="L170" s="231">
        <f t="shared" si="32"/>
        <v>-24.352530515588526</v>
      </c>
    </row>
    <row r="171" spans="1:12" ht="15" customHeight="1" x14ac:dyDescent="0.25">
      <c r="A171" s="208" t="s">
        <v>23</v>
      </c>
      <c r="B171" s="101">
        <v>508045663</v>
      </c>
      <c r="C171" s="101">
        <v>493708938</v>
      </c>
      <c r="D171" s="101">
        <v>496827889.00000077</v>
      </c>
      <c r="E171" s="101">
        <v>510015059.00000042</v>
      </c>
      <c r="F171" s="101">
        <v>499616626.00000006</v>
      </c>
      <c r="G171" s="101">
        <v>390793051.0000006</v>
      </c>
      <c r="H171" s="229">
        <f t="shared" si="28"/>
        <v>-23.079148300887937</v>
      </c>
      <c r="I171" s="230">
        <f t="shared" si="29"/>
        <v>-20.845457531497928</v>
      </c>
      <c r="J171" s="231">
        <f t="shared" si="30"/>
        <v>-21.342368322644617</v>
      </c>
      <c r="K171" s="231">
        <f t="shared" si="31"/>
        <v>-23.376174074891338</v>
      </c>
      <c r="L171" s="231">
        <f t="shared" si="32"/>
        <v>-21.781415857045445</v>
      </c>
    </row>
    <row r="172" spans="1:12" ht="15" customHeight="1" x14ac:dyDescent="0.25">
      <c r="A172" s="208" t="s">
        <v>24</v>
      </c>
      <c r="B172" s="101">
        <v>54620039.000000015</v>
      </c>
      <c r="C172" s="101">
        <v>47167087.000000007</v>
      </c>
      <c r="D172" s="101">
        <v>52578541.000000037</v>
      </c>
      <c r="E172" s="101">
        <v>63898308.000000022</v>
      </c>
      <c r="F172" s="101">
        <v>55554716.999999985</v>
      </c>
      <c r="G172" s="101">
        <v>52439692.000000015</v>
      </c>
      <c r="H172" s="229">
        <f t="shared" si="28"/>
        <v>-3.9918444584047279</v>
      </c>
      <c r="I172" s="230">
        <f t="shared" si="29"/>
        <v>11.178568224914983</v>
      </c>
      <c r="J172" s="231">
        <f t="shared" si="30"/>
        <v>-0.26407921817386182</v>
      </c>
      <c r="K172" s="231">
        <f t="shared" si="31"/>
        <v>-17.932581250821229</v>
      </c>
      <c r="L172" s="231">
        <f t="shared" si="32"/>
        <v>-5.6071296340146404</v>
      </c>
    </row>
    <row r="173" spans="1:12" ht="15" customHeight="1" x14ac:dyDescent="0.25">
      <c r="A173" s="208" t="s">
        <v>25</v>
      </c>
      <c r="B173" s="101">
        <v>1119046987.0000002</v>
      </c>
      <c r="C173" s="101">
        <v>1020576169.9999965</v>
      </c>
      <c r="D173" s="101">
        <v>1094017562.9999993</v>
      </c>
      <c r="E173" s="101">
        <v>854269647</v>
      </c>
      <c r="F173" s="101">
        <v>637177486</v>
      </c>
      <c r="G173" s="101">
        <v>479356618.99999827</v>
      </c>
      <c r="H173" s="229">
        <f t="shared" si="28"/>
        <v>-57.163852405779444</v>
      </c>
      <c r="I173" s="230">
        <f t="shared" si="29"/>
        <v>-53.030784659610475</v>
      </c>
      <c r="J173" s="231">
        <f t="shared" si="30"/>
        <v>-56.183827827634374</v>
      </c>
      <c r="K173" s="231">
        <f t="shared" si="31"/>
        <v>-43.886965821226433</v>
      </c>
      <c r="L173" s="231">
        <f t="shared" si="32"/>
        <v>-24.76874504633733</v>
      </c>
    </row>
    <row r="174" spans="1:12" ht="15" customHeight="1" x14ac:dyDescent="0.25">
      <c r="A174" s="208" t="s">
        <v>26</v>
      </c>
      <c r="B174" s="101">
        <v>104091186.99999999</v>
      </c>
      <c r="C174" s="101">
        <v>96853902</v>
      </c>
      <c r="D174" s="101">
        <v>93324042.999999851</v>
      </c>
      <c r="E174" s="101">
        <v>112698837.99999997</v>
      </c>
      <c r="F174" s="101">
        <v>118915304</v>
      </c>
      <c r="G174" s="101">
        <v>101984778.00000003</v>
      </c>
      <c r="H174" s="229">
        <f t="shared" si="28"/>
        <v>-2.0236189640146449</v>
      </c>
      <c r="I174" s="230">
        <f t="shared" si="29"/>
        <v>5.2975418584581462</v>
      </c>
      <c r="J174" s="231">
        <f t="shared" si="30"/>
        <v>9.2802826812809656</v>
      </c>
      <c r="K174" s="231">
        <f t="shared" si="31"/>
        <v>-9.5068060950193143</v>
      </c>
      <c r="L174" s="231">
        <f t="shared" si="32"/>
        <v>-14.237466020353423</v>
      </c>
    </row>
    <row r="175" spans="1:12" ht="15" customHeight="1" x14ac:dyDescent="0.25">
      <c r="A175" s="208" t="s">
        <v>27</v>
      </c>
      <c r="B175" s="101">
        <v>180839009.00000021</v>
      </c>
      <c r="C175" s="101">
        <v>171752264</v>
      </c>
      <c r="D175" s="101">
        <v>175063113.9999997</v>
      </c>
      <c r="E175" s="101">
        <v>171360753.99999994</v>
      </c>
      <c r="F175" s="101">
        <v>167221056.00000003</v>
      </c>
      <c r="G175" s="101">
        <v>127576538.00000004</v>
      </c>
      <c r="H175" s="229">
        <f t="shared" si="28"/>
        <v>-29.452976597543795</v>
      </c>
      <c r="I175" s="230">
        <f t="shared" si="29"/>
        <v>-25.720607677113321</v>
      </c>
      <c r="J175" s="231">
        <f t="shared" si="30"/>
        <v>-27.125403470202031</v>
      </c>
      <c r="K175" s="231">
        <f t="shared" si="31"/>
        <v>-25.550900645546832</v>
      </c>
      <c r="L175" s="231">
        <f t="shared" si="32"/>
        <v>-23.707850523321639</v>
      </c>
    </row>
    <row r="176" spans="1:12" ht="15" customHeight="1" x14ac:dyDescent="0.25">
      <c r="A176" s="208" t="s">
        <v>28</v>
      </c>
      <c r="B176" s="101">
        <v>68875383</v>
      </c>
      <c r="C176" s="101">
        <v>64241785.999999948</v>
      </c>
      <c r="D176" s="101">
        <v>84670472.000000015</v>
      </c>
      <c r="E176" s="101">
        <v>77137763.99999997</v>
      </c>
      <c r="F176" s="101">
        <v>73197271.000000015</v>
      </c>
      <c r="G176" s="101">
        <v>63802560.000000015</v>
      </c>
      <c r="H176" s="229">
        <f t="shared" si="28"/>
        <v>-7.3652192975826836</v>
      </c>
      <c r="I176" s="230">
        <f t="shared" si="29"/>
        <v>-0.68370764162742148</v>
      </c>
      <c r="J176" s="231">
        <f t="shared" si="30"/>
        <v>-24.646032444463046</v>
      </c>
      <c r="K176" s="231">
        <f t="shared" si="31"/>
        <v>-17.287516915838992</v>
      </c>
      <c r="L176" s="231">
        <f t="shared" si="32"/>
        <v>-12.834783143759552</v>
      </c>
    </row>
    <row r="177" spans="1:12" ht="15" customHeight="1" x14ac:dyDescent="0.25">
      <c r="A177" s="208" t="s">
        <v>29</v>
      </c>
      <c r="B177" s="101">
        <v>43563674.000000022</v>
      </c>
      <c r="C177" s="101">
        <v>48997764.999999963</v>
      </c>
      <c r="D177" s="101">
        <v>56002878.999999955</v>
      </c>
      <c r="E177" s="101">
        <v>58025085.999999963</v>
      </c>
      <c r="F177" s="101">
        <v>61237345.999999985</v>
      </c>
      <c r="G177" s="101">
        <v>53731394.999999948</v>
      </c>
      <c r="H177" s="229">
        <f t="shared" si="28"/>
        <v>23.339907006006698</v>
      </c>
      <c r="I177" s="230">
        <f t="shared" si="29"/>
        <v>9.6609100435499187</v>
      </c>
      <c r="J177" s="231">
        <f t="shared" si="30"/>
        <v>-4.0560129060507819</v>
      </c>
      <c r="K177" s="231">
        <f t="shared" si="31"/>
        <v>-7.3997150129170279</v>
      </c>
      <c r="L177" s="231">
        <f t="shared" si="32"/>
        <v>-12.257146153917319</v>
      </c>
    </row>
    <row r="178" spans="1:12" ht="15" customHeight="1" x14ac:dyDescent="0.25">
      <c r="A178" s="208" t="s">
        <v>30</v>
      </c>
      <c r="B178" s="101">
        <v>142900349.00000003</v>
      </c>
      <c r="C178" s="101">
        <v>143383881.99999994</v>
      </c>
      <c r="D178" s="101">
        <v>149319679.99999982</v>
      </c>
      <c r="E178" s="101">
        <v>162016802.99999991</v>
      </c>
      <c r="F178" s="101">
        <v>139972703</v>
      </c>
      <c r="G178" s="101">
        <v>131797648.00000022</v>
      </c>
      <c r="H178" s="229">
        <f t="shared" si="28"/>
        <v>-7.7695408567545172</v>
      </c>
      <c r="I178" s="230">
        <f t="shared" si="29"/>
        <v>-8.080569334843176</v>
      </c>
      <c r="J178" s="231">
        <f t="shared" si="30"/>
        <v>-11.73457644698918</v>
      </c>
      <c r="K178" s="231">
        <f t="shared" si="31"/>
        <v>-18.651864769853347</v>
      </c>
      <c r="L178" s="231">
        <f t="shared" si="32"/>
        <v>-5.8404637652812852</v>
      </c>
    </row>
    <row r="179" spans="1:12" ht="15" customHeight="1" x14ac:dyDescent="0.25">
      <c r="A179" s="208" t="s">
        <v>31</v>
      </c>
      <c r="B179" s="101">
        <v>244493932.00000021</v>
      </c>
      <c r="C179" s="101">
        <v>224415806.00000006</v>
      </c>
      <c r="D179" s="101">
        <v>257085974.00000021</v>
      </c>
      <c r="E179" s="101">
        <v>293089487.99999964</v>
      </c>
      <c r="F179" s="101">
        <v>262773703.00000006</v>
      </c>
      <c r="G179" s="101">
        <v>181730197</v>
      </c>
      <c r="H179" s="229">
        <f t="shared" si="28"/>
        <v>-25.670876363508341</v>
      </c>
      <c r="I179" s="230">
        <f t="shared" si="29"/>
        <v>-19.020767637017528</v>
      </c>
      <c r="J179" s="231">
        <f t="shared" si="30"/>
        <v>-29.311508452810472</v>
      </c>
      <c r="K179" s="231">
        <f t="shared" si="31"/>
        <v>-37.994979540173681</v>
      </c>
      <c r="L179" s="231">
        <f t="shared" si="32"/>
        <v>-30.841558753693107</v>
      </c>
    </row>
    <row r="180" spans="1:12" ht="15" customHeight="1" x14ac:dyDescent="0.25">
      <c r="A180" s="208" t="s">
        <v>32</v>
      </c>
      <c r="B180" s="101">
        <v>801535562.99999988</v>
      </c>
      <c r="C180" s="101">
        <v>882072709.99999905</v>
      </c>
      <c r="D180" s="101">
        <v>944118619.99999762</v>
      </c>
      <c r="E180" s="101">
        <v>980546775.99999869</v>
      </c>
      <c r="F180" s="101">
        <v>974085529.99999928</v>
      </c>
      <c r="G180" s="101">
        <v>916768539.9999963</v>
      </c>
      <c r="H180" s="229">
        <f t="shared" si="28"/>
        <v>14.376527046248654</v>
      </c>
      <c r="I180" s="230">
        <f t="shared" si="29"/>
        <v>3.9334433099055275</v>
      </c>
      <c r="J180" s="231">
        <f t="shared" si="30"/>
        <v>-2.8968902233917788</v>
      </c>
      <c r="K180" s="231">
        <f t="shared" si="31"/>
        <v>-6.5043542604032183</v>
      </c>
      <c r="L180" s="231">
        <f t="shared" si="32"/>
        <v>-5.8841845233039294</v>
      </c>
    </row>
    <row r="181" spans="1:12" ht="15" customHeight="1" x14ac:dyDescent="0.25">
      <c r="A181" s="208" t="s">
        <v>33</v>
      </c>
      <c r="B181" s="101">
        <v>171345170.00000024</v>
      </c>
      <c r="C181" s="101">
        <v>168302611.99999976</v>
      </c>
      <c r="D181" s="101">
        <v>190802508.00000083</v>
      </c>
      <c r="E181" s="101">
        <v>216612626.99999976</v>
      </c>
      <c r="F181" s="101">
        <v>218917638.00000003</v>
      </c>
      <c r="G181" s="101">
        <v>186084143.99999928</v>
      </c>
      <c r="H181" s="229">
        <f t="shared" si="28"/>
        <v>8.6019197389684479</v>
      </c>
      <c r="I181" s="230">
        <f t="shared" si="29"/>
        <v>10.565214519665062</v>
      </c>
      <c r="J181" s="231">
        <f t="shared" si="30"/>
        <v>-2.4729046014434601</v>
      </c>
      <c r="K181" s="231">
        <f t="shared" si="31"/>
        <v>-14.093584211967709</v>
      </c>
      <c r="L181" s="231">
        <f t="shared" si="32"/>
        <v>-14.998103533348356</v>
      </c>
    </row>
    <row r="182" spans="1:12" ht="15" customHeight="1" x14ac:dyDescent="0.25">
      <c r="A182" s="208" t="s">
        <v>34</v>
      </c>
      <c r="B182" s="101">
        <v>39097597.000000015</v>
      </c>
      <c r="C182" s="101">
        <v>44348180.000000007</v>
      </c>
      <c r="D182" s="101">
        <v>35665138.99999997</v>
      </c>
      <c r="E182" s="101">
        <v>41582129.999999911</v>
      </c>
      <c r="F182" s="101">
        <v>40989585.000000007</v>
      </c>
      <c r="G182" s="101">
        <v>40286214.99999997</v>
      </c>
      <c r="H182" s="229">
        <f t="shared" si="28"/>
        <v>3.040130573753558</v>
      </c>
      <c r="I182" s="230">
        <f t="shared" si="29"/>
        <v>-9.159259748652687</v>
      </c>
      <c r="J182" s="231">
        <f t="shared" si="30"/>
        <v>12.956842815052539</v>
      </c>
      <c r="K182" s="231">
        <f t="shared" si="31"/>
        <v>-3.1165190431561456</v>
      </c>
      <c r="L182" s="231">
        <f t="shared" si="32"/>
        <v>-1.7159724842299227</v>
      </c>
    </row>
    <row r="183" spans="1:12" ht="15" customHeight="1" x14ac:dyDescent="0.25">
      <c r="A183" s="208" t="s">
        <v>35</v>
      </c>
      <c r="B183" s="101">
        <v>4544754.0000000009</v>
      </c>
      <c r="C183" s="101">
        <v>5881071.0000000009</v>
      </c>
      <c r="D183" s="101">
        <v>5565904</v>
      </c>
      <c r="E183" s="101">
        <v>3810784.0000000005</v>
      </c>
      <c r="F183" s="101">
        <v>4402024</v>
      </c>
      <c r="G183" s="101">
        <v>3567076.9999999991</v>
      </c>
      <c r="H183" s="229">
        <f t="shared" si="28"/>
        <v>-21.512209461722279</v>
      </c>
      <c r="I183" s="230">
        <f t="shared" si="29"/>
        <v>-39.346472776812277</v>
      </c>
      <c r="J183" s="231">
        <f t="shared" si="30"/>
        <v>-35.911992014235267</v>
      </c>
      <c r="K183" s="231">
        <f t="shared" si="31"/>
        <v>-6.395193220082831</v>
      </c>
      <c r="L183" s="231">
        <f t="shared" si="32"/>
        <v>-18.967343203944381</v>
      </c>
    </row>
    <row r="184" spans="1:12" ht="15" customHeight="1" x14ac:dyDescent="0.25">
      <c r="A184" s="208" t="s">
        <v>36</v>
      </c>
      <c r="B184" s="101">
        <v>1877466610.0000002</v>
      </c>
      <c r="C184" s="101">
        <v>1522747915.0000007</v>
      </c>
      <c r="D184" s="101">
        <v>1557443504.9999995</v>
      </c>
      <c r="E184" s="101">
        <v>1511617939.0000043</v>
      </c>
      <c r="F184" s="101">
        <v>1371581708.9999998</v>
      </c>
      <c r="G184" s="101">
        <v>1140763113.9999998</v>
      </c>
      <c r="H184" s="229">
        <f t="shared" si="28"/>
        <v>-39.239232915039722</v>
      </c>
      <c r="I184" s="230">
        <f t="shared" si="29"/>
        <v>-25.085228962536505</v>
      </c>
      <c r="J184" s="231">
        <f t="shared" si="30"/>
        <v>-26.75412556938943</v>
      </c>
      <c r="K184" s="231">
        <f t="shared" si="31"/>
        <v>-24.533634818156486</v>
      </c>
      <c r="L184" s="231">
        <f t="shared" si="32"/>
        <v>-16.828643418428683</v>
      </c>
    </row>
    <row r="185" spans="1:12" ht="15" customHeight="1" x14ac:dyDescent="0.25">
      <c r="A185" s="208" t="s">
        <v>37</v>
      </c>
      <c r="B185" s="101">
        <v>166696583.99999997</v>
      </c>
      <c r="C185" s="101">
        <v>176980615.9999997</v>
      </c>
      <c r="D185" s="101">
        <v>203466097.00000095</v>
      </c>
      <c r="E185" s="101">
        <v>227021797.00000009</v>
      </c>
      <c r="F185" s="101">
        <v>231129727.99999997</v>
      </c>
      <c r="G185" s="101">
        <v>215650099</v>
      </c>
      <c r="H185" s="229">
        <f t="shared" si="28"/>
        <v>29.366837535195117</v>
      </c>
      <c r="I185" s="230">
        <f t="shared" si="29"/>
        <v>21.84955837197468</v>
      </c>
      <c r="J185" s="231">
        <f t="shared" si="30"/>
        <v>5.9882222049007794</v>
      </c>
      <c r="K185" s="231">
        <f t="shared" si="31"/>
        <v>-5.0090776085258852</v>
      </c>
      <c r="L185" s="231">
        <f t="shared" si="32"/>
        <v>-6.6973768947627406</v>
      </c>
    </row>
    <row r="186" spans="1:12" ht="15" customHeight="1" x14ac:dyDescent="0.25">
      <c r="A186" s="208" t="s">
        <v>38</v>
      </c>
      <c r="B186" s="101">
        <v>251588687.00000009</v>
      </c>
      <c r="C186" s="101">
        <v>257432149.99999985</v>
      </c>
      <c r="D186" s="101">
        <v>272081708.00000095</v>
      </c>
      <c r="E186" s="101">
        <v>299599583.9999997</v>
      </c>
      <c r="F186" s="101">
        <v>339206306</v>
      </c>
      <c r="G186" s="101">
        <v>352719655.00000012</v>
      </c>
      <c r="H186" s="229">
        <f t="shared" si="28"/>
        <v>40.196945739456083</v>
      </c>
      <c r="I186" s="230">
        <f t="shared" si="29"/>
        <v>37.014609480595283</v>
      </c>
      <c r="J186" s="231">
        <f t="shared" si="30"/>
        <v>29.637401056008827</v>
      </c>
      <c r="K186" s="231">
        <f t="shared" si="31"/>
        <v>17.730355393284</v>
      </c>
      <c r="L186" s="231">
        <f t="shared" si="32"/>
        <v>3.9838142042088407</v>
      </c>
    </row>
    <row r="187" spans="1:12" ht="15" customHeight="1" x14ac:dyDescent="0.25">
      <c r="A187" s="208" t="s">
        <v>39</v>
      </c>
      <c r="B187" s="101">
        <v>53479899.000000022</v>
      </c>
      <c r="C187" s="101">
        <v>55490834.999999985</v>
      </c>
      <c r="D187" s="101">
        <v>60444333.99999994</v>
      </c>
      <c r="E187" s="101">
        <v>64511537.999999925</v>
      </c>
      <c r="F187" s="101">
        <v>60408977</v>
      </c>
      <c r="G187" s="101">
        <v>54354390.999999963</v>
      </c>
      <c r="H187" s="229">
        <f t="shared" si="28"/>
        <v>1.6351788547692223</v>
      </c>
      <c r="I187" s="230">
        <f t="shared" si="29"/>
        <v>-2.0479850411334155</v>
      </c>
      <c r="J187" s="231">
        <f t="shared" si="30"/>
        <v>-10.075291755220576</v>
      </c>
      <c r="K187" s="231">
        <f t="shared" si="31"/>
        <v>-15.744698258472738</v>
      </c>
      <c r="L187" s="231">
        <f t="shared" si="32"/>
        <v>-10.022659380575234</v>
      </c>
    </row>
    <row r="188" spans="1:12" ht="15" customHeight="1" x14ac:dyDescent="0.25">
      <c r="A188" s="208" t="s">
        <v>40</v>
      </c>
      <c r="B188" s="101">
        <v>426323455.00000048</v>
      </c>
      <c r="C188" s="101">
        <v>408269845.00000024</v>
      </c>
      <c r="D188" s="101">
        <v>473836339.00000167</v>
      </c>
      <c r="E188" s="101">
        <v>513838294.99999964</v>
      </c>
      <c r="F188" s="101">
        <v>507554865</v>
      </c>
      <c r="G188" s="101">
        <v>468830657.00000143</v>
      </c>
      <c r="H188" s="229">
        <f t="shared" si="28"/>
        <v>9.9706458796645165</v>
      </c>
      <c r="I188" s="230">
        <f t="shared" si="29"/>
        <v>14.833525606085644</v>
      </c>
      <c r="J188" s="231">
        <f t="shared" si="30"/>
        <v>-1.0564158102699253</v>
      </c>
      <c r="K188" s="231">
        <f t="shared" si="31"/>
        <v>-8.7591054302401261</v>
      </c>
      <c r="L188" s="231">
        <f t="shared" si="32"/>
        <v>-7.6295609933713422</v>
      </c>
    </row>
    <row r="189" spans="1:12" ht="15" customHeight="1" x14ac:dyDescent="0.25">
      <c r="A189" s="208" t="s">
        <v>41</v>
      </c>
      <c r="B189" s="101">
        <v>633953762.99999905</v>
      </c>
      <c r="C189" s="101">
        <v>688000404.0000006</v>
      </c>
      <c r="D189" s="101">
        <v>804653682.00000083</v>
      </c>
      <c r="E189" s="101">
        <v>868476365.99999571</v>
      </c>
      <c r="F189" s="101">
        <v>882135654.99999976</v>
      </c>
      <c r="G189" s="101">
        <v>959283810.00000012</v>
      </c>
      <c r="H189" s="229">
        <f t="shared" si="28"/>
        <v>51.317630084010034</v>
      </c>
      <c r="I189" s="230">
        <f t="shared" si="29"/>
        <v>39.430704462202527</v>
      </c>
      <c r="J189" s="231">
        <f t="shared" si="30"/>
        <v>19.216978864206453</v>
      </c>
      <c r="K189" s="231">
        <f t="shared" si="31"/>
        <v>10.455948780534214</v>
      </c>
      <c r="L189" s="231">
        <f t="shared" si="32"/>
        <v>8.7456112404843651</v>
      </c>
    </row>
    <row r="190" spans="1:12" ht="15" customHeight="1" x14ac:dyDescent="0.25">
      <c r="A190" s="208" t="s">
        <v>42</v>
      </c>
      <c r="B190" s="101">
        <v>259910750.9999997</v>
      </c>
      <c r="C190" s="101">
        <v>224288293.0000003</v>
      </c>
      <c r="D190" s="101">
        <v>271089050.00000036</v>
      </c>
      <c r="E190" s="101">
        <v>237384549.99999985</v>
      </c>
      <c r="F190" s="101">
        <v>283089254</v>
      </c>
      <c r="G190" s="101">
        <v>299380339.00000083</v>
      </c>
      <c r="H190" s="229">
        <f t="shared" si="28"/>
        <v>15.185823536788277</v>
      </c>
      <c r="I190" s="230">
        <f t="shared" si="29"/>
        <v>33.480145127325216</v>
      </c>
      <c r="J190" s="231">
        <f t="shared" si="30"/>
        <v>10.43616073758804</v>
      </c>
      <c r="K190" s="231">
        <f t="shared" si="31"/>
        <v>26.116185320401456</v>
      </c>
      <c r="L190" s="231">
        <f t="shared" si="32"/>
        <v>5.7547521743799024</v>
      </c>
    </row>
    <row r="191" spans="1:12" ht="15" customHeight="1" x14ac:dyDescent="0.25">
      <c r="A191" s="208" t="s">
        <v>43</v>
      </c>
      <c r="B191" s="101">
        <v>94195749.000000209</v>
      </c>
      <c r="C191" s="101">
        <v>103529685.00000024</v>
      </c>
      <c r="D191" s="101">
        <v>108271622.99999979</v>
      </c>
      <c r="E191" s="101">
        <v>113468633.0000001</v>
      </c>
      <c r="F191" s="101">
        <v>109015394.99999999</v>
      </c>
      <c r="G191" s="101">
        <v>97265118</v>
      </c>
      <c r="H191" s="229">
        <f t="shared" si="28"/>
        <v>3.2585005508048823</v>
      </c>
      <c r="I191" s="230">
        <f t="shared" si="29"/>
        <v>-6.0509862461189101</v>
      </c>
      <c r="J191" s="231">
        <f t="shared" si="30"/>
        <v>-10.165641462675595</v>
      </c>
      <c r="K191" s="231">
        <f t="shared" si="31"/>
        <v>-14.280171155318399</v>
      </c>
      <c r="L191" s="231">
        <f t="shared" si="32"/>
        <v>-10.778548295862237</v>
      </c>
    </row>
    <row r="192" spans="1:12" ht="15" customHeight="1" x14ac:dyDescent="0.25">
      <c r="A192" s="208" t="s">
        <v>5</v>
      </c>
      <c r="B192" s="101">
        <v>68628391.000000075</v>
      </c>
      <c r="C192" s="101">
        <v>65856058</v>
      </c>
      <c r="D192" s="101">
        <v>69260488.999999717</v>
      </c>
      <c r="E192" s="101">
        <v>115356535.00000003</v>
      </c>
      <c r="F192" s="101">
        <v>85636999.99999997</v>
      </c>
      <c r="G192" s="101">
        <v>135310740.00000024</v>
      </c>
      <c r="H192" s="229">
        <f t="shared" si="28"/>
        <v>97.164377640734841</v>
      </c>
      <c r="I192" s="230">
        <f t="shared" si="29"/>
        <v>105.46437808348662</v>
      </c>
      <c r="J192" s="231">
        <f t="shared" si="30"/>
        <v>95.364979302991628</v>
      </c>
      <c r="K192" s="231">
        <f t="shared" si="31"/>
        <v>17.297853996741665</v>
      </c>
      <c r="L192" s="231">
        <f t="shared" si="32"/>
        <v>58.004997839719152</v>
      </c>
    </row>
    <row r="193" spans="1:12" ht="15" customHeight="1" x14ac:dyDescent="0.25">
      <c r="A193" s="227" t="s">
        <v>6</v>
      </c>
      <c r="B193" s="205">
        <f t="shared" ref="B193:G193" si="33">SUM(B165:B192)</f>
        <v>8910113861.9999981</v>
      </c>
      <c r="C193" s="205">
        <f t="shared" si="33"/>
        <v>8571909299.9999981</v>
      </c>
      <c r="D193" s="205">
        <f t="shared" si="33"/>
        <v>9285640373.0000019</v>
      </c>
      <c r="E193" s="204">
        <f t="shared" si="33"/>
        <v>9417255236</v>
      </c>
      <c r="F193" s="204">
        <f t="shared" si="33"/>
        <v>8850645697</v>
      </c>
      <c r="G193" s="204">
        <f t="shared" si="33"/>
        <v>8064698918.9999952</v>
      </c>
      <c r="H193" s="239">
        <f t="shared" si="28"/>
        <v>-9.4882619469717753</v>
      </c>
      <c r="I193" s="240">
        <f t="shared" si="29"/>
        <v>-5.9171225831799603</v>
      </c>
      <c r="J193" s="241">
        <f t="shared" si="30"/>
        <v>-13.148704935312338</v>
      </c>
      <c r="K193" s="241">
        <f t="shared" si="31"/>
        <v>-14.362532214582998</v>
      </c>
      <c r="L193" s="241">
        <f t="shared" si="32"/>
        <v>-8.8801066600870513</v>
      </c>
    </row>
    <row r="195" spans="1:12" ht="15" customHeight="1" x14ac:dyDescent="0.25">
      <c r="A195" s="242" t="s">
        <v>7</v>
      </c>
      <c r="B195" s="238"/>
      <c r="C195" s="238"/>
      <c r="D195" s="238"/>
      <c r="E195" s="238"/>
      <c r="F195" s="238"/>
      <c r="G195" s="238"/>
      <c r="H195" s="238"/>
      <c r="I195" s="238"/>
      <c r="J195" s="238"/>
    </row>
    <row r="196" spans="1:12" ht="32.25" customHeight="1" x14ac:dyDescent="0.25">
      <c r="A196" s="5" t="s">
        <v>46</v>
      </c>
      <c r="B196" s="5">
        <v>2015</v>
      </c>
      <c r="C196" s="5">
        <v>2016</v>
      </c>
      <c r="D196" s="218">
        <v>2017</v>
      </c>
      <c r="E196" s="218">
        <v>2018</v>
      </c>
      <c r="F196" s="218">
        <v>2019</v>
      </c>
      <c r="G196" s="218">
        <v>2020</v>
      </c>
      <c r="H196" s="207" t="s">
        <v>595</v>
      </c>
      <c r="I196" s="207" t="s">
        <v>596</v>
      </c>
      <c r="J196" s="223" t="s">
        <v>597</v>
      </c>
      <c r="K196" s="207" t="s">
        <v>598</v>
      </c>
      <c r="L196" s="207" t="s">
        <v>599</v>
      </c>
    </row>
    <row r="197" spans="1:12" ht="15" customHeight="1" x14ac:dyDescent="0.25">
      <c r="A197" s="208" t="s">
        <v>17</v>
      </c>
      <c r="B197" s="101">
        <v>665747624.99999976</v>
      </c>
      <c r="C197" s="101">
        <v>702884107.99999928</v>
      </c>
      <c r="D197" s="101">
        <v>780573203.00000203</v>
      </c>
      <c r="E197" s="101">
        <v>781943450.00000143</v>
      </c>
      <c r="F197" s="209">
        <v>792154148.99999976</v>
      </c>
      <c r="G197" s="249">
        <v>818965299.99999964</v>
      </c>
      <c r="H197" s="229">
        <f>G197/B197*100-100</f>
        <v>23.01437800848332</v>
      </c>
      <c r="I197" s="230">
        <f>G197/C197*100-100</f>
        <v>16.514983149967662</v>
      </c>
      <c r="J197" s="231">
        <f>G197/D197*100-100</f>
        <v>4.9184492693887165</v>
      </c>
      <c r="K197" s="231">
        <f>G197/E197*100-100</f>
        <v>4.7345942983470337</v>
      </c>
      <c r="L197" s="231">
        <f>G197/F197*100-100</f>
        <v>3.3845875873838196</v>
      </c>
    </row>
    <row r="198" spans="1:12" ht="15" customHeight="1" x14ac:dyDescent="0.25">
      <c r="A198" s="208" t="s">
        <v>18</v>
      </c>
      <c r="B198" s="101">
        <v>132070637.00000003</v>
      </c>
      <c r="C198" s="101">
        <v>123222265</v>
      </c>
      <c r="D198" s="101">
        <v>127864046.00000012</v>
      </c>
      <c r="E198" s="101">
        <v>107313637.00000018</v>
      </c>
      <c r="F198" s="101">
        <v>107376767.99999997</v>
      </c>
      <c r="G198" s="101">
        <v>90361293.000000015</v>
      </c>
      <c r="H198" s="229">
        <f>G198/B198*100-100</f>
        <v>-31.581087929484283</v>
      </c>
      <c r="I198" s="230">
        <f>G198/C198*100-100</f>
        <v>-26.668047369523677</v>
      </c>
      <c r="J198" s="231">
        <f>G198/D198*100-100</f>
        <v>-29.330178555432283</v>
      </c>
      <c r="K198" s="231">
        <f>G198/E198*100-100</f>
        <v>-15.797008165886822</v>
      </c>
      <c r="L198" s="231">
        <f>G198/F198*100-100</f>
        <v>-15.846514396857202</v>
      </c>
    </row>
    <row r="199" spans="1:12" ht="15" customHeight="1" x14ac:dyDescent="0.25">
      <c r="A199" s="208" t="s">
        <v>19</v>
      </c>
      <c r="B199" s="101">
        <v>85954645.000000015</v>
      </c>
      <c r="C199" s="101">
        <v>31980572.000000007</v>
      </c>
      <c r="D199" s="101">
        <v>124780340.99999997</v>
      </c>
      <c r="E199" s="101">
        <v>194629862.00000018</v>
      </c>
      <c r="F199" s="101">
        <v>151426613.00000003</v>
      </c>
      <c r="G199" s="101">
        <v>112002396.00000003</v>
      </c>
      <c r="H199" s="229">
        <f t="shared" ref="H199:H225" si="34">G199/B199*100-100</f>
        <v>30.304064428397112</v>
      </c>
      <c r="I199" s="230">
        <f t="shared" ref="I199:I225" si="35">G199/C199*100-100</f>
        <v>250.22011488725093</v>
      </c>
      <c r="J199" s="231">
        <f t="shared" ref="J199:J225" si="36">G199/D199*100-100</f>
        <v>-10.240351082226923</v>
      </c>
      <c r="K199" s="231">
        <f t="shared" ref="K199:K225" si="37">G199/E199*100-100</f>
        <v>-42.453642596735783</v>
      </c>
      <c r="L199" s="231">
        <f t="shared" ref="L199:L225" si="38">G199/F199*100-100</f>
        <v>-26.035196996712855</v>
      </c>
    </row>
    <row r="200" spans="1:12" ht="15" customHeight="1" x14ac:dyDescent="0.25">
      <c r="A200" s="208" t="s">
        <v>20</v>
      </c>
      <c r="B200" s="101">
        <v>1653747802.0000017</v>
      </c>
      <c r="C200" s="101">
        <v>1679615149.0000017</v>
      </c>
      <c r="D200" s="101">
        <v>1730191333.0000045</v>
      </c>
      <c r="E200" s="101">
        <v>1803958709.9999943</v>
      </c>
      <c r="F200" s="101">
        <v>1864565991.9999974</v>
      </c>
      <c r="G200" s="101">
        <v>1727708902.9999976</v>
      </c>
      <c r="H200" s="229">
        <f t="shared" si="34"/>
        <v>4.4723325352601648</v>
      </c>
      <c r="I200" s="230">
        <f t="shared" si="35"/>
        <v>2.863379389536334</v>
      </c>
      <c r="J200" s="231">
        <f t="shared" si="36"/>
        <v>-0.14347719542107029</v>
      </c>
      <c r="K200" s="231">
        <f t="shared" si="37"/>
        <v>-4.2268044483122793</v>
      </c>
      <c r="L200" s="231">
        <f t="shared" si="38"/>
        <v>-7.3398897967243357</v>
      </c>
    </row>
    <row r="201" spans="1:12" ht="15" customHeight="1" x14ac:dyDescent="0.25">
      <c r="A201" s="208" t="s">
        <v>21</v>
      </c>
      <c r="B201" s="101">
        <v>86270183.000000045</v>
      </c>
      <c r="C201" s="101">
        <v>85394519.999999985</v>
      </c>
      <c r="D201" s="101">
        <v>87798304.000000045</v>
      </c>
      <c r="E201" s="101">
        <v>103552792.99999994</v>
      </c>
      <c r="F201" s="101">
        <v>98024836</v>
      </c>
      <c r="G201" s="101">
        <v>89285479.999999985</v>
      </c>
      <c r="H201" s="229">
        <f t="shared" si="34"/>
        <v>3.4951786296778096</v>
      </c>
      <c r="I201" s="230">
        <f t="shared" si="35"/>
        <v>4.5564516317909067</v>
      </c>
      <c r="J201" s="231">
        <f t="shared" si="36"/>
        <v>1.6938550430312773</v>
      </c>
      <c r="K201" s="231">
        <f t="shared" si="37"/>
        <v>-13.777815727287972</v>
      </c>
      <c r="L201" s="231">
        <f t="shared" si="38"/>
        <v>-8.9154507741283169</v>
      </c>
    </row>
    <row r="202" spans="1:12" ht="15" customHeight="1" x14ac:dyDescent="0.25">
      <c r="A202" s="208" t="s">
        <v>22</v>
      </c>
      <c r="B202" s="101">
        <v>127473812.00000004</v>
      </c>
      <c r="C202" s="101">
        <v>147856047.00000054</v>
      </c>
      <c r="D202" s="101">
        <v>140826720.99999973</v>
      </c>
      <c r="E202" s="101">
        <v>150526759.99999982</v>
      </c>
      <c r="F202" s="101">
        <v>168877113.00000006</v>
      </c>
      <c r="G202" s="101">
        <v>187053812.00000018</v>
      </c>
      <c r="H202" s="229">
        <f t="shared" si="34"/>
        <v>46.739011774434204</v>
      </c>
      <c r="I202" s="230">
        <f t="shared" si="35"/>
        <v>26.510762187494109</v>
      </c>
      <c r="J202" s="231">
        <f t="shared" si="36"/>
        <v>32.825511147135586</v>
      </c>
      <c r="K202" s="231">
        <f t="shared" si="37"/>
        <v>24.26615174604197</v>
      </c>
      <c r="L202" s="231">
        <f t="shared" si="38"/>
        <v>10.763269620792329</v>
      </c>
    </row>
    <row r="203" spans="1:12" ht="15" customHeight="1" x14ac:dyDescent="0.25">
      <c r="A203" s="208" t="s">
        <v>23</v>
      </c>
      <c r="B203" s="101">
        <v>729586511.00000012</v>
      </c>
      <c r="C203" s="101">
        <v>659869476.00000048</v>
      </c>
      <c r="D203" s="101">
        <v>710953838.99999762</v>
      </c>
      <c r="E203" s="101">
        <v>766387738.99999785</v>
      </c>
      <c r="F203" s="101">
        <v>763273682.00000048</v>
      </c>
      <c r="G203" s="101">
        <v>817748453.00000048</v>
      </c>
      <c r="H203" s="229">
        <f t="shared" si="34"/>
        <v>12.083822914867511</v>
      </c>
      <c r="I203" s="230">
        <f t="shared" si="35"/>
        <v>23.925788772202566</v>
      </c>
      <c r="J203" s="231">
        <f t="shared" si="36"/>
        <v>15.021314766401204</v>
      </c>
      <c r="K203" s="231">
        <f t="shared" si="37"/>
        <v>6.701661755056179</v>
      </c>
      <c r="L203" s="231">
        <f t="shared" si="38"/>
        <v>7.1369906083045009</v>
      </c>
    </row>
    <row r="204" spans="1:12" ht="15" customHeight="1" x14ac:dyDescent="0.25">
      <c r="A204" s="208" t="s">
        <v>24</v>
      </c>
      <c r="B204" s="101">
        <v>114233338.99999994</v>
      </c>
      <c r="C204" s="101">
        <v>99714449.99999997</v>
      </c>
      <c r="D204" s="101">
        <v>106555742.99999982</v>
      </c>
      <c r="E204" s="101">
        <v>113667027.99999996</v>
      </c>
      <c r="F204" s="101">
        <v>122198170</v>
      </c>
      <c r="G204" s="101">
        <v>132740542.00000013</v>
      </c>
      <c r="H204" s="229">
        <f t="shared" si="34"/>
        <v>16.20122738424044</v>
      </c>
      <c r="I204" s="230">
        <f t="shared" si="35"/>
        <v>33.120668067667395</v>
      </c>
      <c r="J204" s="231">
        <f t="shared" si="36"/>
        <v>24.573803591234267</v>
      </c>
      <c r="K204" s="231">
        <f t="shared" si="37"/>
        <v>16.780164253085061</v>
      </c>
      <c r="L204" s="231">
        <f t="shared" si="38"/>
        <v>8.6272748601719229</v>
      </c>
    </row>
    <row r="205" spans="1:12" ht="15" customHeight="1" x14ac:dyDescent="0.25">
      <c r="A205" s="208" t="s">
        <v>25</v>
      </c>
      <c r="B205" s="101">
        <v>85212363.999999955</v>
      </c>
      <c r="C205" s="101">
        <v>78393529.000000045</v>
      </c>
      <c r="D205" s="101">
        <v>85860281.000000075</v>
      </c>
      <c r="E205" s="101">
        <v>89246641.999999866</v>
      </c>
      <c r="F205" s="101">
        <v>77673541.999999985</v>
      </c>
      <c r="G205" s="101">
        <v>71022285.999999925</v>
      </c>
      <c r="H205" s="229">
        <f t="shared" si="34"/>
        <v>-16.652604544570593</v>
      </c>
      <c r="I205" s="230">
        <f t="shared" si="35"/>
        <v>-9.4028717599894236</v>
      </c>
      <c r="J205" s="231">
        <f t="shared" si="36"/>
        <v>-17.281558861891142</v>
      </c>
      <c r="K205" s="231">
        <f t="shared" si="37"/>
        <v>-20.420214802031396</v>
      </c>
      <c r="L205" s="231">
        <f t="shared" si="38"/>
        <v>-8.5630908913617674</v>
      </c>
    </row>
    <row r="206" spans="1:12" ht="15" customHeight="1" x14ac:dyDescent="0.25">
      <c r="A206" s="208" t="s">
        <v>26</v>
      </c>
      <c r="B206" s="101">
        <v>314735628.99999988</v>
      </c>
      <c r="C206" s="101">
        <v>338290491.99999982</v>
      </c>
      <c r="D206" s="101">
        <v>341331981.00000006</v>
      </c>
      <c r="E206" s="101">
        <v>318578351.99999982</v>
      </c>
      <c r="F206" s="101">
        <v>320042993.99999994</v>
      </c>
      <c r="G206" s="101">
        <v>278657670</v>
      </c>
      <c r="H206" s="229">
        <f t="shared" si="34"/>
        <v>-11.462940854401936</v>
      </c>
      <c r="I206" s="230">
        <f t="shared" si="35"/>
        <v>-17.627696731127713</v>
      </c>
      <c r="J206" s="231">
        <f t="shared" si="36"/>
        <v>-18.361687298208381</v>
      </c>
      <c r="K206" s="231">
        <f t="shared" si="37"/>
        <v>-12.530883454378554</v>
      </c>
      <c r="L206" s="231">
        <f t="shared" si="38"/>
        <v>-12.931176365635409</v>
      </c>
    </row>
    <row r="207" spans="1:12" ht="15" customHeight="1" x14ac:dyDescent="0.25">
      <c r="A207" s="208" t="s">
        <v>27</v>
      </c>
      <c r="B207" s="101">
        <v>6442354.9999999963</v>
      </c>
      <c r="C207" s="101">
        <v>18051984.999999981</v>
      </c>
      <c r="D207" s="101">
        <v>18781964.999999985</v>
      </c>
      <c r="E207" s="101">
        <v>18167261.000000011</v>
      </c>
      <c r="F207" s="101">
        <v>11902099.999999998</v>
      </c>
      <c r="G207" s="101">
        <v>5023128</v>
      </c>
      <c r="H207" s="229">
        <f t="shared" si="34"/>
        <v>-22.029630468982191</v>
      </c>
      <c r="I207" s="230">
        <f t="shared" si="35"/>
        <v>-72.174096089709764</v>
      </c>
      <c r="J207" s="231">
        <f t="shared" si="36"/>
        <v>-73.255577890811722</v>
      </c>
      <c r="K207" s="231">
        <f t="shared" si="37"/>
        <v>-72.350658693129375</v>
      </c>
      <c r="L207" s="231">
        <f t="shared" si="38"/>
        <v>-57.796288050007973</v>
      </c>
    </row>
    <row r="208" spans="1:12" ht="15" customHeight="1" x14ac:dyDescent="0.25">
      <c r="A208" s="208" t="s">
        <v>28</v>
      </c>
      <c r="B208" s="101">
        <v>111016551.00000003</v>
      </c>
      <c r="C208" s="101">
        <v>100689783.00000006</v>
      </c>
      <c r="D208" s="101">
        <v>121017200.9999997</v>
      </c>
      <c r="E208" s="101">
        <v>128546624.00000013</v>
      </c>
      <c r="F208" s="101">
        <v>120242049.00000003</v>
      </c>
      <c r="G208" s="101">
        <v>114743699.99999994</v>
      </c>
      <c r="H208" s="229">
        <f t="shared" si="34"/>
        <v>3.3572912925388039</v>
      </c>
      <c r="I208" s="230">
        <f t="shared" si="35"/>
        <v>13.957639575010177</v>
      </c>
      <c r="J208" s="231">
        <f t="shared" si="36"/>
        <v>-5.1839746318374864</v>
      </c>
      <c r="K208" s="231">
        <f t="shared" si="37"/>
        <v>-10.737679116333837</v>
      </c>
      <c r="L208" s="231">
        <f t="shared" si="38"/>
        <v>-4.5727339526625173</v>
      </c>
    </row>
    <row r="209" spans="1:12" ht="15" customHeight="1" x14ac:dyDescent="0.25">
      <c r="A209" s="208" t="s">
        <v>29</v>
      </c>
      <c r="B209" s="101">
        <v>39028753.000000045</v>
      </c>
      <c r="C209" s="101">
        <v>47291449.000000037</v>
      </c>
      <c r="D209" s="101">
        <v>42615911.999999993</v>
      </c>
      <c r="E209" s="101">
        <v>59504072.99999997</v>
      </c>
      <c r="F209" s="101">
        <v>73205693.000000015</v>
      </c>
      <c r="G209" s="101">
        <v>52376569.000000089</v>
      </c>
      <c r="H209" s="229">
        <f t="shared" si="34"/>
        <v>34.199955094645304</v>
      </c>
      <c r="I209" s="230">
        <f t="shared" si="35"/>
        <v>10.752726142944041</v>
      </c>
      <c r="J209" s="231">
        <f t="shared" si="36"/>
        <v>22.903785327884336</v>
      </c>
      <c r="K209" s="231">
        <f t="shared" si="37"/>
        <v>-11.978178367722634</v>
      </c>
      <c r="L209" s="231">
        <f t="shared" si="38"/>
        <v>-28.45287455990605</v>
      </c>
    </row>
    <row r="210" spans="1:12" ht="15" customHeight="1" x14ac:dyDescent="0.25">
      <c r="A210" s="208" t="s">
        <v>30</v>
      </c>
      <c r="B210" s="101">
        <v>99495561.99999997</v>
      </c>
      <c r="C210" s="101">
        <v>101384787.00000003</v>
      </c>
      <c r="D210" s="101">
        <v>101930168.99999994</v>
      </c>
      <c r="E210" s="101">
        <v>97796695.999999851</v>
      </c>
      <c r="F210" s="101">
        <v>100972386</v>
      </c>
      <c r="G210" s="101">
        <v>91117309.000000045</v>
      </c>
      <c r="H210" s="229">
        <f t="shared" si="34"/>
        <v>-8.4207303638326465</v>
      </c>
      <c r="I210" s="230">
        <f t="shared" si="35"/>
        <v>-10.127237333940428</v>
      </c>
      <c r="J210" s="231">
        <f t="shared" si="36"/>
        <v>-10.608105633573416</v>
      </c>
      <c r="K210" s="231">
        <f t="shared" si="37"/>
        <v>-6.8298697943740478</v>
      </c>
      <c r="L210" s="231">
        <f t="shared" si="38"/>
        <v>-9.7601704687853612</v>
      </c>
    </row>
    <row r="211" spans="1:12" ht="15" customHeight="1" x14ac:dyDescent="0.25">
      <c r="A211" s="208" t="s">
        <v>31</v>
      </c>
      <c r="B211" s="101">
        <v>306962507.99999988</v>
      </c>
      <c r="C211" s="101">
        <v>311025718.9999997</v>
      </c>
      <c r="D211" s="101">
        <v>342677235.00000018</v>
      </c>
      <c r="E211" s="101">
        <v>400767361.00000066</v>
      </c>
      <c r="F211" s="101">
        <v>368206378.99999964</v>
      </c>
      <c r="G211" s="101">
        <v>273120040.00000018</v>
      </c>
      <c r="H211" s="229">
        <f t="shared" si="34"/>
        <v>-11.024951620475989</v>
      </c>
      <c r="I211" s="230">
        <f t="shared" si="35"/>
        <v>-12.187313358481305</v>
      </c>
      <c r="J211" s="231">
        <f t="shared" si="36"/>
        <v>-20.298166290503644</v>
      </c>
      <c r="K211" s="231">
        <f t="shared" si="37"/>
        <v>-31.850727734287787</v>
      </c>
      <c r="L211" s="231">
        <f t="shared" si="38"/>
        <v>-25.82419654386257</v>
      </c>
    </row>
    <row r="212" spans="1:12" ht="15" customHeight="1" x14ac:dyDescent="0.25">
      <c r="A212" s="208" t="s">
        <v>32</v>
      </c>
      <c r="B212" s="101">
        <v>699984385</v>
      </c>
      <c r="C212" s="101">
        <v>692870458.00000024</v>
      </c>
      <c r="D212" s="101">
        <v>730922522.9999994</v>
      </c>
      <c r="E212" s="101">
        <v>783219128.0000031</v>
      </c>
      <c r="F212" s="101">
        <v>806060487.00000012</v>
      </c>
      <c r="G212" s="101">
        <v>746117717.0000031</v>
      </c>
      <c r="H212" s="229">
        <f t="shared" si="34"/>
        <v>6.5906230179696195</v>
      </c>
      <c r="I212" s="230">
        <f t="shared" si="35"/>
        <v>7.6850237133364345</v>
      </c>
      <c r="J212" s="231">
        <f t="shared" si="36"/>
        <v>2.0789062481802603</v>
      </c>
      <c r="K212" s="231">
        <f t="shared" si="37"/>
        <v>-4.7370409727786722</v>
      </c>
      <c r="L212" s="231">
        <f t="shared" si="38"/>
        <v>-7.4365101585728723</v>
      </c>
    </row>
    <row r="213" spans="1:12" ht="15" customHeight="1" x14ac:dyDescent="0.25">
      <c r="A213" s="208" t="s">
        <v>33</v>
      </c>
      <c r="B213" s="101">
        <v>197931336.99999997</v>
      </c>
      <c r="C213" s="101">
        <v>225424204.99999949</v>
      </c>
      <c r="D213" s="101">
        <v>228970373.00000003</v>
      </c>
      <c r="E213" s="101">
        <v>231238317.00000036</v>
      </c>
      <c r="F213" s="101">
        <v>241420684.99999958</v>
      </c>
      <c r="G213" s="101">
        <v>234271054.99999872</v>
      </c>
      <c r="H213" s="229">
        <f t="shared" si="34"/>
        <v>18.35975977871496</v>
      </c>
      <c r="I213" s="230">
        <f t="shared" si="35"/>
        <v>3.9245341909930289</v>
      </c>
      <c r="J213" s="231">
        <f t="shared" si="36"/>
        <v>2.3150078023407303</v>
      </c>
      <c r="K213" s="231">
        <f t="shared" si="37"/>
        <v>1.3115205297045804</v>
      </c>
      <c r="L213" s="231">
        <f t="shared" si="38"/>
        <v>-2.9614819459239214</v>
      </c>
    </row>
    <row r="214" spans="1:12" ht="15" customHeight="1" x14ac:dyDescent="0.25">
      <c r="A214" s="208" t="s">
        <v>34</v>
      </c>
      <c r="B214" s="101">
        <v>40215007</v>
      </c>
      <c r="C214" s="101">
        <v>44260962.00000003</v>
      </c>
      <c r="D214" s="101">
        <v>46865944.000000037</v>
      </c>
      <c r="E214" s="101">
        <v>51088084.000000022</v>
      </c>
      <c r="F214" s="101">
        <v>58963740</v>
      </c>
      <c r="G214" s="101">
        <v>51043857.999999933</v>
      </c>
      <c r="H214" s="229">
        <f t="shared" si="34"/>
        <v>26.927388076794159</v>
      </c>
      <c r="I214" s="230">
        <f t="shared" si="35"/>
        <v>15.324782140975373</v>
      </c>
      <c r="J214" s="231">
        <f t="shared" si="36"/>
        <v>8.9146054542289761</v>
      </c>
      <c r="K214" s="231">
        <f t="shared" si="37"/>
        <v>-8.6568132013113086E-2</v>
      </c>
      <c r="L214" s="231">
        <f t="shared" si="38"/>
        <v>-13.431783669082165</v>
      </c>
    </row>
    <row r="215" spans="1:12" ht="15" customHeight="1" x14ac:dyDescent="0.25">
      <c r="A215" s="208" t="s">
        <v>35</v>
      </c>
      <c r="B215" s="101">
        <v>23182952.000000004</v>
      </c>
      <c r="C215" s="101">
        <v>25722185</v>
      </c>
      <c r="D215" s="101">
        <v>24940109</v>
      </c>
      <c r="E215" s="101">
        <v>21326789.000000015</v>
      </c>
      <c r="F215" s="101">
        <v>19647422.999999996</v>
      </c>
      <c r="G215" s="101">
        <v>15367798.000000009</v>
      </c>
      <c r="H215" s="229">
        <f t="shared" si="34"/>
        <v>-33.710780231956633</v>
      </c>
      <c r="I215" s="230">
        <f t="shared" si="35"/>
        <v>-40.254694537030936</v>
      </c>
      <c r="J215" s="231">
        <f t="shared" si="36"/>
        <v>-38.381191517647295</v>
      </c>
      <c r="K215" s="231">
        <f t="shared" si="37"/>
        <v>-27.941341755667025</v>
      </c>
      <c r="L215" s="231">
        <f t="shared" si="38"/>
        <v>-21.782118703302658</v>
      </c>
    </row>
    <row r="216" spans="1:12" ht="15" customHeight="1" x14ac:dyDescent="0.25">
      <c r="A216" s="208" t="s">
        <v>36</v>
      </c>
      <c r="B216" s="101">
        <v>755508344.99999988</v>
      </c>
      <c r="C216" s="101">
        <v>675183180.00000072</v>
      </c>
      <c r="D216" s="101">
        <v>833741320.99999845</v>
      </c>
      <c r="E216" s="101">
        <v>951440065.0000006</v>
      </c>
      <c r="F216" s="101">
        <v>865186729.00000012</v>
      </c>
      <c r="G216" s="101">
        <v>678426974.00000083</v>
      </c>
      <c r="H216" s="229">
        <f t="shared" si="34"/>
        <v>-10.202583665703784</v>
      </c>
      <c r="I216" s="230">
        <f t="shared" si="35"/>
        <v>0.48043169558818022</v>
      </c>
      <c r="J216" s="231">
        <f t="shared" si="36"/>
        <v>-18.628601352480871</v>
      </c>
      <c r="K216" s="231">
        <f t="shared" si="37"/>
        <v>-28.694722982892202</v>
      </c>
      <c r="L216" s="231">
        <f t="shared" si="38"/>
        <v>-21.58606330171753</v>
      </c>
    </row>
    <row r="217" spans="1:12" ht="15" customHeight="1" x14ac:dyDescent="0.25">
      <c r="A217" s="208" t="s">
        <v>37</v>
      </c>
      <c r="B217" s="101">
        <v>270257359.9999997</v>
      </c>
      <c r="C217" s="101">
        <v>281899010.9999994</v>
      </c>
      <c r="D217" s="101">
        <v>305384278.00000149</v>
      </c>
      <c r="E217" s="101">
        <v>328463014.99999893</v>
      </c>
      <c r="F217" s="101">
        <v>332584616</v>
      </c>
      <c r="G217" s="101">
        <v>275608928.00000197</v>
      </c>
      <c r="H217" s="229">
        <f t="shared" si="34"/>
        <v>1.9801747489882331</v>
      </c>
      <c r="I217" s="230">
        <f t="shared" si="35"/>
        <v>-2.2313249619728026</v>
      </c>
      <c r="J217" s="231">
        <f t="shared" si="36"/>
        <v>-9.7501253813725697</v>
      </c>
      <c r="K217" s="231">
        <f t="shared" si="37"/>
        <v>-16.091335884497411</v>
      </c>
      <c r="L217" s="231">
        <f t="shared" si="38"/>
        <v>-17.131185646902566</v>
      </c>
    </row>
    <row r="218" spans="1:12" ht="15" customHeight="1" x14ac:dyDescent="0.25">
      <c r="A218" s="208" t="s">
        <v>38</v>
      </c>
      <c r="B218" s="101">
        <v>121537286.99999982</v>
      </c>
      <c r="C218" s="101">
        <v>140878457.00000003</v>
      </c>
      <c r="D218" s="101">
        <v>142856573.99999964</v>
      </c>
      <c r="E218" s="101">
        <v>158237033.00000003</v>
      </c>
      <c r="F218" s="101">
        <v>161210940.99999997</v>
      </c>
      <c r="G218" s="101">
        <v>158562560.00000021</v>
      </c>
      <c r="H218" s="229">
        <f t="shared" si="34"/>
        <v>30.464126618196161</v>
      </c>
      <c r="I218" s="230">
        <f t="shared" si="35"/>
        <v>12.552737570088638</v>
      </c>
      <c r="J218" s="231">
        <f t="shared" si="36"/>
        <v>10.994233979040132</v>
      </c>
      <c r="K218" s="231">
        <f t="shared" si="37"/>
        <v>0.20572112218519578</v>
      </c>
      <c r="L218" s="231">
        <f t="shared" si="38"/>
        <v>-1.6428047523150155</v>
      </c>
    </row>
    <row r="219" spans="1:12" ht="15" customHeight="1" x14ac:dyDescent="0.25">
      <c r="A219" s="208" t="s">
        <v>39</v>
      </c>
      <c r="B219" s="101">
        <v>76713436.00000003</v>
      </c>
      <c r="C219" s="101">
        <v>85556603.999999911</v>
      </c>
      <c r="D219" s="101">
        <v>93710645.999999836</v>
      </c>
      <c r="E219" s="101">
        <v>103328558.99999994</v>
      </c>
      <c r="F219" s="101">
        <v>120158077.99999997</v>
      </c>
      <c r="G219" s="101">
        <v>101088204.99999994</v>
      </c>
      <c r="H219" s="229">
        <f t="shared" si="34"/>
        <v>31.773793837105558</v>
      </c>
      <c r="I219" s="230">
        <f t="shared" si="35"/>
        <v>18.153596886571194</v>
      </c>
      <c r="J219" s="231">
        <f t="shared" si="36"/>
        <v>7.8727010376175741</v>
      </c>
      <c r="K219" s="231">
        <f t="shared" si="37"/>
        <v>-2.1681846932560092</v>
      </c>
      <c r="L219" s="231">
        <f t="shared" si="38"/>
        <v>-15.870654156102631</v>
      </c>
    </row>
    <row r="220" spans="1:12" ht="15" customHeight="1" x14ac:dyDescent="0.25">
      <c r="A220" s="208" t="s">
        <v>40</v>
      </c>
      <c r="B220" s="101">
        <v>279615346.99999982</v>
      </c>
      <c r="C220" s="101">
        <v>287753028.00000024</v>
      </c>
      <c r="D220" s="101">
        <v>339494823.00000137</v>
      </c>
      <c r="E220" s="101">
        <v>356054818.0000003</v>
      </c>
      <c r="F220" s="101">
        <v>358073527.99999988</v>
      </c>
      <c r="G220" s="101">
        <v>314085089.00000083</v>
      </c>
      <c r="H220" s="229">
        <f t="shared" si="34"/>
        <v>12.327557256719899</v>
      </c>
      <c r="I220" s="230">
        <f t="shared" si="35"/>
        <v>9.1509240347596119</v>
      </c>
      <c r="J220" s="231">
        <f t="shared" si="36"/>
        <v>-7.4845718634125973</v>
      </c>
      <c r="K220" s="231">
        <f t="shared" si="37"/>
        <v>-11.787434652829049</v>
      </c>
      <c r="L220" s="231">
        <f t="shared" si="38"/>
        <v>-12.284750354401808</v>
      </c>
    </row>
    <row r="221" spans="1:12" ht="15" customHeight="1" x14ac:dyDescent="0.25">
      <c r="A221" s="208" t="s">
        <v>41</v>
      </c>
      <c r="B221" s="101">
        <v>605419446.99999952</v>
      </c>
      <c r="C221" s="101">
        <v>653557421.00000191</v>
      </c>
      <c r="D221" s="101">
        <v>808468722.00000334</v>
      </c>
      <c r="E221" s="101">
        <v>821078681.99999654</v>
      </c>
      <c r="F221" s="101">
        <v>818626804</v>
      </c>
      <c r="G221" s="101">
        <v>759439624.99999881</v>
      </c>
      <c r="H221" s="229">
        <f t="shared" si="34"/>
        <v>25.440242919715701</v>
      </c>
      <c r="I221" s="230">
        <f t="shared" si="35"/>
        <v>16.200903026697716</v>
      </c>
      <c r="J221" s="231">
        <f t="shared" si="36"/>
        <v>-6.064439559110653</v>
      </c>
      <c r="K221" s="231">
        <f t="shared" si="37"/>
        <v>-7.5070828595691097</v>
      </c>
      <c r="L221" s="231">
        <f t="shared" si="38"/>
        <v>-7.2300563224657424</v>
      </c>
    </row>
    <row r="222" spans="1:12" ht="15" customHeight="1" x14ac:dyDescent="0.25">
      <c r="A222" s="208" t="s">
        <v>42</v>
      </c>
      <c r="B222" s="101">
        <v>4553592163.9999971</v>
      </c>
      <c r="C222" s="101">
        <v>5519851631.0000134</v>
      </c>
      <c r="D222" s="101">
        <v>6042186372.0000038</v>
      </c>
      <c r="E222" s="101">
        <v>6385702365.9999886</v>
      </c>
      <c r="F222" s="101">
        <v>6921732082.9999943</v>
      </c>
      <c r="G222" s="101">
        <v>5329713914.99998</v>
      </c>
      <c r="H222" s="229">
        <f t="shared" si="34"/>
        <v>17.044164761523504</v>
      </c>
      <c r="I222" s="230">
        <f t="shared" si="35"/>
        <v>-3.4446164265032309</v>
      </c>
      <c r="J222" s="231">
        <f t="shared" si="36"/>
        <v>-11.791633245569528</v>
      </c>
      <c r="K222" s="231">
        <f t="shared" si="37"/>
        <v>-16.536762762738675</v>
      </c>
      <c r="L222" s="231">
        <f t="shared" si="38"/>
        <v>-23.000285895347844</v>
      </c>
    </row>
    <row r="223" spans="1:12" ht="15" customHeight="1" x14ac:dyDescent="0.25">
      <c r="A223" s="208" t="s">
        <v>43</v>
      </c>
      <c r="B223" s="101">
        <v>127839372</v>
      </c>
      <c r="C223" s="101">
        <v>132577313.99999993</v>
      </c>
      <c r="D223" s="101">
        <v>135476151.00000015</v>
      </c>
      <c r="E223" s="101">
        <v>139743175.00000003</v>
      </c>
      <c r="F223" s="101">
        <v>151346131</v>
      </c>
      <c r="G223" s="101">
        <v>121548082.00000009</v>
      </c>
      <c r="H223" s="229">
        <f t="shared" si="34"/>
        <v>-4.9212460148818025</v>
      </c>
      <c r="I223" s="230">
        <f t="shared" si="35"/>
        <v>-8.3190944719243873</v>
      </c>
      <c r="J223" s="231">
        <f t="shared" si="36"/>
        <v>-10.280827213640023</v>
      </c>
      <c r="K223" s="231">
        <f t="shared" si="37"/>
        <v>-13.020380422872122</v>
      </c>
      <c r="L223" s="231">
        <f t="shared" si="38"/>
        <v>-19.688675754783532</v>
      </c>
    </row>
    <row r="224" spans="1:12" ht="15" customHeight="1" x14ac:dyDescent="0.25">
      <c r="A224" s="208" t="s">
        <v>5</v>
      </c>
      <c r="B224" s="101">
        <v>110008268.00000013</v>
      </c>
      <c r="C224" s="101">
        <v>90119500.999999955</v>
      </c>
      <c r="D224" s="101">
        <v>85438110.999999955</v>
      </c>
      <c r="E224" s="101">
        <v>127122652.00000004</v>
      </c>
      <c r="F224" s="101">
        <v>120365547.99999997</v>
      </c>
      <c r="G224" s="101">
        <v>135906588.00000009</v>
      </c>
      <c r="H224" s="229">
        <f t="shared" si="34"/>
        <v>23.542157758542231</v>
      </c>
      <c r="I224" s="230">
        <f t="shared" si="35"/>
        <v>50.807080034764226</v>
      </c>
      <c r="J224" s="231">
        <f t="shared" si="36"/>
        <v>59.070216334722289</v>
      </c>
      <c r="K224" s="231">
        <f t="shared" si="37"/>
        <v>6.9098117934166794</v>
      </c>
      <c r="L224" s="231">
        <f t="shared" si="38"/>
        <v>12.911535118005801</v>
      </c>
    </row>
    <row r="225" spans="1:12" ht="15" customHeight="1" x14ac:dyDescent="0.25">
      <c r="A225" s="227" t="s">
        <v>6</v>
      </c>
      <c r="B225" s="205">
        <f t="shared" ref="B225:G225" si="39">SUM(B197:B224)</f>
        <v>12419782982.999996</v>
      </c>
      <c r="C225" s="205">
        <f t="shared" si="39"/>
        <v>13381318288.000015</v>
      </c>
      <c r="D225" s="205">
        <f t="shared" si="39"/>
        <v>14682214221.000011</v>
      </c>
      <c r="E225" s="204">
        <f t="shared" si="39"/>
        <v>15592629670.999983</v>
      </c>
      <c r="F225" s="204">
        <f t="shared" si="39"/>
        <v>16115519258.99999</v>
      </c>
      <c r="G225" s="204">
        <f t="shared" si="39"/>
        <v>13783107274.999983</v>
      </c>
      <c r="H225" s="239">
        <f t="shared" si="34"/>
        <v>10.977037955220979</v>
      </c>
      <c r="I225" s="240">
        <f t="shared" si="35"/>
        <v>3.0026113896437323</v>
      </c>
      <c r="J225" s="241">
        <f t="shared" si="36"/>
        <v>-6.1237830511560958</v>
      </c>
      <c r="K225" s="241">
        <f t="shared" si="37"/>
        <v>-11.604985394897483</v>
      </c>
      <c r="L225" s="241">
        <f t="shared" si="38"/>
        <v>-14.473079933167099</v>
      </c>
    </row>
  </sheetData>
  <phoneticPr fontId="24" type="noConversion"/>
  <hyperlinks>
    <hyperlink ref="W1" location="'Indice tavole'!A1" display="torna all'indice 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scale="49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  <pageSetUpPr fitToPage="1"/>
  </sheetPr>
  <dimension ref="A1:O225"/>
  <sheetViews>
    <sheetView workbookViewId="0">
      <selection activeCell="A2" sqref="A2"/>
    </sheetView>
  </sheetViews>
  <sheetFormatPr defaultRowHeight="15" customHeight="1" x14ac:dyDescent="0.25"/>
  <cols>
    <col min="1" max="1" width="31.42578125" style="23" customWidth="1"/>
    <col min="2" max="6" width="17.42578125" style="23" bestFit="1" customWidth="1"/>
    <col min="7" max="7" width="17.42578125" style="23" customWidth="1"/>
    <col min="8" max="12" width="9.7109375" style="23" customWidth="1"/>
    <col min="13" max="13" width="8" style="23" bestFit="1" customWidth="1"/>
    <col min="14" max="14" width="8.7109375" style="23" customWidth="1"/>
    <col min="15" max="17" width="17.42578125" style="23" bestFit="1" customWidth="1"/>
    <col min="18" max="18" width="17.42578125" style="23" customWidth="1"/>
    <col min="19" max="20" width="9.140625" style="23"/>
    <col min="21" max="23" width="16.140625" style="23" bestFit="1" customWidth="1"/>
    <col min="24" max="24" width="16.140625" style="23" customWidth="1"/>
    <col min="25" max="26" width="9.140625" style="23"/>
    <col min="27" max="29" width="17.42578125" style="23" bestFit="1" customWidth="1"/>
    <col min="30" max="30" width="17.42578125" style="23" customWidth="1"/>
    <col min="31" max="32" width="9.140625" style="23"/>
    <col min="33" max="35" width="17.42578125" style="23" bestFit="1" customWidth="1"/>
    <col min="36" max="36" width="17.42578125" style="23" customWidth="1"/>
    <col min="37" max="16384" width="9.140625" style="23"/>
  </cols>
  <sheetData>
    <row r="1" spans="1:14" ht="15" customHeight="1" x14ac:dyDescent="0.25">
      <c r="A1" s="217" t="str">
        <f>'Indice tavole'!C10</f>
        <v>Esportazioni per provincia e voce merceologica*. Anni 2015-2020. Valori in milioni di euro e variazioni percentuali rispetto all'anno precedente</v>
      </c>
      <c r="N1" s="214" t="s">
        <v>110</v>
      </c>
    </row>
    <row r="2" spans="1:14" ht="15" customHeight="1" x14ac:dyDescent="0.25">
      <c r="A2" s="217"/>
      <c r="N2" s="214"/>
    </row>
    <row r="3" spans="1:14" ht="15" customHeight="1" x14ac:dyDescent="0.25">
      <c r="A3" s="244" t="s">
        <v>9</v>
      </c>
      <c r="B3" s="244"/>
      <c r="C3" s="244"/>
      <c r="D3" s="244"/>
      <c r="E3" s="244"/>
      <c r="F3" s="244"/>
      <c r="G3" s="244"/>
      <c r="H3" s="244"/>
      <c r="I3" s="244"/>
    </row>
    <row r="4" spans="1:14" ht="30" customHeight="1" x14ac:dyDescent="0.25">
      <c r="A4" s="222" t="s">
        <v>46</v>
      </c>
      <c r="B4" s="5">
        <v>2015</v>
      </c>
      <c r="C4" s="5">
        <v>2016</v>
      </c>
      <c r="D4" s="5">
        <v>2017</v>
      </c>
      <c r="E4" s="5">
        <v>2018</v>
      </c>
      <c r="F4" s="5">
        <v>2019</v>
      </c>
      <c r="G4" s="5">
        <v>2020</v>
      </c>
      <c r="H4" s="207" t="s">
        <v>595</v>
      </c>
      <c r="I4" s="207" t="s">
        <v>596</v>
      </c>
      <c r="J4" s="223" t="s">
        <v>597</v>
      </c>
      <c r="K4" s="207" t="s">
        <v>598</v>
      </c>
      <c r="L4" s="207" t="s">
        <v>599</v>
      </c>
    </row>
    <row r="5" spans="1:14" ht="15" customHeight="1" x14ac:dyDescent="0.25">
      <c r="A5" s="208" t="s">
        <v>17</v>
      </c>
      <c r="B5" s="101">
        <v>8410299</v>
      </c>
      <c r="C5" s="101">
        <v>7694590.0000000019</v>
      </c>
      <c r="D5" s="101">
        <v>7045172.0000000009</v>
      </c>
      <c r="E5" s="101">
        <v>3237495.9999999991</v>
      </c>
      <c r="F5" s="101">
        <v>2089875</v>
      </c>
      <c r="G5" s="101">
        <v>5056200.0000000009</v>
      </c>
      <c r="H5" s="229">
        <f>G5/B5*100-100</f>
        <v>-39.880853225313388</v>
      </c>
      <c r="I5" s="230">
        <f>G5/C5*100-100</f>
        <v>-34.288896484413073</v>
      </c>
      <c r="J5" s="231">
        <f>G5/D5*100-100</f>
        <v>-28.231702504921103</v>
      </c>
      <c r="K5" s="231">
        <f>G5/E5*100-100</f>
        <v>56.176254735141043</v>
      </c>
      <c r="L5" s="231">
        <f>G5/F5*100-100</f>
        <v>141.93791494706628</v>
      </c>
    </row>
    <row r="6" spans="1:14" ht="15" customHeight="1" x14ac:dyDescent="0.25">
      <c r="A6" s="208" t="s">
        <v>18</v>
      </c>
      <c r="B6" s="101">
        <v>68275</v>
      </c>
      <c r="C6" s="101">
        <v>50557.999999999993</v>
      </c>
      <c r="D6" s="101">
        <v>28404.999999999996</v>
      </c>
      <c r="E6" s="101">
        <v>4301</v>
      </c>
      <c r="F6" s="101">
        <v>31773</v>
      </c>
      <c r="G6" s="101">
        <v>18259</v>
      </c>
      <c r="H6" s="229">
        <f>G6/B6*100-100</f>
        <v>-73.256682533870375</v>
      </c>
      <c r="I6" s="230">
        <f>G6/C6*100-100</f>
        <v>-63.88504292100162</v>
      </c>
      <c r="J6" s="231">
        <f>G6/D6*100-100</f>
        <v>-35.719063545150505</v>
      </c>
      <c r="K6" s="231">
        <f>G6/E6*100-100</f>
        <v>324.52917926063708</v>
      </c>
      <c r="L6" s="231">
        <f>G6/F6*100-100</f>
        <v>-42.532968243477164</v>
      </c>
    </row>
    <row r="7" spans="1:14" ht="15" customHeight="1" x14ac:dyDescent="0.25">
      <c r="A7" s="208" t="s">
        <v>19</v>
      </c>
      <c r="B7" s="101">
        <v>5063</v>
      </c>
      <c r="C7" s="101">
        <v>16338.000000000002</v>
      </c>
      <c r="D7" s="101">
        <v>18300</v>
      </c>
      <c r="E7" s="101">
        <v>42488</v>
      </c>
      <c r="F7" s="101">
        <v>38758</v>
      </c>
      <c r="G7" s="101">
        <v>10452</v>
      </c>
      <c r="H7" s="229">
        <f t="shared" ref="H7:H33" si="0">G7/B7*100-100</f>
        <v>106.43887023503851</v>
      </c>
      <c r="I7" s="230">
        <f t="shared" ref="I7:I33" si="1">G7/C7*100-100</f>
        <v>-36.026441424899012</v>
      </c>
      <c r="J7" s="231">
        <f t="shared" ref="J7:J33" si="2">G7/D7*100-100</f>
        <v>-42.885245901639344</v>
      </c>
      <c r="K7" s="231">
        <f t="shared" ref="K7:K33" si="3">G7/E7*100-100</f>
        <v>-75.400112973074755</v>
      </c>
      <c r="L7" s="231">
        <f t="shared" ref="L7:L33" si="4">G7/F7*100-100</f>
        <v>-73.032664224160172</v>
      </c>
    </row>
    <row r="8" spans="1:14" ht="15" customHeight="1" x14ac:dyDescent="0.25">
      <c r="A8" s="208" t="s">
        <v>20</v>
      </c>
      <c r="B8" s="101">
        <v>31524095</v>
      </c>
      <c r="C8" s="101">
        <v>37462862.999999978</v>
      </c>
      <c r="D8" s="101">
        <v>37417568.999999896</v>
      </c>
      <c r="E8" s="101">
        <v>41541968.999999963</v>
      </c>
      <c r="F8" s="101">
        <v>46504283</v>
      </c>
      <c r="G8" s="101">
        <v>41037309.99999997</v>
      </c>
      <c r="H8" s="229">
        <f t="shared" si="0"/>
        <v>30.177599071440341</v>
      </c>
      <c r="I8" s="230">
        <f t="shared" si="1"/>
        <v>9.5413076144233742</v>
      </c>
      <c r="J8" s="231">
        <f t="shared" si="2"/>
        <v>9.673907463095972</v>
      </c>
      <c r="K8" s="231">
        <f t="shared" si="3"/>
        <v>-1.2148172369971064</v>
      </c>
      <c r="L8" s="231">
        <f t="shared" si="4"/>
        <v>-11.755848380675033</v>
      </c>
    </row>
    <row r="9" spans="1:14" ht="15" customHeight="1" x14ac:dyDescent="0.25">
      <c r="A9" s="208" t="s">
        <v>21</v>
      </c>
      <c r="B9" s="101">
        <v>364537</v>
      </c>
      <c r="C9" s="101">
        <v>6264376</v>
      </c>
      <c r="D9" s="101">
        <v>4777402.9999999963</v>
      </c>
      <c r="E9" s="101">
        <v>3500260.9999999986</v>
      </c>
      <c r="F9" s="101">
        <v>3543739.0000000009</v>
      </c>
      <c r="G9" s="101">
        <v>1894132</v>
      </c>
      <c r="H9" s="229">
        <f t="shared" si="0"/>
        <v>419.59938223006168</v>
      </c>
      <c r="I9" s="230">
        <f t="shared" si="1"/>
        <v>-69.763436932904412</v>
      </c>
      <c r="J9" s="231">
        <f t="shared" si="2"/>
        <v>-60.352266702222913</v>
      </c>
      <c r="K9" s="231">
        <f t="shared" si="3"/>
        <v>-45.885978217052937</v>
      </c>
      <c r="L9" s="231">
        <f t="shared" si="4"/>
        <v>-46.549901107276817</v>
      </c>
    </row>
    <row r="10" spans="1:14" ht="15" customHeight="1" x14ac:dyDescent="0.25">
      <c r="A10" s="208" t="s">
        <v>22</v>
      </c>
      <c r="B10" s="101">
        <v>15772204</v>
      </c>
      <c r="C10" s="101">
        <v>16383824.000000002</v>
      </c>
      <c r="D10" s="101">
        <v>14470080.999999985</v>
      </c>
      <c r="E10" s="101">
        <v>12895883.999999998</v>
      </c>
      <c r="F10" s="101">
        <v>13442093</v>
      </c>
      <c r="G10" s="101">
        <v>11325735.999999991</v>
      </c>
      <c r="H10" s="229">
        <f t="shared" si="0"/>
        <v>-28.191798685840027</v>
      </c>
      <c r="I10" s="230">
        <f t="shared" si="1"/>
        <v>-30.872450778279912</v>
      </c>
      <c r="J10" s="231">
        <f t="shared" si="2"/>
        <v>-21.729975112095062</v>
      </c>
      <c r="K10" s="231">
        <f t="shared" si="3"/>
        <v>-12.175574780294298</v>
      </c>
      <c r="L10" s="231">
        <f t="shared" si="4"/>
        <v>-15.744252029799298</v>
      </c>
    </row>
    <row r="11" spans="1:14" ht="15" customHeight="1" x14ac:dyDescent="0.25">
      <c r="A11" s="208" t="s">
        <v>23</v>
      </c>
      <c r="B11" s="101">
        <v>44161777</v>
      </c>
      <c r="C11" s="101">
        <v>47085870.999999985</v>
      </c>
      <c r="D11" s="101">
        <v>59634758.000000067</v>
      </c>
      <c r="E11" s="101">
        <v>63911382.000000037</v>
      </c>
      <c r="F11" s="101">
        <v>58418477.99999997</v>
      </c>
      <c r="G11" s="101">
        <v>59715319.999999963</v>
      </c>
      <c r="H11" s="229">
        <f t="shared" si="0"/>
        <v>35.219468183990784</v>
      </c>
      <c r="I11" s="230">
        <f t="shared" si="1"/>
        <v>26.822162852206731</v>
      </c>
      <c r="J11" s="231">
        <f t="shared" si="2"/>
        <v>0.13509235670898079</v>
      </c>
      <c r="K11" s="231">
        <f t="shared" si="3"/>
        <v>-6.5654377494138316</v>
      </c>
      <c r="L11" s="231">
        <f t="shared" si="4"/>
        <v>2.2199174720025923</v>
      </c>
    </row>
    <row r="12" spans="1:14" ht="15" customHeight="1" x14ac:dyDescent="0.25">
      <c r="A12" s="208" t="s">
        <v>24</v>
      </c>
      <c r="B12" s="101">
        <v>17957366</v>
      </c>
      <c r="C12" s="101">
        <v>19580623.999999996</v>
      </c>
      <c r="D12" s="101">
        <v>20086913.999999996</v>
      </c>
      <c r="E12" s="101">
        <v>21389932.999999989</v>
      </c>
      <c r="F12" s="101">
        <v>23864551</v>
      </c>
      <c r="G12" s="101">
        <v>24244410.999999989</v>
      </c>
      <c r="H12" s="229">
        <f t="shared" si="0"/>
        <v>35.010953165402924</v>
      </c>
      <c r="I12" s="230">
        <f t="shared" si="1"/>
        <v>23.818377800421445</v>
      </c>
      <c r="J12" s="231">
        <f t="shared" si="2"/>
        <v>20.697539701718213</v>
      </c>
      <c r="K12" s="231">
        <f t="shared" si="3"/>
        <v>13.344959986550691</v>
      </c>
      <c r="L12" s="231">
        <f t="shared" si="4"/>
        <v>1.5917332783675278</v>
      </c>
    </row>
    <row r="13" spans="1:14" ht="15" customHeight="1" x14ac:dyDescent="0.25">
      <c r="A13" s="208" t="s">
        <v>25</v>
      </c>
      <c r="B13" s="101">
        <v>29298785</v>
      </c>
      <c r="C13" s="101">
        <v>37707452.000000015</v>
      </c>
      <c r="D13" s="101">
        <v>39890054.00000003</v>
      </c>
      <c r="E13" s="101">
        <v>37181971.999999985</v>
      </c>
      <c r="F13" s="101">
        <v>34500351.999999985</v>
      </c>
      <c r="G13" s="101">
        <v>28230426.000000007</v>
      </c>
      <c r="H13" s="229">
        <f t="shared" si="0"/>
        <v>-3.6464276590308771</v>
      </c>
      <c r="I13" s="230">
        <f t="shared" si="1"/>
        <v>-25.133032059551525</v>
      </c>
      <c r="J13" s="231">
        <f t="shared" si="2"/>
        <v>-29.229411421704299</v>
      </c>
      <c r="K13" s="231">
        <f t="shared" si="3"/>
        <v>-24.074962995507548</v>
      </c>
      <c r="L13" s="231">
        <f t="shared" si="4"/>
        <v>-18.173513128213827</v>
      </c>
    </row>
    <row r="14" spans="1:14" ht="15" customHeight="1" x14ac:dyDescent="0.25">
      <c r="A14" s="208" t="s">
        <v>26</v>
      </c>
      <c r="B14" s="101">
        <v>3208283</v>
      </c>
      <c r="C14" s="101">
        <v>4493080.9999999991</v>
      </c>
      <c r="D14" s="101">
        <v>5183106.0000000009</v>
      </c>
      <c r="E14" s="101">
        <v>4319395.9999999972</v>
      </c>
      <c r="F14" s="101">
        <v>4079143</v>
      </c>
      <c r="G14" s="101">
        <v>3843941</v>
      </c>
      <c r="H14" s="229">
        <f t="shared" si="0"/>
        <v>19.81302771607119</v>
      </c>
      <c r="I14" s="230">
        <f t="shared" si="1"/>
        <v>-14.447547239856107</v>
      </c>
      <c r="J14" s="231">
        <f t="shared" si="2"/>
        <v>-25.837113884994849</v>
      </c>
      <c r="K14" s="231">
        <f t="shared" si="3"/>
        <v>-11.007441781211952</v>
      </c>
      <c r="L14" s="231">
        <f t="shared" si="4"/>
        <v>-5.765966037474044</v>
      </c>
    </row>
    <row r="15" spans="1:14" ht="15" customHeight="1" x14ac:dyDescent="0.25">
      <c r="A15" s="208" t="s">
        <v>27</v>
      </c>
      <c r="B15" s="101">
        <v>427760</v>
      </c>
      <c r="C15" s="101">
        <v>515345.99999999988</v>
      </c>
      <c r="D15" s="101">
        <v>1309565.0000000005</v>
      </c>
      <c r="E15" s="101">
        <v>1282476.9999999998</v>
      </c>
      <c r="F15" s="101">
        <v>1177033</v>
      </c>
      <c r="G15" s="101">
        <v>1086165.9999999998</v>
      </c>
      <c r="H15" s="229">
        <f t="shared" si="0"/>
        <v>153.91948756311945</v>
      </c>
      <c r="I15" s="230">
        <f t="shared" si="1"/>
        <v>110.76441846836883</v>
      </c>
      <c r="J15" s="231">
        <f t="shared" si="2"/>
        <v>-17.059023416172593</v>
      </c>
      <c r="K15" s="231">
        <f t="shared" si="3"/>
        <v>-15.307175099436492</v>
      </c>
      <c r="L15" s="231">
        <f t="shared" si="4"/>
        <v>-7.7200044518718016</v>
      </c>
    </row>
    <row r="16" spans="1:14" ht="15" customHeight="1" x14ac:dyDescent="0.25">
      <c r="A16" s="208" t="s">
        <v>28</v>
      </c>
      <c r="B16" s="101">
        <v>2754121647</v>
      </c>
      <c r="C16" s="101">
        <v>2788209092.9999995</v>
      </c>
      <c r="D16" s="101">
        <v>2767563147.9999886</v>
      </c>
      <c r="E16" s="101">
        <v>2717698545.0000019</v>
      </c>
      <c r="F16" s="101">
        <v>2857743815.9999986</v>
      </c>
      <c r="G16" s="101">
        <v>2064361576.9999971</v>
      </c>
      <c r="H16" s="229">
        <f t="shared" si="0"/>
        <v>-25.044647928000657</v>
      </c>
      <c r="I16" s="230">
        <f t="shared" si="1"/>
        <v>-25.961019846656185</v>
      </c>
      <c r="J16" s="231">
        <f t="shared" si="2"/>
        <v>-25.408691090144345</v>
      </c>
      <c r="K16" s="231">
        <f t="shared" si="3"/>
        <v>-24.040082341067901</v>
      </c>
      <c r="L16" s="231">
        <f t="shared" si="4"/>
        <v>-27.762538914719912</v>
      </c>
    </row>
    <row r="17" spans="1:12" ht="15" customHeight="1" x14ac:dyDescent="0.25">
      <c r="A17" s="208" t="s">
        <v>29</v>
      </c>
      <c r="B17" s="101">
        <v>18676973</v>
      </c>
      <c r="C17" s="101">
        <v>19524407.999999981</v>
      </c>
      <c r="D17" s="101">
        <v>15967398.000000009</v>
      </c>
      <c r="E17" s="101">
        <v>14640827</v>
      </c>
      <c r="F17" s="101">
        <v>14745814.999999996</v>
      </c>
      <c r="G17" s="101">
        <v>9582254.0000000075</v>
      </c>
      <c r="H17" s="229">
        <f t="shared" si="0"/>
        <v>-48.694823299257287</v>
      </c>
      <c r="I17" s="230">
        <f t="shared" si="1"/>
        <v>-50.921666869489634</v>
      </c>
      <c r="J17" s="231">
        <f t="shared" si="2"/>
        <v>-39.988631835944709</v>
      </c>
      <c r="K17" s="231">
        <f t="shared" si="3"/>
        <v>-34.551142500351872</v>
      </c>
      <c r="L17" s="231">
        <f t="shared" si="4"/>
        <v>-35.01712858868764</v>
      </c>
    </row>
    <row r="18" spans="1:12" ht="15" customHeight="1" x14ac:dyDescent="0.25">
      <c r="A18" s="208" t="s">
        <v>30</v>
      </c>
      <c r="B18" s="101">
        <v>6856836</v>
      </c>
      <c r="C18" s="101">
        <v>6619139.9999999991</v>
      </c>
      <c r="D18" s="101">
        <v>9617359.0000000168</v>
      </c>
      <c r="E18" s="101">
        <v>10195457.999999985</v>
      </c>
      <c r="F18" s="101">
        <v>21535800.999999993</v>
      </c>
      <c r="G18" s="101">
        <v>8263148.9999999972</v>
      </c>
      <c r="H18" s="229">
        <f t="shared" si="0"/>
        <v>20.50964905679524</v>
      </c>
      <c r="I18" s="230">
        <f t="shared" si="1"/>
        <v>24.83719939448325</v>
      </c>
      <c r="J18" s="231">
        <f t="shared" si="2"/>
        <v>-14.080892685819649</v>
      </c>
      <c r="K18" s="231">
        <f t="shared" si="3"/>
        <v>-18.952645383856137</v>
      </c>
      <c r="L18" s="231">
        <f t="shared" si="4"/>
        <v>-61.6306400676715</v>
      </c>
    </row>
    <row r="19" spans="1:12" ht="15" customHeight="1" x14ac:dyDescent="0.25">
      <c r="A19" s="208" t="s">
        <v>31</v>
      </c>
      <c r="B19" s="101">
        <v>30327441</v>
      </c>
      <c r="C19" s="101">
        <v>32477758.999999985</v>
      </c>
      <c r="D19" s="101">
        <v>37842617.000000082</v>
      </c>
      <c r="E19" s="101">
        <v>31655707.000000011</v>
      </c>
      <c r="F19" s="101">
        <v>30103199.000000004</v>
      </c>
      <c r="G19" s="101">
        <v>26094791.000000026</v>
      </c>
      <c r="H19" s="229">
        <f t="shared" si="0"/>
        <v>-13.956502297704489</v>
      </c>
      <c r="I19" s="230">
        <f t="shared" si="1"/>
        <v>-19.653351082505296</v>
      </c>
      <c r="J19" s="231">
        <f t="shared" si="2"/>
        <v>-31.043904812397173</v>
      </c>
      <c r="K19" s="231">
        <f t="shared" si="3"/>
        <v>-17.566867168690891</v>
      </c>
      <c r="L19" s="231">
        <f t="shared" si="4"/>
        <v>-13.315554934875777</v>
      </c>
    </row>
    <row r="20" spans="1:12" ht="15" customHeight="1" x14ac:dyDescent="0.25">
      <c r="A20" s="208" t="s">
        <v>32</v>
      </c>
      <c r="B20" s="101">
        <v>16671866</v>
      </c>
      <c r="C20" s="101">
        <v>19861998.999999993</v>
      </c>
      <c r="D20" s="101">
        <v>24217585.999999989</v>
      </c>
      <c r="E20" s="101">
        <v>22007532.000000015</v>
      </c>
      <c r="F20" s="101">
        <v>26104119</v>
      </c>
      <c r="G20" s="101">
        <v>25331589.000000004</v>
      </c>
      <c r="H20" s="229">
        <f t="shared" si="0"/>
        <v>51.942134131836269</v>
      </c>
      <c r="I20" s="230">
        <f t="shared" si="1"/>
        <v>27.53796332383267</v>
      </c>
      <c r="J20" s="231">
        <f t="shared" si="2"/>
        <v>4.5999754063019083</v>
      </c>
      <c r="K20" s="231">
        <f t="shared" si="3"/>
        <v>15.104178878394833</v>
      </c>
      <c r="L20" s="231">
        <f t="shared" si="4"/>
        <v>-2.9594180136858768</v>
      </c>
    </row>
    <row r="21" spans="1:12" ht="15" customHeight="1" x14ac:dyDescent="0.25">
      <c r="A21" s="208" t="s">
        <v>33</v>
      </c>
      <c r="B21" s="101">
        <v>81389108</v>
      </c>
      <c r="C21" s="101">
        <v>90976181.00000003</v>
      </c>
      <c r="D21" s="101">
        <v>74598026.99999994</v>
      </c>
      <c r="E21" s="101">
        <v>96812397.000000075</v>
      </c>
      <c r="F21" s="101">
        <v>120744575.99999999</v>
      </c>
      <c r="G21" s="101">
        <v>126780892.99999993</v>
      </c>
      <c r="H21" s="229">
        <f t="shared" si="0"/>
        <v>55.771326305726234</v>
      </c>
      <c r="I21" s="230">
        <f t="shared" si="1"/>
        <v>39.356138723826916</v>
      </c>
      <c r="J21" s="231">
        <f t="shared" si="2"/>
        <v>69.952072593019153</v>
      </c>
      <c r="K21" s="231">
        <f t="shared" si="3"/>
        <v>30.955225703170868</v>
      </c>
      <c r="L21" s="231">
        <f t="shared" si="4"/>
        <v>4.9992448522076387</v>
      </c>
    </row>
    <row r="22" spans="1:12" ht="15" customHeight="1" x14ac:dyDescent="0.25">
      <c r="A22" s="208" t="s">
        <v>34</v>
      </c>
      <c r="B22" s="101">
        <v>626417</v>
      </c>
      <c r="C22" s="101">
        <v>2186843.9999999986</v>
      </c>
      <c r="D22" s="101">
        <v>6305421.9999999953</v>
      </c>
      <c r="E22" s="101">
        <v>4151879.0000000005</v>
      </c>
      <c r="F22" s="101">
        <v>3944711.9999999995</v>
      </c>
      <c r="G22" s="101">
        <v>1032045.9999999999</v>
      </c>
      <c r="H22" s="229">
        <f t="shared" si="0"/>
        <v>64.753830116360177</v>
      </c>
      <c r="I22" s="230">
        <f t="shared" si="1"/>
        <v>-52.806601659743421</v>
      </c>
      <c r="J22" s="231">
        <f t="shared" si="2"/>
        <v>-83.63240398501479</v>
      </c>
      <c r="K22" s="231">
        <f t="shared" si="3"/>
        <v>-75.142676364123332</v>
      </c>
      <c r="L22" s="231">
        <f t="shared" si="4"/>
        <v>-73.837228167734423</v>
      </c>
    </row>
    <row r="23" spans="1:12" ht="15" customHeight="1" x14ac:dyDescent="0.25">
      <c r="A23" s="208" t="s">
        <v>35</v>
      </c>
      <c r="B23" s="101">
        <v>322170</v>
      </c>
      <c r="C23" s="101">
        <v>77223</v>
      </c>
      <c r="D23" s="101">
        <v>182701</v>
      </c>
      <c r="E23" s="101">
        <v>709998</v>
      </c>
      <c r="F23" s="101">
        <v>50939</v>
      </c>
      <c r="G23" s="101">
        <v>705094.00000000012</v>
      </c>
      <c r="H23" s="229">
        <f t="shared" si="0"/>
        <v>118.85774591054417</v>
      </c>
      <c r="I23" s="230">
        <f t="shared" si="1"/>
        <v>813.06217059684298</v>
      </c>
      <c r="J23" s="231">
        <f t="shared" si="2"/>
        <v>285.92782743389478</v>
      </c>
      <c r="K23" s="231">
        <f t="shared" si="3"/>
        <v>-0.69070617100328491</v>
      </c>
      <c r="L23" s="231">
        <f t="shared" si="4"/>
        <v>1284.1928581244235</v>
      </c>
    </row>
    <row r="24" spans="1:12" ht="15" customHeight="1" x14ac:dyDescent="0.25">
      <c r="A24" s="208" t="s">
        <v>36</v>
      </c>
      <c r="B24" s="101">
        <v>75371846</v>
      </c>
      <c r="C24" s="101">
        <v>66862247.000000022</v>
      </c>
      <c r="D24" s="101">
        <v>71516257.999999985</v>
      </c>
      <c r="E24" s="101">
        <v>78930241.99999997</v>
      </c>
      <c r="F24" s="101">
        <v>75854437.000000015</v>
      </c>
      <c r="G24" s="101">
        <v>55612699.999999948</v>
      </c>
      <c r="H24" s="229">
        <f t="shared" si="0"/>
        <v>-26.215552687936096</v>
      </c>
      <c r="I24" s="230">
        <f t="shared" si="1"/>
        <v>-16.824961027708312</v>
      </c>
      <c r="J24" s="231">
        <f t="shared" si="2"/>
        <v>-22.237681954780186</v>
      </c>
      <c r="K24" s="231">
        <f t="shared" si="3"/>
        <v>-29.541961875652206</v>
      </c>
      <c r="L24" s="231">
        <f t="shared" si="4"/>
        <v>-26.68497427513708</v>
      </c>
    </row>
    <row r="25" spans="1:12" ht="15" customHeight="1" x14ac:dyDescent="0.25">
      <c r="A25" s="208" t="s">
        <v>37</v>
      </c>
      <c r="B25" s="101">
        <v>66026200</v>
      </c>
      <c r="C25" s="101">
        <v>60720802.999999978</v>
      </c>
      <c r="D25" s="101">
        <v>67090042.000000127</v>
      </c>
      <c r="E25" s="101">
        <v>60867651.999999978</v>
      </c>
      <c r="F25" s="101">
        <v>58229818.000000037</v>
      </c>
      <c r="G25" s="101">
        <v>48283120.00000003</v>
      </c>
      <c r="H25" s="229">
        <f t="shared" si="0"/>
        <v>-26.872786863396598</v>
      </c>
      <c r="I25" s="230">
        <f t="shared" si="1"/>
        <v>-20.483396769308129</v>
      </c>
      <c r="J25" s="231">
        <f t="shared" si="2"/>
        <v>-28.032359854537077</v>
      </c>
      <c r="K25" s="231">
        <f t="shared" si="3"/>
        <v>-20.675238137984948</v>
      </c>
      <c r="L25" s="231">
        <f t="shared" si="4"/>
        <v>-17.081794760203437</v>
      </c>
    </row>
    <row r="26" spans="1:12" ht="15" customHeight="1" x14ac:dyDescent="0.25">
      <c r="A26" s="208" t="s">
        <v>38</v>
      </c>
      <c r="B26" s="101">
        <v>81835094</v>
      </c>
      <c r="C26" s="101">
        <v>85142824.000000015</v>
      </c>
      <c r="D26" s="101">
        <v>82489587.999999925</v>
      </c>
      <c r="E26" s="101">
        <v>88931528.000000045</v>
      </c>
      <c r="F26" s="101">
        <v>88123632.000000015</v>
      </c>
      <c r="G26" s="101">
        <v>81220346.000000045</v>
      </c>
      <c r="H26" s="229">
        <f t="shared" si="0"/>
        <v>-0.75120338958730315</v>
      </c>
      <c r="I26" s="230">
        <f t="shared" si="1"/>
        <v>-4.6069390416272427</v>
      </c>
      <c r="J26" s="231">
        <f t="shared" si="2"/>
        <v>-1.538669340911099</v>
      </c>
      <c r="K26" s="231">
        <f t="shared" si="3"/>
        <v>-8.6709203961951431</v>
      </c>
      <c r="L26" s="231">
        <f t="shared" si="4"/>
        <v>-7.8336376330925219</v>
      </c>
    </row>
    <row r="27" spans="1:12" ht="15" customHeight="1" x14ac:dyDescent="0.25">
      <c r="A27" s="208" t="s">
        <v>39</v>
      </c>
      <c r="B27" s="101">
        <v>19044090</v>
      </c>
      <c r="C27" s="101">
        <v>16220942.000000004</v>
      </c>
      <c r="D27" s="101">
        <v>19120125.999999996</v>
      </c>
      <c r="E27" s="101">
        <v>19563646.000000019</v>
      </c>
      <c r="F27" s="101">
        <v>21698973</v>
      </c>
      <c r="G27" s="101">
        <v>23727529</v>
      </c>
      <c r="H27" s="229">
        <f t="shared" si="0"/>
        <v>24.59261114603008</v>
      </c>
      <c r="I27" s="230">
        <f t="shared" si="1"/>
        <v>46.277133596803424</v>
      </c>
      <c r="J27" s="231">
        <f t="shared" si="2"/>
        <v>24.097137225978543</v>
      </c>
      <c r="K27" s="231">
        <f t="shared" si="3"/>
        <v>21.283778085127778</v>
      </c>
      <c r="L27" s="231">
        <f t="shared" si="4"/>
        <v>9.3486267760229964</v>
      </c>
    </row>
    <row r="28" spans="1:12" ht="15" customHeight="1" x14ac:dyDescent="0.25">
      <c r="A28" s="208" t="s">
        <v>40</v>
      </c>
      <c r="B28" s="101">
        <v>43450704</v>
      </c>
      <c r="C28" s="101">
        <v>45486971.999999978</v>
      </c>
      <c r="D28" s="101">
        <v>47635755</v>
      </c>
      <c r="E28" s="101">
        <v>43325378.999999948</v>
      </c>
      <c r="F28" s="101">
        <v>41345475.00000003</v>
      </c>
      <c r="G28" s="101">
        <v>39107936.00000003</v>
      </c>
      <c r="H28" s="229">
        <f t="shared" si="0"/>
        <v>-9.9947011215283652</v>
      </c>
      <c r="I28" s="230">
        <f t="shared" si="1"/>
        <v>-14.023874792105204</v>
      </c>
      <c r="J28" s="231">
        <f t="shared" si="2"/>
        <v>-17.902138845075442</v>
      </c>
      <c r="K28" s="231">
        <f t="shared" si="3"/>
        <v>-9.7343476210558322</v>
      </c>
      <c r="L28" s="231">
        <f t="shared" si="4"/>
        <v>-5.411811086944823</v>
      </c>
    </row>
    <row r="29" spans="1:12" ht="15" customHeight="1" x14ac:dyDescent="0.25">
      <c r="A29" s="208" t="s">
        <v>41</v>
      </c>
      <c r="B29" s="101">
        <v>393184337</v>
      </c>
      <c r="C29" s="101">
        <v>406410421.00000006</v>
      </c>
      <c r="D29" s="101">
        <v>428949202.00000095</v>
      </c>
      <c r="E29" s="101">
        <v>457159056.00000072</v>
      </c>
      <c r="F29" s="101">
        <v>445040669.99999994</v>
      </c>
      <c r="G29" s="101">
        <v>416289467.00000042</v>
      </c>
      <c r="H29" s="229">
        <f t="shared" si="0"/>
        <v>5.8764116028356455</v>
      </c>
      <c r="I29" s="230">
        <f t="shared" si="1"/>
        <v>2.4308052868556587</v>
      </c>
      <c r="J29" s="231">
        <f t="shared" si="2"/>
        <v>-2.9513366480165502</v>
      </c>
      <c r="K29" s="231">
        <f t="shared" si="3"/>
        <v>-8.9399058081877456</v>
      </c>
      <c r="L29" s="231">
        <f t="shared" si="4"/>
        <v>-6.4603540615736392</v>
      </c>
    </row>
    <row r="30" spans="1:12" ht="15" customHeight="1" x14ac:dyDescent="0.25">
      <c r="A30" s="208" t="s">
        <v>42</v>
      </c>
      <c r="B30" s="101">
        <v>5183313</v>
      </c>
      <c r="C30" s="101">
        <v>5448067.9999999981</v>
      </c>
      <c r="D30" s="101">
        <v>6955545.0000000047</v>
      </c>
      <c r="E30" s="101">
        <v>6489544.9999999972</v>
      </c>
      <c r="F30" s="101">
        <v>7236450.0000000019</v>
      </c>
      <c r="G30" s="101">
        <v>11732365.999999998</v>
      </c>
      <c r="H30" s="229">
        <f t="shared" si="0"/>
        <v>126.34878503381907</v>
      </c>
      <c r="I30" s="230">
        <f t="shared" si="1"/>
        <v>115.34911091418101</v>
      </c>
      <c r="J30" s="231">
        <f t="shared" si="2"/>
        <v>68.676444477032192</v>
      </c>
      <c r="K30" s="231">
        <f t="shared" si="3"/>
        <v>80.788730180621343</v>
      </c>
      <c r="L30" s="231">
        <f t="shared" si="4"/>
        <v>62.128750975961907</v>
      </c>
    </row>
    <row r="31" spans="1:12" ht="15" customHeight="1" x14ac:dyDescent="0.25">
      <c r="A31" s="208" t="s">
        <v>43</v>
      </c>
      <c r="B31" s="101">
        <v>28282280</v>
      </c>
      <c r="C31" s="101">
        <v>22837735.000000015</v>
      </c>
      <c r="D31" s="101">
        <v>29807393.999999993</v>
      </c>
      <c r="E31" s="101">
        <v>29395547.000000019</v>
      </c>
      <c r="F31" s="101">
        <v>36153905.999999985</v>
      </c>
      <c r="G31" s="101">
        <v>27419987.000000041</v>
      </c>
      <c r="H31" s="229">
        <f t="shared" si="0"/>
        <v>-3.0488807833030478</v>
      </c>
      <c r="I31" s="230">
        <f t="shared" si="1"/>
        <v>20.064389047337755</v>
      </c>
      <c r="J31" s="231">
        <f t="shared" si="2"/>
        <v>-8.0094455758190577</v>
      </c>
      <c r="K31" s="231">
        <f t="shared" si="3"/>
        <v>-6.7206097576615065</v>
      </c>
      <c r="L31" s="231">
        <f t="shared" si="4"/>
        <v>-24.157608309320565</v>
      </c>
    </row>
    <row r="32" spans="1:12" ht="15" customHeight="1" x14ac:dyDescent="0.25">
      <c r="A32" s="208" t="s">
        <v>5</v>
      </c>
      <c r="B32" s="101">
        <v>9103767</v>
      </c>
      <c r="C32" s="101">
        <v>10563380.999999991</v>
      </c>
      <c r="D32" s="101">
        <v>9151108</v>
      </c>
      <c r="E32" s="101">
        <v>22071629.000000011</v>
      </c>
      <c r="F32" s="101">
        <v>12205224.999999998</v>
      </c>
      <c r="G32" s="101">
        <v>19308512.999999985</v>
      </c>
      <c r="H32" s="229">
        <f t="shared" si="0"/>
        <v>112.09366408432891</v>
      </c>
      <c r="I32" s="230">
        <f t="shared" si="1"/>
        <v>82.787243970467443</v>
      </c>
      <c r="J32" s="231">
        <f t="shared" si="2"/>
        <v>110.99644982880744</v>
      </c>
      <c r="K32" s="231">
        <f t="shared" si="3"/>
        <v>-12.518858485705891</v>
      </c>
      <c r="L32" s="231">
        <f t="shared" si="4"/>
        <v>58.198746848173556</v>
      </c>
    </row>
    <row r="33" spans="1:15" ht="15" customHeight="1" x14ac:dyDescent="0.25">
      <c r="A33" s="227" t="s">
        <v>6</v>
      </c>
      <c r="B33" s="205">
        <f>SUM(B5:B32)</f>
        <v>3781672533</v>
      </c>
      <c r="C33" s="205">
        <f>SUM(C5:C32)</f>
        <v>3856880962.9999995</v>
      </c>
      <c r="D33" s="205">
        <f>SUM(D5:D32)</f>
        <v>3888870602.9999895</v>
      </c>
      <c r="E33" s="205">
        <f>SUM(E5:E32)</f>
        <v>3893914126.0000029</v>
      </c>
      <c r="F33" s="205">
        <v>4048551640.9999986</v>
      </c>
      <c r="G33" s="205">
        <v>4048551640.9999986</v>
      </c>
      <c r="H33" s="239">
        <f t="shared" si="0"/>
        <v>7.0571712825775421</v>
      </c>
      <c r="I33" s="240">
        <f t="shared" si="1"/>
        <v>4.969577226747262</v>
      </c>
      <c r="J33" s="241">
        <f t="shared" si="2"/>
        <v>4.1061031415348737</v>
      </c>
      <c r="K33" s="241">
        <f t="shared" si="3"/>
        <v>3.9712615634604589</v>
      </c>
      <c r="L33" s="241">
        <f t="shared" si="4"/>
        <v>0</v>
      </c>
    </row>
    <row r="34" spans="1:15" ht="12.75" customHeight="1" x14ac:dyDescent="0.25">
      <c r="E34" s="232"/>
      <c r="F34" s="232"/>
      <c r="G34" s="232"/>
    </row>
    <row r="35" spans="1:15" ht="12.75" customHeight="1" x14ac:dyDescent="0.25">
      <c r="A35" s="219" t="s">
        <v>12</v>
      </c>
      <c r="B35" s="200"/>
      <c r="C35" s="200"/>
      <c r="D35" s="200"/>
      <c r="E35" s="200"/>
      <c r="F35" s="200"/>
      <c r="G35" s="200"/>
      <c r="H35" s="200"/>
      <c r="I35" s="200"/>
    </row>
    <row r="36" spans="1:15" ht="33" customHeight="1" x14ac:dyDescent="0.25">
      <c r="A36" s="222" t="s">
        <v>46</v>
      </c>
      <c r="B36" s="218">
        <v>2015</v>
      </c>
      <c r="C36" s="218">
        <v>2016</v>
      </c>
      <c r="D36" s="218">
        <v>2017</v>
      </c>
      <c r="E36" s="218">
        <v>2018</v>
      </c>
      <c r="F36" s="218">
        <v>2019</v>
      </c>
      <c r="G36" s="5">
        <v>2020</v>
      </c>
      <c r="H36" s="207" t="s">
        <v>595</v>
      </c>
      <c r="I36" s="207" t="s">
        <v>596</v>
      </c>
      <c r="J36" s="223" t="s">
        <v>597</v>
      </c>
      <c r="K36" s="207" t="s">
        <v>598</v>
      </c>
      <c r="L36" s="207" t="s">
        <v>599</v>
      </c>
      <c r="M36" s="202"/>
      <c r="N36" s="201"/>
      <c r="O36" s="202"/>
    </row>
    <row r="37" spans="1:15" ht="12.75" customHeight="1" x14ac:dyDescent="0.25">
      <c r="A37" s="208" t="s">
        <v>17</v>
      </c>
      <c r="B37" s="101">
        <v>147183410</v>
      </c>
      <c r="C37" s="101">
        <v>151531312.00000051</v>
      </c>
      <c r="D37" s="101">
        <v>169170174.0000003</v>
      </c>
      <c r="E37" s="101">
        <v>173740083.00000012</v>
      </c>
      <c r="F37" s="101">
        <v>169386417.99999991</v>
      </c>
      <c r="G37" s="101">
        <v>150346473</v>
      </c>
      <c r="H37" s="229">
        <f>G37/B37*100-100</f>
        <v>2.1490621803095848</v>
      </c>
      <c r="I37" s="230">
        <f>G37/C37*100-100</f>
        <v>-0.78191034206876964</v>
      </c>
      <c r="J37" s="231">
        <f>G37/D37*100-100</f>
        <v>-11.12708023815135</v>
      </c>
      <c r="K37" s="231">
        <f>G37/E37*100-100</f>
        <v>-13.464716717097517</v>
      </c>
      <c r="L37" s="231">
        <f>G37/F37*100-100</f>
        <v>-11.240538187660306</v>
      </c>
    </row>
    <row r="38" spans="1:15" ht="15" customHeight="1" x14ac:dyDescent="0.25">
      <c r="A38" s="208" t="s">
        <v>18</v>
      </c>
      <c r="B38" s="101">
        <v>5244519</v>
      </c>
      <c r="C38" s="101">
        <v>4790833</v>
      </c>
      <c r="D38" s="101">
        <v>7248688.0000000028</v>
      </c>
      <c r="E38" s="101">
        <v>7546597.0000000009</v>
      </c>
      <c r="F38" s="101">
        <v>7633741</v>
      </c>
      <c r="G38" s="101">
        <v>6677711.0000000009</v>
      </c>
      <c r="H38" s="229">
        <f>G38/B38*100-100</f>
        <v>27.327425069868212</v>
      </c>
      <c r="I38" s="230">
        <f>G38/C38*100-100</f>
        <v>39.385175813892943</v>
      </c>
      <c r="J38" s="231">
        <f>G38/D38*100-100</f>
        <v>-7.8769702875886196</v>
      </c>
      <c r="K38" s="231">
        <f>G38/E38*100-100</f>
        <v>-11.51361335446957</v>
      </c>
      <c r="L38" s="231">
        <f>G38/F38*100-100</f>
        <v>-12.523741635981608</v>
      </c>
    </row>
    <row r="39" spans="1:15" ht="15" customHeight="1" x14ac:dyDescent="0.25">
      <c r="A39" s="208" t="s">
        <v>19</v>
      </c>
      <c r="B39" s="101">
        <v>2040278</v>
      </c>
      <c r="C39" s="101">
        <v>1090386.9999999995</v>
      </c>
      <c r="D39" s="101">
        <v>2234491.0000000019</v>
      </c>
      <c r="E39" s="101">
        <v>2237225</v>
      </c>
      <c r="F39" s="101">
        <v>2321042</v>
      </c>
      <c r="G39" s="101">
        <v>1614994.9999999988</v>
      </c>
      <c r="H39" s="229">
        <f t="shared" ref="H39:H65" si="5">G39/B39*100-100</f>
        <v>-20.844365326685931</v>
      </c>
      <c r="I39" s="230">
        <f t="shared" ref="I39:I65" si="6">G39/C39*100-100</f>
        <v>48.112092312179044</v>
      </c>
      <c r="J39" s="231">
        <f t="shared" ref="J39:J65" si="7">G39/D39*100-100</f>
        <v>-27.72425577010614</v>
      </c>
      <c r="K39" s="231">
        <f t="shared" ref="K39:K65" si="8">G39/E39*100-100</f>
        <v>-27.812580317134007</v>
      </c>
      <c r="L39" s="231">
        <f t="shared" ref="L39:L65" si="9">G39/F39*100-100</f>
        <v>-30.419397839418721</v>
      </c>
    </row>
    <row r="40" spans="1:15" ht="15" customHeight="1" x14ac:dyDescent="0.25">
      <c r="A40" s="208" t="s">
        <v>20</v>
      </c>
      <c r="B40" s="101">
        <v>309912531</v>
      </c>
      <c r="C40" s="101">
        <v>361165597</v>
      </c>
      <c r="D40" s="101">
        <v>392062895.00000048</v>
      </c>
      <c r="E40" s="101">
        <v>382640812.99999923</v>
      </c>
      <c r="F40" s="101">
        <v>377771991.0000003</v>
      </c>
      <c r="G40" s="101">
        <v>338940147</v>
      </c>
      <c r="H40" s="229">
        <f t="shared" si="5"/>
        <v>9.366389899219655</v>
      </c>
      <c r="I40" s="230">
        <f t="shared" si="6"/>
        <v>-6.1538114883073973</v>
      </c>
      <c r="J40" s="231">
        <f t="shared" si="7"/>
        <v>-13.54954745207408</v>
      </c>
      <c r="K40" s="231">
        <f t="shared" si="8"/>
        <v>-11.420806279752313</v>
      </c>
      <c r="L40" s="231">
        <f t="shared" si="9"/>
        <v>-10.279174985209607</v>
      </c>
    </row>
    <row r="41" spans="1:15" ht="15" customHeight="1" x14ac:dyDescent="0.25">
      <c r="A41" s="208" t="s">
        <v>21</v>
      </c>
      <c r="B41" s="101">
        <v>129358035</v>
      </c>
      <c r="C41" s="101">
        <v>145812623.99999997</v>
      </c>
      <c r="D41" s="101">
        <v>140467296.99999979</v>
      </c>
      <c r="E41" s="101">
        <v>150053531.99999994</v>
      </c>
      <c r="F41" s="101">
        <v>165159752.00000006</v>
      </c>
      <c r="G41" s="101">
        <v>158958036.99999988</v>
      </c>
      <c r="H41" s="229">
        <f t="shared" si="5"/>
        <v>22.882229155691718</v>
      </c>
      <c r="I41" s="230">
        <f t="shared" si="6"/>
        <v>9.0152777169690808</v>
      </c>
      <c r="J41" s="231">
        <f t="shared" si="7"/>
        <v>13.163733050263019</v>
      </c>
      <c r="K41" s="231">
        <f t="shared" si="8"/>
        <v>5.9342188626389429</v>
      </c>
      <c r="L41" s="231">
        <f t="shared" si="9"/>
        <v>-3.75497960302107</v>
      </c>
    </row>
    <row r="42" spans="1:15" ht="15" customHeight="1" x14ac:dyDescent="0.25">
      <c r="A42" s="208" t="s">
        <v>22</v>
      </c>
      <c r="B42" s="101">
        <v>132128408</v>
      </c>
      <c r="C42" s="101">
        <v>132864657.99999987</v>
      </c>
      <c r="D42" s="101">
        <v>141461343.99999964</v>
      </c>
      <c r="E42" s="101">
        <v>145356069.99999949</v>
      </c>
      <c r="F42" s="101">
        <v>146847337.99999982</v>
      </c>
      <c r="G42" s="101">
        <v>125532078.99999982</v>
      </c>
      <c r="H42" s="229">
        <f t="shared" si="5"/>
        <v>-4.9923624297359055</v>
      </c>
      <c r="I42" s="230">
        <f t="shared" si="6"/>
        <v>-5.5188333078011311</v>
      </c>
      <c r="J42" s="231">
        <f t="shared" si="7"/>
        <v>-11.26050732276363</v>
      </c>
      <c r="K42" s="231">
        <f t="shared" si="8"/>
        <v>-13.638227147995778</v>
      </c>
      <c r="L42" s="231">
        <f t="shared" si="9"/>
        <v>-14.515250525004433</v>
      </c>
    </row>
    <row r="43" spans="1:15" ht="15" customHeight="1" x14ac:dyDescent="0.25">
      <c r="A43" s="208" t="s">
        <v>23</v>
      </c>
      <c r="B43" s="101">
        <v>321688398</v>
      </c>
      <c r="C43" s="101">
        <v>294924736.00000083</v>
      </c>
      <c r="D43" s="101">
        <v>250664112.00000006</v>
      </c>
      <c r="E43" s="101">
        <v>254752949.00000018</v>
      </c>
      <c r="F43" s="101">
        <v>298433033.99999988</v>
      </c>
      <c r="G43" s="101">
        <v>284607046.00000173</v>
      </c>
      <c r="H43" s="229">
        <f t="shared" si="5"/>
        <v>-11.527102696441744</v>
      </c>
      <c r="I43" s="230">
        <f t="shared" si="6"/>
        <v>-3.4984145921212502</v>
      </c>
      <c r="J43" s="231">
        <f t="shared" si="7"/>
        <v>13.541202100762504</v>
      </c>
      <c r="K43" s="231">
        <f t="shared" si="8"/>
        <v>11.718842555970383</v>
      </c>
      <c r="L43" s="231">
        <f t="shared" si="9"/>
        <v>-4.6328611195227722</v>
      </c>
    </row>
    <row r="44" spans="1:15" ht="15" customHeight="1" x14ac:dyDescent="0.25">
      <c r="A44" s="208" t="s">
        <v>24</v>
      </c>
      <c r="B44" s="101">
        <v>48170626</v>
      </c>
      <c r="C44" s="101">
        <v>55831894</v>
      </c>
      <c r="D44" s="101">
        <v>57997584.99999997</v>
      </c>
      <c r="E44" s="101">
        <v>53345216.999999993</v>
      </c>
      <c r="F44" s="101">
        <v>49811236</v>
      </c>
      <c r="G44" s="101">
        <v>39464506.99999997</v>
      </c>
      <c r="H44" s="229">
        <f t="shared" si="5"/>
        <v>-18.07350188888978</v>
      </c>
      <c r="I44" s="230">
        <f t="shared" si="6"/>
        <v>-29.315478711863207</v>
      </c>
      <c r="J44" s="231">
        <f t="shared" si="7"/>
        <v>-31.954913295096702</v>
      </c>
      <c r="K44" s="231">
        <f t="shared" si="8"/>
        <v>-26.020533387276359</v>
      </c>
      <c r="L44" s="231">
        <f t="shared" si="9"/>
        <v>-20.771877654270682</v>
      </c>
    </row>
    <row r="45" spans="1:15" ht="15" customHeight="1" x14ac:dyDescent="0.25">
      <c r="A45" s="208" t="s">
        <v>25</v>
      </c>
      <c r="B45" s="101">
        <v>132410588</v>
      </c>
      <c r="C45" s="101">
        <v>146638019.99999979</v>
      </c>
      <c r="D45" s="101">
        <v>137765300.99999991</v>
      </c>
      <c r="E45" s="101">
        <v>138846577.00000015</v>
      </c>
      <c r="F45" s="101">
        <v>137701141.00000006</v>
      </c>
      <c r="G45" s="101">
        <v>83111821.999999821</v>
      </c>
      <c r="H45" s="229">
        <f t="shared" si="5"/>
        <v>-37.231740108276071</v>
      </c>
      <c r="I45" s="230">
        <f t="shared" si="6"/>
        <v>-43.321778349162145</v>
      </c>
      <c r="J45" s="231">
        <f t="shared" si="7"/>
        <v>-39.671440198138228</v>
      </c>
      <c r="K45" s="231">
        <f t="shared" si="8"/>
        <v>-40.14125245593938</v>
      </c>
      <c r="L45" s="231">
        <f t="shared" si="9"/>
        <v>-39.643330914738186</v>
      </c>
    </row>
    <row r="46" spans="1:15" ht="15" customHeight="1" x14ac:dyDescent="0.25">
      <c r="A46" s="208" t="s">
        <v>26</v>
      </c>
      <c r="B46" s="101">
        <v>319601057</v>
      </c>
      <c r="C46" s="101">
        <v>325080656.99999958</v>
      </c>
      <c r="D46" s="101">
        <v>323662565.00000072</v>
      </c>
      <c r="E46" s="101">
        <v>343760127.00000012</v>
      </c>
      <c r="F46" s="101">
        <v>286438637.00000018</v>
      </c>
      <c r="G46" s="101">
        <v>203074992.99999997</v>
      </c>
      <c r="H46" s="229">
        <f t="shared" si="5"/>
        <v>-36.459849380285384</v>
      </c>
      <c r="I46" s="230">
        <f t="shared" si="6"/>
        <v>-37.530890064615498</v>
      </c>
      <c r="J46" s="231">
        <f t="shared" si="7"/>
        <v>-37.257188516688821</v>
      </c>
      <c r="K46" s="231">
        <f t="shared" si="8"/>
        <v>-40.925378759823452</v>
      </c>
      <c r="L46" s="231">
        <f t="shared" si="9"/>
        <v>-29.103491370125525</v>
      </c>
    </row>
    <row r="47" spans="1:15" ht="15" customHeight="1" x14ac:dyDescent="0.25">
      <c r="A47" s="208" t="s">
        <v>27</v>
      </c>
      <c r="B47" s="101">
        <v>64565704</v>
      </c>
      <c r="C47" s="101">
        <v>58551835.999999963</v>
      </c>
      <c r="D47" s="101">
        <v>62165998.000000067</v>
      </c>
      <c r="E47" s="101">
        <v>57694248.000000104</v>
      </c>
      <c r="F47" s="101">
        <v>64905220.00000003</v>
      </c>
      <c r="G47" s="101">
        <v>40938007.999999985</v>
      </c>
      <c r="H47" s="229">
        <f t="shared" si="5"/>
        <v>-36.594808909696106</v>
      </c>
      <c r="I47" s="230">
        <f t="shared" si="6"/>
        <v>-30.082452068625116</v>
      </c>
      <c r="J47" s="231">
        <f t="shared" si="7"/>
        <v>-34.147268093403824</v>
      </c>
      <c r="K47" s="231">
        <f t="shared" si="8"/>
        <v>-29.043172553354168</v>
      </c>
      <c r="L47" s="231">
        <f t="shared" si="9"/>
        <v>-36.926478332559434</v>
      </c>
    </row>
    <row r="48" spans="1:15" ht="15" customHeight="1" x14ac:dyDescent="0.25">
      <c r="A48" s="208" t="s">
        <v>28</v>
      </c>
      <c r="B48" s="101">
        <v>444434077</v>
      </c>
      <c r="C48" s="101">
        <v>516216465.9999997</v>
      </c>
      <c r="D48" s="101">
        <v>640884768.00000012</v>
      </c>
      <c r="E48" s="101">
        <v>729497456.99999893</v>
      </c>
      <c r="F48" s="101">
        <v>805863969.99999988</v>
      </c>
      <c r="G48" s="101">
        <v>681462730.0000006</v>
      </c>
      <c r="H48" s="229">
        <f t="shared" si="5"/>
        <v>53.332691003349993</v>
      </c>
      <c r="I48" s="230">
        <f t="shared" si="6"/>
        <v>32.011040887642082</v>
      </c>
      <c r="J48" s="231">
        <f t="shared" si="7"/>
        <v>6.3315535063552204</v>
      </c>
      <c r="K48" s="231">
        <f t="shared" si="8"/>
        <v>-6.58463254930831</v>
      </c>
      <c r="L48" s="231">
        <f t="shared" si="9"/>
        <v>-15.437002351649909</v>
      </c>
    </row>
    <row r="49" spans="1:12" ht="15" customHeight="1" x14ac:dyDescent="0.25">
      <c r="A49" s="208" t="s">
        <v>29</v>
      </c>
      <c r="B49" s="101">
        <v>213653766</v>
      </c>
      <c r="C49" s="101">
        <v>230222802</v>
      </c>
      <c r="D49" s="101">
        <v>234125289</v>
      </c>
      <c r="E49" s="101">
        <v>237337233.99999896</v>
      </c>
      <c r="F49" s="101">
        <v>252091716.99999979</v>
      </c>
      <c r="G49" s="101">
        <v>223155723.00000033</v>
      </c>
      <c r="H49" s="229">
        <f t="shared" si="5"/>
        <v>4.4473622805227393</v>
      </c>
      <c r="I49" s="230">
        <f t="shared" si="6"/>
        <v>-3.0696694413439047</v>
      </c>
      <c r="J49" s="231">
        <f t="shared" si="7"/>
        <v>-4.6853400787471742</v>
      </c>
      <c r="K49" s="231">
        <f t="shared" si="8"/>
        <v>-5.9752575527187162</v>
      </c>
      <c r="L49" s="231">
        <f t="shared" si="9"/>
        <v>-11.478359679703203</v>
      </c>
    </row>
    <row r="50" spans="1:12" ht="15" customHeight="1" x14ac:dyDescent="0.25">
      <c r="A50" s="208" t="s">
        <v>30</v>
      </c>
      <c r="B50" s="101">
        <v>29006883</v>
      </c>
      <c r="C50" s="101">
        <v>35970923.000000015</v>
      </c>
      <c r="D50" s="101">
        <v>29580643.999999963</v>
      </c>
      <c r="E50" s="101">
        <v>34321229</v>
      </c>
      <c r="F50" s="101">
        <v>57940795.999999985</v>
      </c>
      <c r="G50" s="101">
        <v>37727993.999999948</v>
      </c>
      <c r="H50" s="229">
        <f t="shared" si="5"/>
        <v>30.065660622687204</v>
      </c>
      <c r="I50" s="230">
        <f t="shared" si="6"/>
        <v>4.8846981213129652</v>
      </c>
      <c r="J50" s="231">
        <f t="shared" si="7"/>
        <v>27.542841866458346</v>
      </c>
      <c r="K50" s="231">
        <f t="shared" si="8"/>
        <v>9.9261159907762817</v>
      </c>
      <c r="L50" s="231">
        <f t="shared" si="9"/>
        <v>-34.885268058795816</v>
      </c>
    </row>
    <row r="51" spans="1:12" ht="15" customHeight="1" x14ac:dyDescent="0.25">
      <c r="A51" s="208" t="s">
        <v>31</v>
      </c>
      <c r="B51" s="101">
        <v>279274456</v>
      </c>
      <c r="C51" s="101">
        <v>297980048.00000137</v>
      </c>
      <c r="D51" s="101">
        <v>303880272.99999976</v>
      </c>
      <c r="E51" s="101">
        <v>315339138.00000077</v>
      </c>
      <c r="F51" s="101">
        <v>313466151.99999982</v>
      </c>
      <c r="G51" s="101">
        <v>291001132.99999958</v>
      </c>
      <c r="H51" s="229">
        <f t="shared" si="5"/>
        <v>4.198979444077608</v>
      </c>
      <c r="I51" s="230">
        <f t="shared" si="6"/>
        <v>-2.3420745942029413</v>
      </c>
      <c r="J51" s="231">
        <f t="shared" si="7"/>
        <v>-4.2382283893763031</v>
      </c>
      <c r="K51" s="231">
        <f t="shared" si="8"/>
        <v>-7.7180413298399912</v>
      </c>
      <c r="L51" s="231">
        <f t="shared" si="9"/>
        <v>-7.1666490486029488</v>
      </c>
    </row>
    <row r="52" spans="1:12" ht="15" customHeight="1" x14ac:dyDescent="0.25">
      <c r="A52" s="208" t="s">
        <v>32</v>
      </c>
      <c r="B52" s="101">
        <v>450803645</v>
      </c>
      <c r="C52" s="101">
        <v>499918918.9999994</v>
      </c>
      <c r="D52" s="101">
        <v>478569027.00000006</v>
      </c>
      <c r="E52" s="101">
        <v>481575608.00000089</v>
      </c>
      <c r="F52" s="101">
        <v>521695729.99999988</v>
      </c>
      <c r="G52" s="101">
        <v>483122300.0000006</v>
      </c>
      <c r="H52" s="229">
        <f t="shared" si="5"/>
        <v>7.1691201609518203</v>
      </c>
      <c r="I52" s="230">
        <f t="shared" si="6"/>
        <v>-3.3598686430186575</v>
      </c>
      <c r="J52" s="231">
        <f t="shared" si="7"/>
        <v>0.95143495360399299</v>
      </c>
      <c r="K52" s="231">
        <f t="shared" si="8"/>
        <v>0.32117324347534293</v>
      </c>
      <c r="L52" s="231">
        <f t="shared" si="9"/>
        <v>-7.3938558017331815</v>
      </c>
    </row>
    <row r="53" spans="1:12" ht="15" customHeight="1" x14ac:dyDescent="0.25">
      <c r="A53" s="208" t="s">
        <v>33</v>
      </c>
      <c r="B53" s="101">
        <v>469731861</v>
      </c>
      <c r="C53" s="101">
        <v>479506004.99999982</v>
      </c>
      <c r="D53" s="101">
        <v>507736624.99999928</v>
      </c>
      <c r="E53" s="101">
        <v>521538231.99999899</v>
      </c>
      <c r="F53" s="101">
        <v>556235261.99999988</v>
      </c>
      <c r="G53" s="101">
        <v>499772740.99999923</v>
      </c>
      <c r="H53" s="229">
        <f t="shared" si="5"/>
        <v>6.3953251831898115</v>
      </c>
      <c r="I53" s="230">
        <f t="shared" si="6"/>
        <v>4.2265864845632848</v>
      </c>
      <c r="J53" s="231">
        <f t="shared" si="7"/>
        <v>-1.5685069006002976</v>
      </c>
      <c r="K53" s="231">
        <f t="shared" si="8"/>
        <v>-4.1733260697942143</v>
      </c>
      <c r="L53" s="231">
        <f t="shared" si="9"/>
        <v>-10.150834522245859</v>
      </c>
    </row>
    <row r="54" spans="1:12" ht="15" customHeight="1" x14ac:dyDescent="0.25">
      <c r="A54" s="208" t="s">
        <v>34</v>
      </c>
      <c r="B54" s="101">
        <v>145398624</v>
      </c>
      <c r="C54" s="101">
        <v>161684279.00000003</v>
      </c>
      <c r="D54" s="101">
        <v>138030865</v>
      </c>
      <c r="E54" s="101">
        <v>152852950.00000006</v>
      </c>
      <c r="F54" s="101">
        <v>148038130.99999994</v>
      </c>
      <c r="G54" s="101">
        <v>161518350.99999976</v>
      </c>
      <c r="H54" s="229">
        <f t="shared" si="5"/>
        <v>11.086574656992454</v>
      </c>
      <c r="I54" s="230">
        <f t="shared" si="6"/>
        <v>-0.1026246961216799</v>
      </c>
      <c r="J54" s="231">
        <f t="shared" si="7"/>
        <v>17.01611157765312</v>
      </c>
      <c r="K54" s="231">
        <f t="shared" si="8"/>
        <v>5.6691094283752363</v>
      </c>
      <c r="L54" s="231">
        <f t="shared" si="9"/>
        <v>9.1059106926983731</v>
      </c>
    </row>
    <row r="55" spans="1:12" ht="15" customHeight="1" x14ac:dyDescent="0.25">
      <c r="A55" s="208" t="s">
        <v>35</v>
      </c>
      <c r="B55" s="101">
        <v>7576036</v>
      </c>
      <c r="C55" s="101">
        <v>7255008.0000000019</v>
      </c>
      <c r="D55" s="101">
        <v>9132088.0000000037</v>
      </c>
      <c r="E55" s="101">
        <v>7374499.9999999944</v>
      </c>
      <c r="F55" s="101">
        <v>6794787</v>
      </c>
      <c r="G55" s="101">
        <v>4081043.0000000005</v>
      </c>
      <c r="H55" s="229">
        <f t="shared" si="5"/>
        <v>-46.132212148939104</v>
      </c>
      <c r="I55" s="230">
        <f t="shared" si="6"/>
        <v>-43.748607858185693</v>
      </c>
      <c r="J55" s="231">
        <f t="shared" si="7"/>
        <v>-55.310954077534092</v>
      </c>
      <c r="K55" s="231">
        <f t="shared" si="8"/>
        <v>-44.660071869279228</v>
      </c>
      <c r="L55" s="231">
        <f t="shared" si="9"/>
        <v>-39.938617649088911</v>
      </c>
    </row>
    <row r="56" spans="1:12" ht="15" customHeight="1" x14ac:dyDescent="0.25">
      <c r="A56" s="208" t="s">
        <v>36</v>
      </c>
      <c r="B56" s="101">
        <v>444480766</v>
      </c>
      <c r="C56" s="101">
        <v>422839838.99999964</v>
      </c>
      <c r="D56" s="101">
        <v>512023687.99999934</v>
      </c>
      <c r="E56" s="101">
        <v>491885833.00000054</v>
      </c>
      <c r="F56" s="101">
        <v>482627403.00000048</v>
      </c>
      <c r="G56" s="101">
        <v>446847885.00000143</v>
      </c>
      <c r="H56" s="229">
        <f t="shared" si="5"/>
        <v>0.53255825247597954</v>
      </c>
      <c r="I56" s="230">
        <f t="shared" si="6"/>
        <v>5.677810789252959</v>
      </c>
      <c r="J56" s="231">
        <f t="shared" si="7"/>
        <v>-12.729060105515671</v>
      </c>
      <c r="K56" s="231">
        <f t="shared" si="8"/>
        <v>-9.1561791331361775</v>
      </c>
      <c r="L56" s="231">
        <f t="shared" si="9"/>
        <v>-7.4134866312178644</v>
      </c>
    </row>
    <row r="57" spans="1:12" ht="15" customHeight="1" x14ac:dyDescent="0.25">
      <c r="A57" s="208" t="s">
        <v>37</v>
      </c>
      <c r="B57" s="101">
        <v>537018103</v>
      </c>
      <c r="C57" s="101">
        <v>518339261.9999997</v>
      </c>
      <c r="D57" s="101">
        <v>554761464.99999547</v>
      </c>
      <c r="E57" s="101">
        <v>582618060.99999809</v>
      </c>
      <c r="F57" s="101">
        <v>619191076.00000119</v>
      </c>
      <c r="G57" s="101">
        <v>563748476.99999189</v>
      </c>
      <c r="H57" s="229">
        <f t="shared" si="5"/>
        <v>4.9775554773042501</v>
      </c>
      <c r="I57" s="230">
        <f t="shared" si="6"/>
        <v>8.7605200549118791</v>
      </c>
      <c r="J57" s="231">
        <f t="shared" si="7"/>
        <v>1.6199776961791201</v>
      </c>
      <c r="K57" s="231">
        <f t="shared" si="8"/>
        <v>-3.2387571314934291</v>
      </c>
      <c r="L57" s="231">
        <f t="shared" si="9"/>
        <v>-8.9540371541157668</v>
      </c>
    </row>
    <row r="58" spans="1:12" ht="15" customHeight="1" x14ac:dyDescent="0.25">
      <c r="A58" s="208" t="s">
        <v>38</v>
      </c>
      <c r="B58" s="101">
        <v>199267003</v>
      </c>
      <c r="C58" s="101">
        <v>208795067.00000036</v>
      </c>
      <c r="D58" s="101">
        <v>189730652.99999994</v>
      </c>
      <c r="E58" s="101">
        <v>206335707.00000048</v>
      </c>
      <c r="F58" s="101">
        <v>219456059.99999997</v>
      </c>
      <c r="G58" s="101">
        <v>223001131.00000039</v>
      </c>
      <c r="H58" s="229">
        <f t="shared" si="5"/>
        <v>11.910716597669918</v>
      </c>
      <c r="I58" s="230">
        <f t="shared" si="6"/>
        <v>6.8038312418559315</v>
      </c>
      <c r="J58" s="231">
        <f t="shared" si="7"/>
        <v>17.535636690187559</v>
      </c>
      <c r="K58" s="231">
        <f t="shared" si="8"/>
        <v>8.0768492483949359</v>
      </c>
      <c r="L58" s="231">
        <f t="shared" si="9"/>
        <v>1.6153898871602763</v>
      </c>
    </row>
    <row r="59" spans="1:12" ht="15" customHeight="1" x14ac:dyDescent="0.25">
      <c r="A59" s="208" t="s">
        <v>39</v>
      </c>
      <c r="B59" s="101">
        <v>90321310</v>
      </c>
      <c r="C59" s="101">
        <v>79838376.000000119</v>
      </c>
      <c r="D59" s="101">
        <v>70939063.000000268</v>
      </c>
      <c r="E59" s="101">
        <v>68384442.000000015</v>
      </c>
      <c r="F59" s="101">
        <v>67105712.000000015</v>
      </c>
      <c r="G59" s="101">
        <v>72280816.999999881</v>
      </c>
      <c r="H59" s="229">
        <f t="shared" si="5"/>
        <v>-19.973683951218291</v>
      </c>
      <c r="I59" s="230">
        <f t="shared" si="6"/>
        <v>-9.4660730573981482</v>
      </c>
      <c r="J59" s="231">
        <f t="shared" si="7"/>
        <v>1.8914177087447683</v>
      </c>
      <c r="K59" s="231">
        <f t="shared" si="8"/>
        <v>5.6977506667377185</v>
      </c>
      <c r="L59" s="231">
        <f t="shared" si="9"/>
        <v>7.7118695946477089</v>
      </c>
    </row>
    <row r="60" spans="1:12" ht="15" customHeight="1" x14ac:dyDescent="0.25">
      <c r="A60" s="208" t="s">
        <v>40</v>
      </c>
      <c r="B60" s="101">
        <v>498602443</v>
      </c>
      <c r="C60" s="101">
        <v>473976392.99999905</v>
      </c>
      <c r="D60" s="101">
        <v>520028837.99999726</v>
      </c>
      <c r="E60" s="101">
        <v>516025112.99999779</v>
      </c>
      <c r="F60" s="101">
        <v>561099159.99999976</v>
      </c>
      <c r="G60" s="101">
        <v>497110703.00000143</v>
      </c>
      <c r="H60" s="229">
        <f t="shared" si="5"/>
        <v>-0.29918425409691451</v>
      </c>
      <c r="I60" s="230">
        <f t="shared" si="6"/>
        <v>4.8808992054594711</v>
      </c>
      <c r="J60" s="231">
        <f t="shared" si="7"/>
        <v>-4.4070892468459562</v>
      </c>
      <c r="K60" s="231">
        <f t="shared" si="8"/>
        <v>-3.6654049431885767</v>
      </c>
      <c r="L60" s="231">
        <f t="shared" si="9"/>
        <v>-11.404126322341739</v>
      </c>
    </row>
    <row r="61" spans="1:12" ht="15" customHeight="1" x14ac:dyDescent="0.25">
      <c r="A61" s="208" t="s">
        <v>41</v>
      </c>
      <c r="B61" s="101">
        <v>2817332381</v>
      </c>
      <c r="C61" s="101">
        <v>2970608125.0000105</v>
      </c>
      <c r="D61" s="101">
        <v>3020258330.0000005</v>
      </c>
      <c r="E61" s="101">
        <v>3221281797.0000362</v>
      </c>
      <c r="F61" s="101">
        <v>3283195501.999999</v>
      </c>
      <c r="G61" s="101">
        <v>2914576111.0000062</v>
      </c>
      <c r="H61" s="229">
        <f t="shared" si="5"/>
        <v>3.4516243328552463</v>
      </c>
      <c r="I61" s="230">
        <f t="shared" si="6"/>
        <v>-1.886213584634433</v>
      </c>
      <c r="J61" s="231">
        <f t="shared" si="7"/>
        <v>-3.4991119120593339</v>
      </c>
      <c r="K61" s="231">
        <f t="shared" si="8"/>
        <v>-9.5212311535632637</v>
      </c>
      <c r="L61" s="231">
        <f t="shared" si="9"/>
        <v>-11.227457846340357</v>
      </c>
    </row>
    <row r="62" spans="1:12" ht="15" customHeight="1" x14ac:dyDescent="0.25">
      <c r="A62" s="208" t="s">
        <v>42</v>
      </c>
      <c r="B62" s="101">
        <v>313012339</v>
      </c>
      <c r="C62" s="101">
        <v>343397998.00000024</v>
      </c>
      <c r="D62" s="101">
        <v>387724323.99999857</v>
      </c>
      <c r="E62" s="101">
        <v>378240680.99999911</v>
      </c>
      <c r="F62" s="101">
        <v>523718171.99999982</v>
      </c>
      <c r="G62" s="101">
        <v>303314012.99999958</v>
      </c>
      <c r="H62" s="229">
        <f t="shared" si="5"/>
        <v>-3.09838456560027</v>
      </c>
      <c r="I62" s="230">
        <f t="shared" si="6"/>
        <v>-11.672748598843214</v>
      </c>
      <c r="J62" s="231">
        <f t="shared" si="7"/>
        <v>-21.770702990509122</v>
      </c>
      <c r="K62" s="231">
        <f t="shared" si="8"/>
        <v>-19.809256847229435</v>
      </c>
      <c r="L62" s="231">
        <f t="shared" si="9"/>
        <v>-42.084497117659744</v>
      </c>
    </row>
    <row r="63" spans="1:12" ht="15" customHeight="1" x14ac:dyDescent="0.25">
      <c r="A63" s="208" t="s">
        <v>43</v>
      </c>
      <c r="B63" s="101">
        <v>117522939</v>
      </c>
      <c r="C63" s="101">
        <v>134950814.99999979</v>
      </c>
      <c r="D63" s="101">
        <v>175080725.00000021</v>
      </c>
      <c r="E63" s="101">
        <v>191346456.9999994</v>
      </c>
      <c r="F63" s="101">
        <v>208138070.00000006</v>
      </c>
      <c r="G63" s="101">
        <v>199676410.99999994</v>
      </c>
      <c r="H63" s="229">
        <f t="shared" si="5"/>
        <v>69.904201425731827</v>
      </c>
      <c r="I63" s="230">
        <f t="shared" si="6"/>
        <v>47.962360212496861</v>
      </c>
      <c r="J63" s="231">
        <f t="shared" si="7"/>
        <v>14.048197481475881</v>
      </c>
      <c r="K63" s="231">
        <f t="shared" si="8"/>
        <v>4.3533358968860227</v>
      </c>
      <c r="L63" s="231">
        <f t="shared" si="9"/>
        <v>-4.065406679325946</v>
      </c>
    </row>
    <row r="64" spans="1:12" ht="15" customHeight="1" x14ac:dyDescent="0.25">
      <c r="A64" s="208" t="s">
        <v>5</v>
      </c>
      <c r="B64" s="101">
        <v>73073627</v>
      </c>
      <c r="C64" s="101">
        <v>64911667.999999985</v>
      </c>
      <c r="D64" s="101">
        <v>97334923.999999955</v>
      </c>
      <c r="E64" s="101">
        <v>141411561.00000009</v>
      </c>
      <c r="F64" s="101">
        <v>108899623.00000003</v>
      </c>
      <c r="G64" s="101">
        <v>136488557.99999991</v>
      </c>
      <c r="H64" s="229">
        <f t="shared" si="5"/>
        <v>86.782240876041243</v>
      </c>
      <c r="I64" s="230">
        <f t="shared" si="6"/>
        <v>110.26814162285885</v>
      </c>
      <c r="J64" s="231">
        <f t="shared" si="7"/>
        <v>40.225678914589764</v>
      </c>
      <c r="K64" s="231">
        <f t="shared" si="8"/>
        <v>-3.4813299317162461</v>
      </c>
      <c r="L64" s="231">
        <f t="shared" si="9"/>
        <v>25.334279623722722</v>
      </c>
    </row>
    <row r="65" spans="1:12" ht="15" customHeight="1" x14ac:dyDescent="0.25">
      <c r="A65" s="227" t="s">
        <v>6</v>
      </c>
      <c r="B65" s="205">
        <f t="shared" ref="B65:G65" si="10">SUM(B37:B64)</f>
        <v>8742813813</v>
      </c>
      <c r="C65" s="205">
        <f t="shared" si="10"/>
        <v>9124694547.0000114</v>
      </c>
      <c r="D65" s="205">
        <f t="shared" si="10"/>
        <v>9554722038.9999905</v>
      </c>
      <c r="E65" s="205">
        <f t="shared" si="10"/>
        <v>9987339438.0000324</v>
      </c>
      <c r="F65" s="205">
        <f t="shared" si="10"/>
        <v>10441966873</v>
      </c>
      <c r="G65" s="205">
        <f t="shared" si="10"/>
        <v>9172151939.0000019</v>
      </c>
      <c r="H65" s="239">
        <f t="shared" si="5"/>
        <v>4.9107545371903427</v>
      </c>
      <c r="I65" s="240">
        <f t="shared" si="6"/>
        <v>0.52009841815025482</v>
      </c>
      <c r="J65" s="241">
        <f t="shared" si="7"/>
        <v>-4.0039898433301744</v>
      </c>
      <c r="K65" s="241">
        <f t="shared" si="8"/>
        <v>-8.1622088050636137</v>
      </c>
      <c r="L65" s="241">
        <f t="shared" si="9"/>
        <v>-12.160687248332337</v>
      </c>
    </row>
    <row r="67" spans="1:12" ht="15" customHeight="1" x14ac:dyDescent="0.25">
      <c r="A67" s="23" t="s">
        <v>13</v>
      </c>
    </row>
    <row r="68" spans="1:12" ht="27" customHeight="1" x14ac:dyDescent="0.25">
      <c r="A68" s="222" t="s">
        <v>46</v>
      </c>
      <c r="B68" s="218">
        <v>2015</v>
      </c>
      <c r="C68" s="218">
        <v>2016</v>
      </c>
      <c r="D68" s="218">
        <v>2017</v>
      </c>
      <c r="E68" s="218">
        <v>2018</v>
      </c>
      <c r="F68" s="218">
        <v>2019</v>
      </c>
      <c r="G68" s="5">
        <v>2020</v>
      </c>
      <c r="H68" s="207" t="s">
        <v>595</v>
      </c>
      <c r="I68" s="207" t="s">
        <v>596</v>
      </c>
      <c r="J68" s="223" t="s">
        <v>597</v>
      </c>
      <c r="K68" s="207" t="s">
        <v>598</v>
      </c>
      <c r="L68" s="207" t="s">
        <v>599</v>
      </c>
    </row>
    <row r="69" spans="1:12" ht="15" customHeight="1" x14ac:dyDescent="0.25">
      <c r="A69" s="208" t="s">
        <v>17</v>
      </c>
      <c r="B69" s="101">
        <v>80625841</v>
      </c>
      <c r="C69" s="101">
        <v>92025375.000000134</v>
      </c>
      <c r="D69" s="101">
        <v>93914068.999999806</v>
      </c>
      <c r="E69" s="101">
        <v>75267052.999999866</v>
      </c>
      <c r="F69" s="101">
        <v>62343974.999999993</v>
      </c>
      <c r="G69" s="101">
        <v>68502703.00000003</v>
      </c>
      <c r="H69" s="229">
        <f>G69/B69*100-100</f>
        <v>-15.036293388865204</v>
      </c>
      <c r="I69" s="230">
        <f>G69/C69*100-100</f>
        <v>-25.561071606608579</v>
      </c>
      <c r="J69" s="231">
        <f>G69/D69*100-100</f>
        <v>-27.058103509496362</v>
      </c>
      <c r="K69" s="231">
        <f>G69/E69*100-100</f>
        <v>-8.9871327896946553</v>
      </c>
      <c r="L69" s="231">
        <f>G69/F69*100-100</f>
        <v>9.8786258014507951</v>
      </c>
    </row>
    <row r="70" spans="1:12" ht="15" customHeight="1" x14ac:dyDescent="0.25">
      <c r="A70" s="208" t="s">
        <v>18</v>
      </c>
      <c r="B70" s="101">
        <v>156965</v>
      </c>
      <c r="C70" s="101">
        <v>463721</v>
      </c>
      <c r="D70" s="101">
        <v>289278</v>
      </c>
      <c r="E70" s="101">
        <v>831957.00000000047</v>
      </c>
      <c r="F70" s="101">
        <v>1982082.9999999998</v>
      </c>
      <c r="G70" s="101">
        <v>869463.99999999965</v>
      </c>
      <c r="H70" s="229">
        <f>G70/B70*100-100</f>
        <v>453.92221195807963</v>
      </c>
      <c r="I70" s="230">
        <f>G70/C70*100-100</f>
        <v>87.497223546054556</v>
      </c>
      <c r="J70" s="231">
        <f>G70/D70*100-100</f>
        <v>200.56347181603843</v>
      </c>
      <c r="K70" s="231">
        <f>G70/E70*100-100</f>
        <v>4.5082858849675205</v>
      </c>
      <c r="L70" s="231">
        <f>G70/F70*100-100</f>
        <v>-56.133824870098792</v>
      </c>
    </row>
    <row r="71" spans="1:12" ht="15" customHeight="1" x14ac:dyDescent="0.25">
      <c r="A71" s="208" t="s">
        <v>19</v>
      </c>
      <c r="B71" s="101">
        <v>234064</v>
      </c>
      <c r="C71" s="101">
        <v>149082.00000000003</v>
      </c>
      <c r="D71" s="101">
        <v>509647.99999999994</v>
      </c>
      <c r="E71" s="101">
        <v>985870.00000000012</v>
      </c>
      <c r="F71" s="101">
        <v>1075874</v>
      </c>
      <c r="G71" s="101">
        <v>1170292</v>
      </c>
      <c r="H71" s="229">
        <f t="shared" ref="H71:H97" si="11">G71/B71*100-100</f>
        <v>399.98803745984003</v>
      </c>
      <c r="I71" s="230">
        <f t="shared" ref="I71:I97" si="12">G71/C71*100-100</f>
        <v>684.99885968795672</v>
      </c>
      <c r="J71" s="231">
        <f t="shared" ref="J71:J97" si="13">G71/D71*100-100</f>
        <v>129.62750761309772</v>
      </c>
      <c r="K71" s="231">
        <f t="shared" ref="K71:K97" si="14">G71/E71*100-100</f>
        <v>18.706523172426387</v>
      </c>
      <c r="L71" s="231">
        <f t="shared" ref="L71:L97" si="15">G71/F71*100-100</f>
        <v>8.7759347284161606</v>
      </c>
    </row>
    <row r="72" spans="1:12" ht="15" customHeight="1" x14ac:dyDescent="0.25">
      <c r="A72" s="208" t="s">
        <v>20</v>
      </c>
      <c r="B72" s="101">
        <v>214491082</v>
      </c>
      <c r="C72" s="101">
        <v>150589022.99999997</v>
      </c>
      <c r="D72" s="101">
        <v>138175843.00000012</v>
      </c>
      <c r="E72" s="101">
        <v>116180025.00000007</v>
      </c>
      <c r="F72" s="101">
        <v>109818232.00000009</v>
      </c>
      <c r="G72" s="101">
        <v>100047362</v>
      </c>
      <c r="H72" s="229">
        <f t="shared" si="11"/>
        <v>-53.355933931089965</v>
      </c>
      <c r="I72" s="230">
        <f t="shared" si="12"/>
        <v>-33.562646196329979</v>
      </c>
      <c r="J72" s="231">
        <f t="shared" si="13"/>
        <v>-27.594172883027085</v>
      </c>
      <c r="K72" s="231">
        <f t="shared" si="14"/>
        <v>-13.885917996660851</v>
      </c>
      <c r="L72" s="231">
        <f t="shared" si="15"/>
        <v>-8.8973113316922507</v>
      </c>
    </row>
    <row r="73" spans="1:12" ht="15" customHeight="1" x14ac:dyDescent="0.25">
      <c r="A73" s="208" t="s">
        <v>21</v>
      </c>
      <c r="B73" s="101">
        <v>2398137</v>
      </c>
      <c r="C73" s="101">
        <v>17741897.999999996</v>
      </c>
      <c r="D73" s="101">
        <v>44257390.000000045</v>
      </c>
      <c r="E73" s="101">
        <v>51559334.000000022</v>
      </c>
      <c r="F73" s="101">
        <v>51827583.999999993</v>
      </c>
      <c r="G73" s="101">
        <v>53683702</v>
      </c>
      <c r="H73" s="229">
        <f t="shared" si="11"/>
        <v>2138.5585977781921</v>
      </c>
      <c r="I73" s="230">
        <f t="shared" si="12"/>
        <v>202.58150509037989</v>
      </c>
      <c r="J73" s="231">
        <f t="shared" si="13"/>
        <v>21.298842972890952</v>
      </c>
      <c r="K73" s="231">
        <f t="shared" si="14"/>
        <v>4.1202394119365096</v>
      </c>
      <c r="L73" s="231">
        <f t="shared" si="15"/>
        <v>3.5813322882270739</v>
      </c>
    </row>
    <row r="74" spans="1:12" ht="15" customHeight="1" x14ac:dyDescent="0.25">
      <c r="A74" s="208" t="s">
        <v>22</v>
      </c>
      <c r="B74" s="101">
        <v>3890209</v>
      </c>
      <c r="C74" s="101">
        <v>5008094.9999999972</v>
      </c>
      <c r="D74" s="101">
        <v>4393200.0000000019</v>
      </c>
      <c r="E74" s="101">
        <v>5054625.9999999981</v>
      </c>
      <c r="F74" s="101">
        <v>5372219.0000000019</v>
      </c>
      <c r="G74" s="101">
        <v>4597075.9999999972</v>
      </c>
      <c r="H74" s="229">
        <f t="shared" si="11"/>
        <v>18.170411923883705</v>
      </c>
      <c r="I74" s="230">
        <f t="shared" si="12"/>
        <v>-8.207092716891367</v>
      </c>
      <c r="J74" s="231">
        <f t="shared" si="13"/>
        <v>4.6407174724573395</v>
      </c>
      <c r="K74" s="231">
        <f t="shared" si="14"/>
        <v>-9.0521039538830621</v>
      </c>
      <c r="L74" s="231">
        <f t="shared" si="15"/>
        <v>-14.428730474316183</v>
      </c>
    </row>
    <row r="75" spans="1:12" ht="15" customHeight="1" x14ac:dyDescent="0.25">
      <c r="A75" s="208" t="s">
        <v>23</v>
      </c>
      <c r="B75" s="101">
        <v>54382629</v>
      </c>
      <c r="C75" s="101">
        <v>65607846.999999985</v>
      </c>
      <c r="D75" s="101">
        <v>75285891.00000003</v>
      </c>
      <c r="E75" s="101">
        <v>74417881.999999896</v>
      </c>
      <c r="F75" s="101">
        <v>63817194.00000003</v>
      </c>
      <c r="G75" s="101">
        <v>48476837.000000097</v>
      </c>
      <c r="H75" s="229">
        <f t="shared" si="11"/>
        <v>-10.859703012886527</v>
      </c>
      <c r="I75" s="230">
        <f t="shared" si="12"/>
        <v>-26.11122111658365</v>
      </c>
      <c r="J75" s="231">
        <f t="shared" si="13"/>
        <v>-35.609665561373134</v>
      </c>
      <c r="K75" s="231">
        <f t="shared" si="14"/>
        <v>-34.858617717714452</v>
      </c>
      <c r="L75" s="231">
        <f t="shared" si="15"/>
        <v>-24.037968513626467</v>
      </c>
    </row>
    <row r="76" spans="1:12" ht="15" customHeight="1" x14ac:dyDescent="0.25">
      <c r="A76" s="208" t="s">
        <v>24</v>
      </c>
      <c r="B76" s="101">
        <v>276783</v>
      </c>
      <c r="C76" s="101">
        <v>287640.00000000006</v>
      </c>
      <c r="D76" s="101">
        <v>691524</v>
      </c>
      <c r="E76" s="101">
        <v>396520.00000000006</v>
      </c>
      <c r="F76" s="101">
        <v>766105</v>
      </c>
      <c r="G76" s="101">
        <v>655607.00000000023</v>
      </c>
      <c r="H76" s="229">
        <f t="shared" si="11"/>
        <v>136.86678733881786</v>
      </c>
      <c r="I76" s="230">
        <f t="shared" si="12"/>
        <v>127.92622722848006</v>
      </c>
      <c r="J76" s="231">
        <f t="shared" si="13"/>
        <v>-5.1938905952649179</v>
      </c>
      <c r="K76" s="231">
        <f t="shared" si="14"/>
        <v>65.340209825481708</v>
      </c>
      <c r="L76" s="231">
        <f t="shared" si="15"/>
        <v>-14.42334927979843</v>
      </c>
    </row>
    <row r="77" spans="1:12" ht="15" customHeight="1" x14ac:dyDescent="0.25">
      <c r="A77" s="208" t="s">
        <v>25</v>
      </c>
      <c r="B77" s="101">
        <v>8825191</v>
      </c>
      <c r="C77" s="101">
        <v>7141872.0000000009</v>
      </c>
      <c r="D77" s="101">
        <v>4781185.0000000009</v>
      </c>
      <c r="E77" s="101">
        <v>8470312.0000000019</v>
      </c>
      <c r="F77" s="101">
        <v>10637293</v>
      </c>
      <c r="G77" s="101">
        <v>7928396.9999999981</v>
      </c>
      <c r="H77" s="229">
        <f t="shared" si="11"/>
        <v>-10.161751739990692</v>
      </c>
      <c r="I77" s="230">
        <f t="shared" si="12"/>
        <v>11.01286889487794</v>
      </c>
      <c r="J77" s="231">
        <f t="shared" si="13"/>
        <v>65.824936705021798</v>
      </c>
      <c r="K77" s="231">
        <f t="shared" si="14"/>
        <v>-6.397816278786479</v>
      </c>
      <c r="L77" s="231">
        <f t="shared" si="15"/>
        <v>-25.466027870060572</v>
      </c>
    </row>
    <row r="78" spans="1:12" ht="15" customHeight="1" x14ac:dyDescent="0.25">
      <c r="A78" s="208" t="s">
        <v>26</v>
      </c>
      <c r="B78" s="101">
        <v>44948480</v>
      </c>
      <c r="C78" s="101">
        <v>39385222.000000022</v>
      </c>
      <c r="D78" s="101">
        <v>28758254.000000007</v>
      </c>
      <c r="E78" s="101">
        <v>24367461.999999981</v>
      </c>
      <c r="F78" s="101">
        <v>14072519</v>
      </c>
      <c r="G78" s="101">
        <v>9192524.9999999944</v>
      </c>
      <c r="H78" s="229">
        <f t="shared" si="11"/>
        <v>-79.54875226036566</v>
      </c>
      <c r="I78" s="230">
        <f t="shared" si="12"/>
        <v>-76.659963983445394</v>
      </c>
      <c r="J78" s="231">
        <f t="shared" si="13"/>
        <v>-68.035176961716829</v>
      </c>
      <c r="K78" s="231">
        <f t="shared" si="14"/>
        <v>-62.275410545423235</v>
      </c>
      <c r="L78" s="231">
        <f t="shared" si="15"/>
        <v>-34.677473165962724</v>
      </c>
    </row>
    <row r="79" spans="1:12" ht="15" customHeight="1" x14ac:dyDescent="0.25">
      <c r="A79" s="208" t="s">
        <v>27</v>
      </c>
      <c r="B79" s="101">
        <v>3081762</v>
      </c>
      <c r="C79" s="101">
        <v>1047250.0000000001</v>
      </c>
      <c r="D79" s="101">
        <v>1017382.9999999998</v>
      </c>
      <c r="E79" s="101">
        <v>1109730.0000000005</v>
      </c>
      <c r="F79" s="101">
        <v>3321860</v>
      </c>
      <c r="G79" s="101">
        <v>6239711</v>
      </c>
      <c r="H79" s="229">
        <f t="shared" si="11"/>
        <v>102.47218961100825</v>
      </c>
      <c r="I79" s="230">
        <f t="shared" si="12"/>
        <v>495.81866793984238</v>
      </c>
      <c r="J79" s="231">
        <f t="shared" si="13"/>
        <v>513.30993342723457</v>
      </c>
      <c r="K79" s="231">
        <f t="shared" si="14"/>
        <v>462.27289520874422</v>
      </c>
      <c r="L79" s="231">
        <f t="shared" si="15"/>
        <v>87.837867941454505</v>
      </c>
    </row>
    <row r="80" spans="1:12" ht="15" customHeight="1" x14ac:dyDescent="0.25">
      <c r="A80" s="208" t="s">
        <v>28</v>
      </c>
      <c r="B80" s="101">
        <v>86558678</v>
      </c>
      <c r="C80" s="101">
        <v>69153835.999999985</v>
      </c>
      <c r="D80" s="101">
        <v>45100825.999999955</v>
      </c>
      <c r="E80" s="101">
        <v>29392117.000000015</v>
      </c>
      <c r="F80" s="101">
        <v>26099105</v>
      </c>
      <c r="G80" s="101">
        <v>53054832.999999985</v>
      </c>
      <c r="H80" s="229">
        <f t="shared" si="11"/>
        <v>-38.706511899361509</v>
      </c>
      <c r="I80" s="230">
        <f t="shared" si="12"/>
        <v>-23.279985509408334</v>
      </c>
      <c r="J80" s="231">
        <f t="shared" si="13"/>
        <v>17.63605615560131</v>
      </c>
      <c r="K80" s="231">
        <f t="shared" si="14"/>
        <v>80.50701485707873</v>
      </c>
      <c r="L80" s="231">
        <f t="shared" si="15"/>
        <v>103.28219301006678</v>
      </c>
    </row>
    <row r="81" spans="1:12" ht="15" customHeight="1" x14ac:dyDescent="0.25">
      <c r="A81" s="208" t="s">
        <v>29</v>
      </c>
      <c r="B81" s="101">
        <v>20700782</v>
      </c>
      <c r="C81" s="101">
        <v>19857714.999999989</v>
      </c>
      <c r="D81" s="101">
        <v>19960066.999999993</v>
      </c>
      <c r="E81" s="101">
        <v>28275807.999999989</v>
      </c>
      <c r="F81" s="101">
        <v>27464081</v>
      </c>
      <c r="G81" s="101">
        <v>24802861.999999996</v>
      </c>
      <c r="H81" s="229">
        <f t="shared" si="11"/>
        <v>19.816062987378899</v>
      </c>
      <c r="I81" s="230">
        <f t="shared" si="12"/>
        <v>24.902900459594719</v>
      </c>
      <c r="J81" s="231">
        <f t="shared" si="13"/>
        <v>24.262418558013877</v>
      </c>
      <c r="K81" s="231">
        <f t="shared" si="14"/>
        <v>-12.282393486332893</v>
      </c>
      <c r="L81" s="231">
        <f t="shared" si="15"/>
        <v>-9.6898163095280836</v>
      </c>
    </row>
    <row r="82" spans="1:12" ht="15" customHeight="1" x14ac:dyDescent="0.25">
      <c r="A82" s="208" t="s">
        <v>30</v>
      </c>
      <c r="B82" s="101">
        <v>1422236</v>
      </c>
      <c r="C82" s="101">
        <v>1774084.0000000014</v>
      </c>
      <c r="D82" s="101">
        <v>1618545.9999999998</v>
      </c>
      <c r="E82" s="101">
        <v>2335063.9999999995</v>
      </c>
      <c r="F82" s="101">
        <v>2075766.9999999995</v>
      </c>
      <c r="G82" s="101">
        <v>1939154</v>
      </c>
      <c r="H82" s="229">
        <f t="shared" si="11"/>
        <v>36.34544477850369</v>
      </c>
      <c r="I82" s="230">
        <f t="shared" si="12"/>
        <v>9.3045199663600187</v>
      </c>
      <c r="J82" s="231">
        <f t="shared" si="13"/>
        <v>19.808395930668652</v>
      </c>
      <c r="K82" s="231">
        <f t="shared" si="14"/>
        <v>-16.954995666071653</v>
      </c>
      <c r="L82" s="231">
        <f t="shared" si="15"/>
        <v>-6.5813263241972493</v>
      </c>
    </row>
    <row r="83" spans="1:12" ht="15" customHeight="1" x14ac:dyDescent="0.25">
      <c r="A83" s="208" t="s">
        <v>31</v>
      </c>
      <c r="B83" s="101">
        <v>26862508</v>
      </c>
      <c r="C83" s="101">
        <v>27095512.000000004</v>
      </c>
      <c r="D83" s="101">
        <v>27905073.000000011</v>
      </c>
      <c r="E83" s="101">
        <v>28763081.000000004</v>
      </c>
      <c r="F83" s="101">
        <v>27978564</v>
      </c>
      <c r="G83" s="101">
        <v>26919183.000000007</v>
      </c>
      <c r="H83" s="229">
        <f t="shared" si="11"/>
        <v>0.21098178919112343</v>
      </c>
      <c r="I83" s="230">
        <f t="shared" si="12"/>
        <v>-0.65076828959716693</v>
      </c>
      <c r="J83" s="231">
        <f t="shared" si="13"/>
        <v>-3.5330135133493599</v>
      </c>
      <c r="K83" s="231">
        <f t="shared" si="14"/>
        <v>-6.4106414747432439</v>
      </c>
      <c r="L83" s="231">
        <f t="shared" si="15"/>
        <v>-3.7864023328716598</v>
      </c>
    </row>
    <row r="84" spans="1:12" ht="15" customHeight="1" x14ac:dyDescent="0.25">
      <c r="A84" s="208" t="s">
        <v>32</v>
      </c>
      <c r="B84" s="101">
        <v>221294042</v>
      </c>
      <c r="C84" s="101">
        <v>218231320.99999985</v>
      </c>
      <c r="D84" s="101">
        <v>274653187.00000066</v>
      </c>
      <c r="E84" s="101">
        <v>287713991.99999952</v>
      </c>
      <c r="F84" s="101">
        <v>520776832.00000012</v>
      </c>
      <c r="G84" s="101">
        <v>1038065653.0000001</v>
      </c>
      <c r="H84" s="229">
        <f t="shared" si="11"/>
        <v>369.08883927385637</v>
      </c>
      <c r="I84" s="230">
        <f t="shared" si="12"/>
        <v>375.67216669141681</v>
      </c>
      <c r="J84" s="231">
        <f t="shared" si="13"/>
        <v>277.95507284610454</v>
      </c>
      <c r="K84" s="231">
        <f t="shared" si="14"/>
        <v>260.79776509444207</v>
      </c>
      <c r="L84" s="231">
        <f t="shared" si="15"/>
        <v>99.330229229552202</v>
      </c>
    </row>
    <row r="85" spans="1:12" ht="15" customHeight="1" x14ac:dyDescent="0.25">
      <c r="A85" s="208" t="s">
        <v>33</v>
      </c>
      <c r="B85" s="101">
        <v>119945349</v>
      </c>
      <c r="C85" s="101">
        <v>109087482.00000007</v>
      </c>
      <c r="D85" s="101">
        <v>125555869.00000006</v>
      </c>
      <c r="E85" s="101">
        <v>133572570.99999987</v>
      </c>
      <c r="F85" s="101">
        <v>141274601.99999994</v>
      </c>
      <c r="G85" s="101">
        <v>133235870.99999996</v>
      </c>
      <c r="H85" s="229">
        <f t="shared" si="11"/>
        <v>11.080481328208862</v>
      </c>
      <c r="I85" s="230">
        <f t="shared" si="12"/>
        <v>22.13671867501705</v>
      </c>
      <c r="J85" s="231">
        <f t="shared" si="13"/>
        <v>6.1168004818634927</v>
      </c>
      <c r="K85" s="231">
        <f t="shared" si="14"/>
        <v>-0.25207271034702217</v>
      </c>
      <c r="L85" s="231">
        <f t="shared" si="15"/>
        <v>-5.6901459187971994</v>
      </c>
    </row>
    <row r="86" spans="1:12" ht="15" customHeight="1" x14ac:dyDescent="0.25">
      <c r="A86" s="208" t="s">
        <v>34</v>
      </c>
      <c r="B86" s="101">
        <v>11359408</v>
      </c>
      <c r="C86" s="101">
        <v>13023568.999999998</v>
      </c>
      <c r="D86" s="101">
        <v>10689269.999999994</v>
      </c>
      <c r="E86" s="101">
        <v>8136161.0000000047</v>
      </c>
      <c r="F86" s="101">
        <v>5974388</v>
      </c>
      <c r="G86" s="101">
        <v>22873893</v>
      </c>
      <c r="H86" s="229">
        <f t="shared" si="11"/>
        <v>101.36518558009362</v>
      </c>
      <c r="I86" s="230">
        <f t="shared" si="12"/>
        <v>75.634597551562109</v>
      </c>
      <c r="J86" s="231">
        <f t="shared" si="13"/>
        <v>113.98929019474679</v>
      </c>
      <c r="K86" s="231">
        <f t="shared" si="14"/>
        <v>181.13864757592665</v>
      </c>
      <c r="L86" s="231">
        <f t="shared" si="15"/>
        <v>282.86587680612644</v>
      </c>
    </row>
    <row r="87" spans="1:12" ht="15" customHeight="1" x14ac:dyDescent="0.25">
      <c r="A87" s="208" t="s">
        <v>35</v>
      </c>
      <c r="B87" s="101">
        <v>538608</v>
      </c>
      <c r="C87" s="101">
        <v>135119.99999999997</v>
      </c>
      <c r="D87" s="101">
        <v>286051.00000000006</v>
      </c>
      <c r="E87" s="101">
        <v>390732.99999999994</v>
      </c>
      <c r="F87" s="101">
        <v>443900</v>
      </c>
      <c r="G87" s="101">
        <v>240221.99999999997</v>
      </c>
      <c r="H87" s="229">
        <f t="shared" si="11"/>
        <v>-55.399474200160419</v>
      </c>
      <c r="I87" s="230">
        <f t="shared" si="12"/>
        <v>77.784191829484939</v>
      </c>
      <c r="J87" s="231">
        <f t="shared" si="13"/>
        <v>-16.021268934560652</v>
      </c>
      <c r="K87" s="231">
        <f t="shared" si="14"/>
        <v>-38.520165944519661</v>
      </c>
      <c r="L87" s="231">
        <f t="shared" si="15"/>
        <v>-45.883757603063756</v>
      </c>
    </row>
    <row r="88" spans="1:12" ht="15" customHeight="1" x14ac:dyDescent="0.25">
      <c r="A88" s="208" t="s">
        <v>36</v>
      </c>
      <c r="B88" s="101">
        <v>105632715</v>
      </c>
      <c r="C88" s="101">
        <v>75048760.99999997</v>
      </c>
      <c r="D88" s="101">
        <v>74474889.000000045</v>
      </c>
      <c r="E88" s="101">
        <v>68924737.00000003</v>
      </c>
      <c r="F88" s="101">
        <v>69222041</v>
      </c>
      <c r="G88" s="101">
        <v>65055236.000000037</v>
      </c>
      <c r="H88" s="229">
        <f t="shared" si="11"/>
        <v>-38.413742371385574</v>
      </c>
      <c r="I88" s="230">
        <f t="shared" si="12"/>
        <v>-13.316042619277795</v>
      </c>
      <c r="J88" s="231">
        <f t="shared" si="13"/>
        <v>-12.648092701420481</v>
      </c>
      <c r="K88" s="231">
        <f t="shared" si="14"/>
        <v>-5.6140961408383703</v>
      </c>
      <c r="L88" s="231">
        <f t="shared" si="15"/>
        <v>-6.0194772355816042</v>
      </c>
    </row>
    <row r="89" spans="1:12" ht="15" customHeight="1" x14ac:dyDescent="0.25">
      <c r="A89" s="208" t="s">
        <v>37</v>
      </c>
      <c r="B89" s="101">
        <v>61087145</v>
      </c>
      <c r="C89" s="101">
        <v>56165477.000000015</v>
      </c>
      <c r="D89" s="101">
        <v>61442030</v>
      </c>
      <c r="E89" s="101">
        <v>67417487.999999985</v>
      </c>
      <c r="F89" s="101">
        <v>68246260</v>
      </c>
      <c r="G89" s="101">
        <v>67725026.00000003</v>
      </c>
      <c r="H89" s="229">
        <f t="shared" si="11"/>
        <v>10.866248537233218</v>
      </c>
      <c r="I89" s="230">
        <f t="shared" si="12"/>
        <v>20.581235337857123</v>
      </c>
      <c r="J89" s="231">
        <f t="shared" si="13"/>
        <v>10.225892601530305</v>
      </c>
      <c r="K89" s="231">
        <f t="shared" si="14"/>
        <v>0.45616947341622449</v>
      </c>
      <c r="L89" s="231">
        <f t="shared" si="15"/>
        <v>-0.76375467314980483</v>
      </c>
    </row>
    <row r="90" spans="1:12" ht="15" customHeight="1" x14ac:dyDescent="0.25">
      <c r="A90" s="208" t="s">
        <v>38</v>
      </c>
      <c r="B90" s="101">
        <v>13242088</v>
      </c>
      <c r="C90" s="101">
        <v>16197121.000000011</v>
      </c>
      <c r="D90" s="101">
        <v>19372556.000000007</v>
      </c>
      <c r="E90" s="101">
        <v>20570616.000000007</v>
      </c>
      <c r="F90" s="101">
        <v>20792044.000000004</v>
      </c>
      <c r="G90" s="101">
        <v>19894519.999999989</v>
      </c>
      <c r="H90" s="229">
        <f t="shared" si="11"/>
        <v>50.237032105510764</v>
      </c>
      <c r="I90" s="230">
        <f t="shared" si="12"/>
        <v>22.827507431721813</v>
      </c>
      <c r="J90" s="231">
        <f t="shared" si="13"/>
        <v>2.6943476121580545</v>
      </c>
      <c r="K90" s="231">
        <f t="shared" si="14"/>
        <v>-3.2867076027281712</v>
      </c>
      <c r="L90" s="231">
        <f t="shared" si="15"/>
        <v>-4.3166703571809251</v>
      </c>
    </row>
    <row r="91" spans="1:12" ht="15" customHeight="1" x14ac:dyDescent="0.25">
      <c r="A91" s="208" t="s">
        <v>39</v>
      </c>
      <c r="B91" s="101">
        <v>6926536</v>
      </c>
      <c r="C91" s="101">
        <v>5188132.0000000028</v>
      </c>
      <c r="D91" s="101">
        <v>5937246.9999999953</v>
      </c>
      <c r="E91" s="101">
        <v>6137620.0000000084</v>
      </c>
      <c r="F91" s="101">
        <v>5200054</v>
      </c>
      <c r="G91" s="101">
        <v>4125774.0000000014</v>
      </c>
      <c r="H91" s="229">
        <f t="shared" si="11"/>
        <v>-40.435247864156032</v>
      </c>
      <c r="I91" s="230">
        <f t="shared" si="12"/>
        <v>-20.476695658475947</v>
      </c>
      <c r="J91" s="231">
        <f t="shared" si="13"/>
        <v>-30.510319008119353</v>
      </c>
      <c r="K91" s="231">
        <f t="shared" si="14"/>
        <v>-32.778927336654988</v>
      </c>
      <c r="L91" s="231">
        <f t="shared" si="15"/>
        <v>-20.659016233292931</v>
      </c>
    </row>
    <row r="92" spans="1:12" ht="15" customHeight="1" x14ac:dyDescent="0.25">
      <c r="A92" s="208" t="s">
        <v>40</v>
      </c>
      <c r="B92" s="101">
        <v>23779896</v>
      </c>
      <c r="C92" s="101">
        <v>25870408.000000011</v>
      </c>
      <c r="D92" s="101">
        <v>29925565.999999985</v>
      </c>
      <c r="E92" s="101">
        <v>39641018.999999993</v>
      </c>
      <c r="F92" s="101">
        <v>45195915.999999963</v>
      </c>
      <c r="G92" s="101">
        <v>38775051.000000007</v>
      </c>
      <c r="H92" s="229">
        <f t="shared" si="11"/>
        <v>63.058118504807624</v>
      </c>
      <c r="I92" s="230">
        <f t="shared" si="12"/>
        <v>49.881868890509907</v>
      </c>
      <c r="J92" s="231">
        <f t="shared" si="13"/>
        <v>29.57165455116214</v>
      </c>
      <c r="K92" s="231">
        <f t="shared" si="14"/>
        <v>-2.1845250748977634</v>
      </c>
      <c r="L92" s="231">
        <f t="shared" si="15"/>
        <v>-14.206737175102191</v>
      </c>
    </row>
    <row r="93" spans="1:12" ht="15" customHeight="1" x14ac:dyDescent="0.25">
      <c r="A93" s="208" t="s">
        <v>41</v>
      </c>
      <c r="B93" s="101">
        <v>243507267</v>
      </c>
      <c r="C93" s="101">
        <v>270854040.00000054</v>
      </c>
      <c r="D93" s="101">
        <v>292563248.0000003</v>
      </c>
      <c r="E93" s="101">
        <v>272602824.99999958</v>
      </c>
      <c r="F93" s="101">
        <v>260168604.00000015</v>
      </c>
      <c r="G93" s="101">
        <v>230453714.99999934</v>
      </c>
      <c r="H93" s="229">
        <f t="shared" si="11"/>
        <v>-5.360641660029259</v>
      </c>
      <c r="I93" s="230">
        <f t="shared" si="12"/>
        <v>-14.915902675847519</v>
      </c>
      <c r="J93" s="231">
        <f t="shared" si="13"/>
        <v>-21.229437882095453</v>
      </c>
      <c r="K93" s="231">
        <f t="shared" si="14"/>
        <v>-15.461728982449202</v>
      </c>
      <c r="L93" s="231">
        <f t="shared" si="15"/>
        <v>-11.421396949187908</v>
      </c>
    </row>
    <row r="94" spans="1:12" ht="15" customHeight="1" x14ac:dyDescent="0.25">
      <c r="A94" s="208" t="s">
        <v>42</v>
      </c>
      <c r="B94" s="101">
        <v>55286296</v>
      </c>
      <c r="C94" s="101">
        <v>47380280.000000037</v>
      </c>
      <c r="D94" s="101">
        <v>59690634.000000045</v>
      </c>
      <c r="E94" s="101">
        <v>70450291.00000003</v>
      </c>
      <c r="F94" s="101">
        <v>82003814.000000015</v>
      </c>
      <c r="G94" s="101">
        <v>70987233.999999955</v>
      </c>
      <c r="H94" s="229">
        <f t="shared" si="11"/>
        <v>28.399330640634616</v>
      </c>
      <c r="I94" s="230">
        <f t="shared" si="12"/>
        <v>49.824429066269573</v>
      </c>
      <c r="J94" s="231">
        <f t="shared" si="13"/>
        <v>18.925247133411077</v>
      </c>
      <c r="K94" s="231">
        <f t="shared" si="14"/>
        <v>0.76215866872703941</v>
      </c>
      <c r="L94" s="231">
        <f t="shared" si="15"/>
        <v>-13.434228803065253</v>
      </c>
    </row>
    <row r="95" spans="1:12" ht="15" customHeight="1" x14ac:dyDescent="0.25">
      <c r="A95" s="208" t="s">
        <v>43</v>
      </c>
      <c r="B95" s="101">
        <v>10710487</v>
      </c>
      <c r="C95" s="101">
        <v>14698547.999999996</v>
      </c>
      <c r="D95" s="101">
        <v>11668831.999999994</v>
      </c>
      <c r="E95" s="101">
        <v>10059197.999999985</v>
      </c>
      <c r="F95" s="101">
        <v>10484432.999999996</v>
      </c>
      <c r="G95" s="101">
        <v>9527237.9999999981</v>
      </c>
      <c r="H95" s="229">
        <f t="shared" si="11"/>
        <v>-11.047574213945651</v>
      </c>
      <c r="I95" s="230">
        <f t="shared" si="12"/>
        <v>-35.182454756755561</v>
      </c>
      <c r="J95" s="231">
        <f t="shared" si="13"/>
        <v>-18.353113662104292</v>
      </c>
      <c r="K95" s="231">
        <f t="shared" si="14"/>
        <v>-5.288294355076701</v>
      </c>
      <c r="L95" s="231">
        <f t="shared" si="15"/>
        <v>-9.1296782572791386</v>
      </c>
    </row>
    <row r="96" spans="1:12" ht="15" customHeight="1" x14ac:dyDescent="0.25">
      <c r="A96" s="208" t="s">
        <v>5</v>
      </c>
      <c r="B96" s="101">
        <v>12866834</v>
      </c>
      <c r="C96" s="101">
        <v>7469206.0000000047</v>
      </c>
      <c r="D96" s="101">
        <v>15687217.999999998</v>
      </c>
      <c r="E96" s="101">
        <v>25558366</v>
      </c>
      <c r="F96" s="101">
        <v>19802457</v>
      </c>
      <c r="G96" s="101">
        <v>27452368.000000007</v>
      </c>
      <c r="H96" s="229">
        <f t="shared" si="11"/>
        <v>113.35759830273716</v>
      </c>
      <c r="I96" s="230">
        <f t="shared" si="12"/>
        <v>267.54064622129835</v>
      </c>
      <c r="J96" s="231">
        <f t="shared" si="13"/>
        <v>74.998320288530493</v>
      </c>
      <c r="K96" s="231">
        <f t="shared" si="14"/>
        <v>7.4104972125370097</v>
      </c>
      <c r="L96" s="231">
        <f t="shared" si="15"/>
        <v>38.631120370568198</v>
      </c>
    </row>
    <row r="97" spans="1:12" ht="15" customHeight="1" x14ac:dyDescent="0.25">
      <c r="A97" s="227" t="s">
        <v>6</v>
      </c>
      <c r="B97" s="205">
        <f t="shared" ref="B97:G97" si="16">SUM(B69:B96)</f>
        <v>1435032018</v>
      </c>
      <c r="C97" s="205">
        <f t="shared" si="16"/>
        <v>1356677637.0000007</v>
      </c>
      <c r="D97" s="205">
        <f t="shared" si="16"/>
        <v>1468604774.000001</v>
      </c>
      <c r="E97" s="205">
        <f t="shared" si="16"/>
        <v>1458582457.9999988</v>
      </c>
      <c r="F97" s="205">
        <f t="shared" si="16"/>
        <v>1658237800.0000005</v>
      </c>
      <c r="G97" s="205">
        <f t="shared" si="16"/>
        <v>2136491508.9999995</v>
      </c>
      <c r="H97" s="239">
        <f t="shared" si="11"/>
        <v>48.8811038500466</v>
      </c>
      <c r="I97" s="240">
        <f t="shared" si="12"/>
        <v>57.479673190780147</v>
      </c>
      <c r="J97" s="241">
        <f t="shared" si="13"/>
        <v>45.477636109059659</v>
      </c>
      <c r="K97" s="241">
        <f t="shared" si="14"/>
        <v>46.477252436557222</v>
      </c>
      <c r="L97" s="241">
        <f t="shared" si="15"/>
        <v>28.84108111635129</v>
      </c>
    </row>
    <row r="99" spans="1:12" ht="15" customHeight="1" x14ac:dyDescent="0.25">
      <c r="A99" s="23" t="s">
        <v>10</v>
      </c>
      <c r="B99" s="238"/>
      <c r="C99" s="238"/>
      <c r="D99" s="238"/>
      <c r="E99" s="238"/>
      <c r="F99" s="238"/>
      <c r="G99" s="238"/>
      <c r="H99" s="238"/>
      <c r="I99" s="238"/>
    </row>
    <row r="100" spans="1:12" ht="34.5" customHeight="1" x14ac:dyDescent="0.25">
      <c r="A100" s="222" t="s">
        <v>46</v>
      </c>
      <c r="B100" s="218">
        <v>2015</v>
      </c>
      <c r="C100" s="218">
        <v>2016</v>
      </c>
      <c r="D100" s="218">
        <v>2017</v>
      </c>
      <c r="E100" s="218">
        <v>2018</v>
      </c>
      <c r="F100" s="218">
        <v>2019</v>
      </c>
      <c r="G100" s="5">
        <v>2020</v>
      </c>
      <c r="H100" s="207" t="s">
        <v>595</v>
      </c>
      <c r="I100" s="207" t="s">
        <v>596</v>
      </c>
      <c r="J100" s="223" t="s">
        <v>597</v>
      </c>
      <c r="K100" s="207" t="s">
        <v>598</v>
      </c>
      <c r="L100" s="207" t="s">
        <v>599</v>
      </c>
    </row>
    <row r="101" spans="1:12" ht="15" customHeight="1" x14ac:dyDescent="0.25">
      <c r="A101" s="208" t="s">
        <v>17</v>
      </c>
      <c r="B101" s="101">
        <v>23709140</v>
      </c>
      <c r="C101" s="101">
        <v>27936921.999999993</v>
      </c>
      <c r="D101" s="101">
        <v>30228643.999999985</v>
      </c>
      <c r="E101" s="101">
        <v>33091313.000000007</v>
      </c>
      <c r="F101" s="101">
        <v>34494521</v>
      </c>
      <c r="G101" s="101">
        <v>29231605.999999966</v>
      </c>
      <c r="H101" s="229">
        <f>G101/B101*100-100</f>
        <v>23.292561434113452</v>
      </c>
      <c r="I101" s="230">
        <f>G101/C101*100-100</f>
        <v>4.6343115394028587</v>
      </c>
      <c r="J101" s="231">
        <f>G101/D101*100-100</f>
        <v>-3.2983219492082441</v>
      </c>
      <c r="K101" s="231">
        <f>G101/E101*100-100</f>
        <v>-11.663807356329556</v>
      </c>
      <c r="L101" s="231">
        <f>G101/F101*100-100</f>
        <v>-15.257249115011732</v>
      </c>
    </row>
    <row r="102" spans="1:12" ht="15" customHeight="1" x14ac:dyDescent="0.25">
      <c r="A102" s="208" t="s">
        <v>18</v>
      </c>
      <c r="B102" s="101">
        <v>10490797</v>
      </c>
      <c r="C102" s="101">
        <v>8663928.9999999981</v>
      </c>
      <c r="D102" s="101">
        <v>8309651.9999999981</v>
      </c>
      <c r="E102" s="101">
        <v>5310513.9999999991</v>
      </c>
      <c r="F102" s="101">
        <v>5466620.0000000009</v>
      </c>
      <c r="G102" s="101">
        <v>3170671.9999999981</v>
      </c>
      <c r="H102" s="229">
        <f>G102/B102*100-100</f>
        <v>-69.776633748608447</v>
      </c>
      <c r="I102" s="230">
        <f>G102/C102*100-100</f>
        <v>-63.403762888638646</v>
      </c>
      <c r="J102" s="231">
        <f>G102/D102*100-100</f>
        <v>-61.843504397055391</v>
      </c>
      <c r="K102" s="231">
        <f>G102/E102*100-100</f>
        <v>-40.294442308221036</v>
      </c>
      <c r="L102" s="231">
        <f>G102/F102*100-100</f>
        <v>-41.99940731201368</v>
      </c>
    </row>
    <row r="103" spans="1:12" ht="15" customHeight="1" x14ac:dyDescent="0.25">
      <c r="A103" s="208" t="s">
        <v>19</v>
      </c>
      <c r="B103" s="101">
        <v>202038</v>
      </c>
      <c r="C103" s="101">
        <v>193803.00000000003</v>
      </c>
      <c r="D103" s="101">
        <v>217509.00000000006</v>
      </c>
      <c r="E103" s="101">
        <v>237216.00000000006</v>
      </c>
      <c r="F103" s="101">
        <v>373126</v>
      </c>
      <c r="G103" s="101">
        <v>161542.99999999997</v>
      </c>
      <c r="H103" s="229">
        <f t="shared" ref="H103:H129" si="17">G103/B103*100-100</f>
        <v>-20.043259188865477</v>
      </c>
      <c r="I103" s="230">
        <f t="shared" ref="I103:I129" si="18">G103/C103*100-100</f>
        <v>-16.645769157340212</v>
      </c>
      <c r="J103" s="231">
        <f t="shared" ref="J103:J129" si="19">G103/D103*100-100</f>
        <v>-25.730429545444139</v>
      </c>
      <c r="K103" s="231">
        <f t="shared" ref="K103:K129" si="20">G103/E103*100-100</f>
        <v>-31.900462026170274</v>
      </c>
      <c r="L103" s="231">
        <f t="shared" ref="L103:L129" si="21">G103/F103*100-100</f>
        <v>-56.705509666975772</v>
      </c>
    </row>
    <row r="104" spans="1:12" ht="15" customHeight="1" x14ac:dyDescent="0.25">
      <c r="A104" s="208" t="s">
        <v>20</v>
      </c>
      <c r="B104" s="101">
        <v>507243402</v>
      </c>
      <c r="C104" s="101">
        <v>445794313.00000107</v>
      </c>
      <c r="D104" s="101">
        <v>474758513.99999982</v>
      </c>
      <c r="E104" s="101">
        <v>492311359.00000066</v>
      </c>
      <c r="F104" s="101">
        <v>527034489.00000024</v>
      </c>
      <c r="G104" s="101">
        <v>524552965.00000018</v>
      </c>
      <c r="H104" s="229">
        <f t="shared" si="17"/>
        <v>3.4124767186227984</v>
      </c>
      <c r="I104" s="230">
        <f t="shared" si="18"/>
        <v>17.667038296201625</v>
      </c>
      <c r="J104" s="231">
        <f t="shared" si="19"/>
        <v>10.488374517070881</v>
      </c>
      <c r="K104" s="231">
        <f t="shared" si="20"/>
        <v>6.5490274417981738</v>
      </c>
      <c r="L104" s="231">
        <f t="shared" si="21"/>
        <v>-0.47084660525888467</v>
      </c>
    </row>
    <row r="105" spans="1:12" ht="15" customHeight="1" x14ac:dyDescent="0.25">
      <c r="A105" s="208" t="s">
        <v>21</v>
      </c>
      <c r="B105" s="101">
        <v>579343530</v>
      </c>
      <c r="C105" s="101">
        <v>648909746.00000215</v>
      </c>
      <c r="D105" s="101">
        <v>694092146.00000143</v>
      </c>
      <c r="E105" s="101">
        <v>749460967.99999857</v>
      </c>
      <c r="F105" s="101">
        <v>746179156.00000012</v>
      </c>
      <c r="G105" s="101">
        <v>718271983.99999821</v>
      </c>
      <c r="H105" s="229">
        <f t="shared" si="17"/>
        <v>23.980323729514708</v>
      </c>
      <c r="I105" s="230">
        <f t="shared" si="18"/>
        <v>10.689042417309565</v>
      </c>
      <c r="J105" s="231">
        <f t="shared" si="19"/>
        <v>3.4836639687314346</v>
      </c>
      <c r="K105" s="231">
        <f t="shared" si="20"/>
        <v>-4.1615221247920147</v>
      </c>
      <c r="L105" s="231">
        <f t="shared" si="21"/>
        <v>-3.7400095909409004</v>
      </c>
    </row>
    <row r="106" spans="1:12" ht="15" customHeight="1" x14ac:dyDescent="0.25">
      <c r="A106" s="208" t="s">
        <v>22</v>
      </c>
      <c r="B106" s="101">
        <v>253889309</v>
      </c>
      <c r="C106" s="101">
        <v>249181429.00000057</v>
      </c>
      <c r="D106" s="101">
        <v>250404954.99999973</v>
      </c>
      <c r="E106" s="101">
        <v>255575620.99999928</v>
      </c>
      <c r="F106" s="101">
        <v>237799866.99999976</v>
      </c>
      <c r="G106" s="101">
        <v>179927280.99999979</v>
      </c>
      <c r="H106" s="229">
        <f t="shared" si="17"/>
        <v>-29.131603962103114</v>
      </c>
      <c r="I106" s="230">
        <f t="shared" si="18"/>
        <v>-27.792660262816227</v>
      </c>
      <c r="J106" s="231">
        <f t="shared" si="19"/>
        <v>-28.14547899022206</v>
      </c>
      <c r="K106" s="231">
        <f t="shared" si="20"/>
        <v>-29.599200308702251</v>
      </c>
      <c r="L106" s="231">
        <f t="shared" si="21"/>
        <v>-24.336677194188681</v>
      </c>
    </row>
    <row r="107" spans="1:12" ht="15" customHeight="1" x14ac:dyDescent="0.25">
      <c r="A107" s="208" t="s">
        <v>23</v>
      </c>
      <c r="B107" s="101">
        <v>847234978</v>
      </c>
      <c r="C107" s="101">
        <v>815609784.00000215</v>
      </c>
      <c r="D107" s="101">
        <v>803662486.99999917</v>
      </c>
      <c r="E107" s="101">
        <v>792154250.00000262</v>
      </c>
      <c r="F107" s="101">
        <v>764186004.00000155</v>
      </c>
      <c r="G107" s="101">
        <v>617354639.00000095</v>
      </c>
      <c r="H107" s="229">
        <f t="shared" si="17"/>
        <v>-27.133008547718276</v>
      </c>
      <c r="I107" s="230">
        <f t="shared" si="18"/>
        <v>-24.307597688161209</v>
      </c>
      <c r="J107" s="231">
        <f t="shared" si="19"/>
        <v>-23.182349682074729</v>
      </c>
      <c r="K107" s="231">
        <f t="shared" si="20"/>
        <v>-22.066360307983075</v>
      </c>
      <c r="L107" s="231">
        <f t="shared" si="21"/>
        <v>-19.214087176608416</v>
      </c>
    </row>
    <row r="108" spans="1:12" ht="15" customHeight="1" x14ac:dyDescent="0.25">
      <c r="A108" s="208" t="s">
        <v>24</v>
      </c>
      <c r="B108" s="101">
        <v>182965134</v>
      </c>
      <c r="C108" s="101">
        <v>178107701.99999988</v>
      </c>
      <c r="D108" s="101">
        <v>178784913.99999958</v>
      </c>
      <c r="E108" s="101">
        <v>189279549.00000006</v>
      </c>
      <c r="F108" s="101">
        <v>172183150.00000006</v>
      </c>
      <c r="G108" s="101">
        <v>135616750.00000003</v>
      </c>
      <c r="H108" s="229">
        <f t="shared" si="17"/>
        <v>-25.878364344542263</v>
      </c>
      <c r="I108" s="230">
        <f t="shared" si="18"/>
        <v>-23.856886323759255</v>
      </c>
      <c r="J108" s="231">
        <f t="shared" si="19"/>
        <v>-24.145305682782407</v>
      </c>
      <c r="K108" s="231">
        <f t="shared" si="20"/>
        <v>-28.351081394429997</v>
      </c>
      <c r="L108" s="231">
        <f t="shared" si="21"/>
        <v>-21.236921266686096</v>
      </c>
    </row>
    <row r="109" spans="1:12" ht="15" customHeight="1" x14ac:dyDescent="0.25">
      <c r="A109" s="208" t="s">
        <v>25</v>
      </c>
      <c r="B109" s="101">
        <v>99538756</v>
      </c>
      <c r="C109" s="101">
        <v>106509189.99999999</v>
      </c>
      <c r="D109" s="101">
        <v>100704655.99999988</v>
      </c>
      <c r="E109" s="101">
        <v>98765148.000000387</v>
      </c>
      <c r="F109" s="101">
        <v>98868352.000000045</v>
      </c>
      <c r="G109" s="101">
        <v>84806248.999999925</v>
      </c>
      <c r="H109" s="229">
        <f t="shared" si="17"/>
        <v>-14.800774685189026</v>
      </c>
      <c r="I109" s="230">
        <f t="shared" si="18"/>
        <v>-20.376590038850225</v>
      </c>
      <c r="J109" s="231">
        <f t="shared" si="19"/>
        <v>-15.787161817026586</v>
      </c>
      <c r="K109" s="231">
        <f t="shared" si="20"/>
        <v>-14.133425892299982</v>
      </c>
      <c r="L109" s="231">
        <f t="shared" si="21"/>
        <v>-14.223057950839632</v>
      </c>
    </row>
    <row r="110" spans="1:12" ht="15" customHeight="1" x14ac:dyDescent="0.25">
      <c r="A110" s="208" t="s">
        <v>26</v>
      </c>
      <c r="B110" s="101">
        <v>949117907</v>
      </c>
      <c r="C110" s="101">
        <v>1006098038.999998</v>
      </c>
      <c r="D110" s="101">
        <v>1068583067.9999983</v>
      </c>
      <c r="E110" s="101">
        <v>1084197522.9999993</v>
      </c>
      <c r="F110" s="101">
        <v>1074783991.9999998</v>
      </c>
      <c r="G110" s="101">
        <v>924166804.00000238</v>
      </c>
      <c r="H110" s="229">
        <f t="shared" si="17"/>
        <v>-2.6288728529908099</v>
      </c>
      <c r="I110" s="230">
        <f t="shared" si="18"/>
        <v>-8.1434643368781821</v>
      </c>
      <c r="J110" s="231">
        <f t="shared" si="19"/>
        <v>-13.514743806514829</v>
      </c>
      <c r="K110" s="231">
        <f t="shared" si="20"/>
        <v>-14.760291884562534</v>
      </c>
      <c r="L110" s="231">
        <f t="shared" si="21"/>
        <v>-14.013717093024709</v>
      </c>
    </row>
    <row r="111" spans="1:12" ht="15" customHeight="1" x14ac:dyDescent="0.25">
      <c r="A111" s="208" t="s">
        <v>27</v>
      </c>
      <c r="B111" s="101">
        <v>202512059</v>
      </c>
      <c r="C111" s="101">
        <v>154196484.00000006</v>
      </c>
      <c r="D111" s="101">
        <v>194252660.99999997</v>
      </c>
      <c r="E111" s="101">
        <v>188552012.00000003</v>
      </c>
      <c r="F111" s="101">
        <v>201884002.00000006</v>
      </c>
      <c r="G111" s="101">
        <v>165712450</v>
      </c>
      <c r="H111" s="229">
        <f t="shared" si="17"/>
        <v>-18.17156429188249</v>
      </c>
      <c r="I111" s="230">
        <f t="shared" si="18"/>
        <v>7.4683713281036574</v>
      </c>
      <c r="J111" s="231">
        <f t="shared" si="19"/>
        <v>-14.692314047630973</v>
      </c>
      <c r="K111" s="231">
        <f t="shared" si="20"/>
        <v>-12.113136188650174</v>
      </c>
      <c r="L111" s="231">
        <f t="shared" si="21"/>
        <v>-17.916997702472756</v>
      </c>
    </row>
    <row r="112" spans="1:12" ht="15" customHeight="1" x14ac:dyDescent="0.25">
      <c r="A112" s="208" t="s">
        <v>28</v>
      </c>
      <c r="B112" s="101">
        <v>82714640</v>
      </c>
      <c r="C112" s="101">
        <v>96235177.000000119</v>
      </c>
      <c r="D112" s="101">
        <v>122288092.99999996</v>
      </c>
      <c r="E112" s="101">
        <v>134010766.99999991</v>
      </c>
      <c r="F112" s="101">
        <v>139585664</v>
      </c>
      <c r="G112" s="101">
        <v>110398660.00000021</v>
      </c>
      <c r="H112" s="229">
        <f t="shared" si="17"/>
        <v>33.469310874109112</v>
      </c>
      <c r="I112" s="230">
        <f t="shared" si="18"/>
        <v>14.717573595775775</v>
      </c>
      <c r="J112" s="231">
        <f t="shared" si="19"/>
        <v>-9.7224780502544519</v>
      </c>
      <c r="K112" s="231">
        <f t="shared" si="20"/>
        <v>-17.619559628369046</v>
      </c>
      <c r="L112" s="231">
        <f t="shared" si="21"/>
        <v>-20.909743281372926</v>
      </c>
    </row>
    <row r="113" spans="1:12" ht="15" customHeight="1" x14ac:dyDescent="0.25">
      <c r="A113" s="208" t="s">
        <v>29</v>
      </c>
      <c r="B113" s="101">
        <v>1628767618</v>
      </c>
      <c r="C113" s="101">
        <v>1681932248.0000026</v>
      </c>
      <c r="D113" s="101">
        <v>1733166627.0000043</v>
      </c>
      <c r="E113" s="101">
        <v>1783642395.999985</v>
      </c>
      <c r="F113" s="101">
        <v>1816662181</v>
      </c>
      <c r="G113" s="101">
        <v>1691869829.999975</v>
      </c>
      <c r="H113" s="229">
        <f t="shared" si="17"/>
        <v>3.8742305103940851</v>
      </c>
      <c r="I113" s="230">
        <f t="shared" si="18"/>
        <v>0.59084318121549018</v>
      </c>
      <c r="J113" s="231">
        <f t="shared" si="19"/>
        <v>-2.382736683056919</v>
      </c>
      <c r="K113" s="231">
        <f t="shared" si="20"/>
        <v>-5.1452334955605465</v>
      </c>
      <c r="L113" s="231">
        <f t="shared" si="21"/>
        <v>-6.8693206863221974</v>
      </c>
    </row>
    <row r="114" spans="1:12" ht="15" customHeight="1" x14ac:dyDescent="0.25">
      <c r="A114" s="208" t="s">
        <v>30</v>
      </c>
      <c r="B114" s="101">
        <v>158934403</v>
      </c>
      <c r="C114" s="101">
        <v>161111410.99999997</v>
      </c>
      <c r="D114" s="101">
        <v>180649993.99999961</v>
      </c>
      <c r="E114" s="101">
        <v>191540026.00000033</v>
      </c>
      <c r="F114" s="101">
        <v>181916113.00000006</v>
      </c>
      <c r="G114" s="101">
        <v>170399952.9999997</v>
      </c>
      <c r="H114" s="229">
        <f t="shared" si="17"/>
        <v>7.2140139476282599</v>
      </c>
      <c r="I114" s="230">
        <f t="shared" si="18"/>
        <v>5.7652911996405578</v>
      </c>
      <c r="J114" s="231">
        <f t="shared" si="19"/>
        <v>-5.6739780461879974</v>
      </c>
      <c r="K114" s="231">
        <f t="shared" si="20"/>
        <v>-11.036895755668624</v>
      </c>
      <c r="L114" s="231">
        <f t="shared" si="21"/>
        <v>-6.3304782682996148</v>
      </c>
    </row>
    <row r="115" spans="1:12" ht="15" customHeight="1" x14ac:dyDescent="0.25">
      <c r="A115" s="208" t="s">
        <v>31</v>
      </c>
      <c r="B115" s="101">
        <v>224989928</v>
      </c>
      <c r="C115" s="101">
        <v>232534613.00000006</v>
      </c>
      <c r="D115" s="101">
        <v>229168876.99999946</v>
      </c>
      <c r="E115" s="101">
        <v>243460884.00000098</v>
      </c>
      <c r="F115" s="101">
        <v>249881759.0000003</v>
      </c>
      <c r="G115" s="101">
        <v>238244790.00000066</v>
      </c>
      <c r="H115" s="229">
        <f t="shared" si="17"/>
        <v>5.8913134991539096</v>
      </c>
      <c r="I115" s="230">
        <f t="shared" si="18"/>
        <v>2.4556245310458849</v>
      </c>
      <c r="J115" s="231">
        <f t="shared" si="19"/>
        <v>3.9603602019663526</v>
      </c>
      <c r="K115" s="231">
        <f t="shared" si="20"/>
        <v>-2.1424772284981515</v>
      </c>
      <c r="L115" s="231">
        <f t="shared" si="21"/>
        <v>-4.6569901887074678</v>
      </c>
    </row>
    <row r="116" spans="1:12" ht="15" customHeight="1" x14ac:dyDescent="0.25">
      <c r="A116" s="208" t="s">
        <v>32</v>
      </c>
      <c r="B116" s="101">
        <v>216417651</v>
      </c>
      <c r="C116" s="101">
        <v>229470827.00000027</v>
      </c>
      <c r="D116" s="101">
        <v>250422869.99999949</v>
      </c>
      <c r="E116" s="101">
        <v>242418205.00000036</v>
      </c>
      <c r="F116" s="101">
        <v>257879786.99999997</v>
      </c>
      <c r="G116" s="101">
        <v>254935757.99999958</v>
      </c>
      <c r="H116" s="229">
        <f t="shared" si="17"/>
        <v>17.798043191957362</v>
      </c>
      <c r="I116" s="230">
        <f t="shared" si="18"/>
        <v>11.097241132093586</v>
      </c>
      <c r="J116" s="231">
        <f t="shared" si="19"/>
        <v>1.8021069720988834</v>
      </c>
      <c r="K116" s="231">
        <f t="shared" si="20"/>
        <v>5.1636192092088322</v>
      </c>
      <c r="L116" s="231">
        <f t="shared" si="21"/>
        <v>-1.1416284441092728</v>
      </c>
    </row>
    <row r="117" spans="1:12" ht="15" customHeight="1" x14ac:dyDescent="0.25">
      <c r="A117" s="208" t="s">
        <v>33</v>
      </c>
      <c r="B117" s="101">
        <v>470543792</v>
      </c>
      <c r="C117" s="101">
        <v>497618365.00000066</v>
      </c>
      <c r="D117" s="101">
        <v>542425548.99999666</v>
      </c>
      <c r="E117" s="101">
        <v>573007480.00000024</v>
      </c>
      <c r="F117" s="101">
        <v>579661752</v>
      </c>
      <c r="G117" s="101">
        <v>546861863.00000358</v>
      </c>
      <c r="H117" s="229">
        <f t="shared" si="17"/>
        <v>16.219121853806868</v>
      </c>
      <c r="I117" s="230">
        <f t="shared" si="18"/>
        <v>9.895836139408317</v>
      </c>
      <c r="J117" s="231">
        <f t="shared" si="19"/>
        <v>0.81786597408355988</v>
      </c>
      <c r="K117" s="231">
        <f t="shared" si="20"/>
        <v>-4.5628753397768236</v>
      </c>
      <c r="L117" s="231">
        <f t="shared" si="21"/>
        <v>-5.6584532077245626</v>
      </c>
    </row>
    <row r="118" spans="1:12" ht="15" customHeight="1" x14ac:dyDescent="0.25">
      <c r="A118" s="208" t="s">
        <v>34</v>
      </c>
      <c r="B118" s="101">
        <v>70147330</v>
      </c>
      <c r="C118" s="101">
        <v>73869206.999999851</v>
      </c>
      <c r="D118" s="101">
        <v>77650756.999999866</v>
      </c>
      <c r="E118" s="101">
        <v>84442550.999999896</v>
      </c>
      <c r="F118" s="101">
        <v>94082397.000000015</v>
      </c>
      <c r="G118" s="101">
        <v>94768818.999999881</v>
      </c>
      <c r="H118" s="229">
        <f t="shared" si="17"/>
        <v>35.09968091444091</v>
      </c>
      <c r="I118" s="230">
        <f t="shared" si="18"/>
        <v>28.292725546654481</v>
      </c>
      <c r="J118" s="231">
        <f t="shared" si="19"/>
        <v>22.044938982372116</v>
      </c>
      <c r="K118" s="231">
        <f t="shared" si="20"/>
        <v>12.228749460683616</v>
      </c>
      <c r="L118" s="231">
        <f t="shared" si="21"/>
        <v>0.72959663219451443</v>
      </c>
    </row>
    <row r="119" spans="1:12" ht="15" customHeight="1" x14ac:dyDescent="0.25">
      <c r="A119" s="208" t="s">
        <v>35</v>
      </c>
      <c r="B119" s="101">
        <v>9967621</v>
      </c>
      <c r="C119" s="101">
        <v>9404820.0000000093</v>
      </c>
      <c r="D119" s="101">
        <v>10082748.999999991</v>
      </c>
      <c r="E119" s="101">
        <v>10533749.999999998</v>
      </c>
      <c r="F119" s="101">
        <v>13367466.999999998</v>
      </c>
      <c r="G119" s="101">
        <v>9199015.0000000037</v>
      </c>
      <c r="H119" s="229">
        <f t="shared" si="17"/>
        <v>-7.711027536058964</v>
      </c>
      <c r="I119" s="230">
        <f t="shared" si="18"/>
        <v>-2.1882928115583837</v>
      </c>
      <c r="J119" s="231">
        <f t="shared" si="19"/>
        <v>-8.76481205671179</v>
      </c>
      <c r="K119" s="231">
        <f t="shared" si="20"/>
        <v>-12.671033582532289</v>
      </c>
      <c r="L119" s="231">
        <f t="shared" si="21"/>
        <v>-31.18355930858101</v>
      </c>
    </row>
    <row r="120" spans="1:12" ht="15" customHeight="1" x14ac:dyDescent="0.25">
      <c r="A120" s="208" t="s">
        <v>36</v>
      </c>
      <c r="B120" s="101">
        <v>204537368</v>
      </c>
      <c r="C120" s="101">
        <v>193272759.00000015</v>
      </c>
      <c r="D120" s="101">
        <v>232064689.00000027</v>
      </c>
      <c r="E120" s="101">
        <v>267388702.99999988</v>
      </c>
      <c r="F120" s="101">
        <v>283081489.99999982</v>
      </c>
      <c r="G120" s="101">
        <v>280001998.99999982</v>
      </c>
      <c r="H120" s="229">
        <f t="shared" si="17"/>
        <v>36.895278226128255</v>
      </c>
      <c r="I120" s="230">
        <f t="shared" si="18"/>
        <v>44.874011448245312</v>
      </c>
      <c r="J120" s="231">
        <f t="shared" si="19"/>
        <v>20.656873825383883</v>
      </c>
      <c r="K120" s="231">
        <f t="shared" si="20"/>
        <v>4.7172135017237196</v>
      </c>
      <c r="L120" s="231">
        <f t="shared" si="21"/>
        <v>-1.0878461180912922</v>
      </c>
    </row>
    <row r="121" spans="1:12" ht="15" customHeight="1" x14ac:dyDescent="0.25">
      <c r="A121" s="208" t="s">
        <v>37</v>
      </c>
      <c r="B121" s="101">
        <v>720471616</v>
      </c>
      <c r="C121" s="101">
        <v>752841234.00000024</v>
      </c>
      <c r="D121" s="101">
        <v>823862324.00000703</v>
      </c>
      <c r="E121" s="101">
        <v>846256464.00000024</v>
      </c>
      <c r="F121" s="101">
        <v>835693683.99999869</v>
      </c>
      <c r="G121" s="101">
        <v>886470232.99999714</v>
      </c>
      <c r="H121" s="229">
        <f t="shared" si="17"/>
        <v>23.040271582329382</v>
      </c>
      <c r="I121" s="230">
        <f t="shared" si="18"/>
        <v>17.749957489708493</v>
      </c>
      <c r="J121" s="231">
        <f t="shared" si="19"/>
        <v>7.5993169217906313</v>
      </c>
      <c r="K121" s="231">
        <f t="shared" si="20"/>
        <v>4.7519600393855228</v>
      </c>
      <c r="L121" s="231">
        <f t="shared" si="21"/>
        <v>6.0759761587474941</v>
      </c>
    </row>
    <row r="122" spans="1:12" ht="15" customHeight="1" x14ac:dyDescent="0.25">
      <c r="A122" s="208" t="s">
        <v>38</v>
      </c>
      <c r="B122" s="101">
        <v>131013424</v>
      </c>
      <c r="C122" s="101">
        <v>136391589.00000009</v>
      </c>
      <c r="D122" s="101">
        <v>175067631.00000009</v>
      </c>
      <c r="E122" s="101">
        <v>209201978</v>
      </c>
      <c r="F122" s="101">
        <v>224947550.00000009</v>
      </c>
      <c r="G122" s="101">
        <v>235373470.99999958</v>
      </c>
      <c r="H122" s="229">
        <f t="shared" si="17"/>
        <v>79.65599540395155</v>
      </c>
      <c r="I122" s="230">
        <f t="shared" si="18"/>
        <v>72.571837256034485</v>
      </c>
      <c r="J122" s="231">
        <f t="shared" si="19"/>
        <v>34.447167449246791</v>
      </c>
      <c r="K122" s="231">
        <f t="shared" si="20"/>
        <v>12.510155616214874</v>
      </c>
      <c r="L122" s="231">
        <f t="shared" si="21"/>
        <v>4.6348230954280183</v>
      </c>
    </row>
    <row r="123" spans="1:12" ht="15" customHeight="1" x14ac:dyDescent="0.25">
      <c r="A123" s="208" t="s">
        <v>39</v>
      </c>
      <c r="B123" s="101">
        <v>1047574780</v>
      </c>
      <c r="C123" s="101">
        <v>1031626938.9999988</v>
      </c>
      <c r="D123" s="101">
        <v>1163621307.9999995</v>
      </c>
      <c r="E123" s="101">
        <v>1154982867.0000007</v>
      </c>
      <c r="F123" s="101">
        <v>1175849734.0000005</v>
      </c>
      <c r="G123" s="101">
        <v>1260072920.0000026</v>
      </c>
      <c r="H123" s="229">
        <f t="shared" si="17"/>
        <v>20.284770505834686</v>
      </c>
      <c r="I123" s="230">
        <f t="shared" si="18"/>
        <v>22.144243462801242</v>
      </c>
      <c r="J123" s="231">
        <f t="shared" si="19"/>
        <v>8.2889176518932572</v>
      </c>
      <c r="K123" s="231">
        <f t="shared" si="20"/>
        <v>9.0988408575243227</v>
      </c>
      <c r="L123" s="231">
        <f t="shared" si="21"/>
        <v>7.16275078053485</v>
      </c>
    </row>
    <row r="124" spans="1:12" ht="15" customHeight="1" x14ac:dyDescent="0.25">
      <c r="A124" s="208" t="s">
        <v>40</v>
      </c>
      <c r="B124" s="101">
        <v>457987612</v>
      </c>
      <c r="C124" s="101">
        <v>463213926.00000006</v>
      </c>
      <c r="D124" s="101">
        <v>473128382.99999952</v>
      </c>
      <c r="E124" s="101">
        <v>480731578.99999887</v>
      </c>
      <c r="F124" s="101">
        <v>481138334.99999976</v>
      </c>
      <c r="G124" s="101">
        <v>455768564.99999869</v>
      </c>
      <c r="H124" s="229">
        <f t="shared" si="17"/>
        <v>-0.48452118394881438</v>
      </c>
      <c r="I124" s="230">
        <f t="shared" si="18"/>
        <v>-1.6073266760985376</v>
      </c>
      <c r="J124" s="231">
        <f t="shared" si="19"/>
        <v>-3.6691559043501343</v>
      </c>
      <c r="K124" s="231">
        <f t="shared" si="20"/>
        <v>-5.1927135828953368</v>
      </c>
      <c r="L124" s="231">
        <f t="shared" si="21"/>
        <v>-5.2728639882750343</v>
      </c>
    </row>
    <row r="125" spans="1:12" ht="15" customHeight="1" x14ac:dyDescent="0.25">
      <c r="A125" s="208" t="s">
        <v>41</v>
      </c>
      <c r="B125" s="101">
        <v>2000233949</v>
      </c>
      <c r="C125" s="101">
        <v>2092822079.0000014</v>
      </c>
      <c r="D125" s="101">
        <v>2161953830.0000167</v>
      </c>
      <c r="E125" s="101">
        <v>2328263201.9999876</v>
      </c>
      <c r="F125" s="101">
        <v>2371267673.9999986</v>
      </c>
      <c r="G125" s="101">
        <v>2016192280.0000091</v>
      </c>
      <c r="H125" s="229">
        <f t="shared" si="17"/>
        <v>0.7978232250276136</v>
      </c>
      <c r="I125" s="230">
        <f t="shared" si="18"/>
        <v>-3.6615534482801309</v>
      </c>
      <c r="J125" s="231">
        <f t="shared" si="19"/>
        <v>-6.7421213153292143</v>
      </c>
      <c r="K125" s="231">
        <f t="shared" si="20"/>
        <v>-13.4035929327882</v>
      </c>
      <c r="L125" s="231">
        <f t="shared" si="21"/>
        <v>-14.974074748846334</v>
      </c>
    </row>
    <row r="126" spans="1:12" ht="15" customHeight="1" x14ac:dyDescent="0.25">
      <c r="A126" s="208" t="s">
        <v>42</v>
      </c>
      <c r="B126" s="101">
        <v>352338999</v>
      </c>
      <c r="C126" s="101">
        <v>388587841.00000006</v>
      </c>
      <c r="D126" s="101">
        <v>432691832.99999785</v>
      </c>
      <c r="E126" s="101">
        <v>471912179.00000107</v>
      </c>
      <c r="F126" s="101">
        <v>517295511.00000024</v>
      </c>
      <c r="G126" s="101">
        <v>453498840.99999934</v>
      </c>
      <c r="H126" s="229">
        <f t="shared" si="17"/>
        <v>28.710940965124138</v>
      </c>
      <c r="I126" s="230">
        <f t="shared" si="18"/>
        <v>16.704331209374928</v>
      </c>
      <c r="J126" s="231">
        <f t="shared" si="19"/>
        <v>4.8087360132821289</v>
      </c>
      <c r="K126" s="231">
        <f t="shared" si="20"/>
        <v>-3.9018569173231015</v>
      </c>
      <c r="L126" s="231">
        <f t="shared" si="21"/>
        <v>-12.332732189512626</v>
      </c>
    </row>
    <row r="127" spans="1:12" ht="15" customHeight="1" x14ac:dyDescent="0.25">
      <c r="A127" s="208" t="s">
        <v>43</v>
      </c>
      <c r="B127" s="101">
        <v>415593939</v>
      </c>
      <c r="C127" s="101">
        <v>417271954.0000006</v>
      </c>
      <c r="D127" s="101">
        <v>452246493.99999869</v>
      </c>
      <c r="E127" s="101">
        <v>464097422.00000048</v>
      </c>
      <c r="F127" s="101">
        <v>480996291.99999994</v>
      </c>
      <c r="G127" s="101">
        <v>421077909.99999976</v>
      </c>
      <c r="H127" s="229">
        <f t="shared" si="17"/>
        <v>1.3195502834317807</v>
      </c>
      <c r="I127" s="230">
        <f t="shared" si="18"/>
        <v>0.91210443537241304</v>
      </c>
      <c r="J127" s="231">
        <f t="shared" si="19"/>
        <v>-6.8919459660861406</v>
      </c>
      <c r="K127" s="231">
        <f t="shared" si="20"/>
        <v>-9.2695003162505571</v>
      </c>
      <c r="L127" s="231">
        <f t="shared" si="21"/>
        <v>-12.457140106186131</v>
      </c>
    </row>
    <row r="128" spans="1:12" ht="15" customHeight="1" x14ac:dyDescent="0.25">
      <c r="A128" s="208" t="s">
        <v>5</v>
      </c>
      <c r="B128" s="101">
        <v>71012625</v>
      </c>
      <c r="C128" s="101">
        <v>84278158.999999955</v>
      </c>
      <c r="D128" s="101">
        <v>90968948.000000194</v>
      </c>
      <c r="E128" s="101">
        <v>176535875.00000006</v>
      </c>
      <c r="F128" s="101">
        <v>117975481</v>
      </c>
      <c r="G128" s="101">
        <v>146876013.99999985</v>
      </c>
      <c r="H128" s="229">
        <f t="shared" si="17"/>
        <v>106.83084733172427</v>
      </c>
      <c r="I128" s="230">
        <f t="shared" si="18"/>
        <v>74.275299487735538</v>
      </c>
      <c r="J128" s="231">
        <f t="shared" si="19"/>
        <v>61.457307388010634</v>
      </c>
      <c r="K128" s="231">
        <f t="shared" si="20"/>
        <v>-16.80103888232361</v>
      </c>
      <c r="L128" s="231">
        <f t="shared" si="21"/>
        <v>24.497067318589586</v>
      </c>
    </row>
    <row r="129" spans="1:12" ht="15" customHeight="1" x14ac:dyDescent="0.25">
      <c r="A129" s="227" t="s">
        <v>6</v>
      </c>
      <c r="B129" s="205">
        <f t="shared" ref="B129:G129" si="22">SUM(B101:B128)</f>
        <v>11919494345</v>
      </c>
      <c r="C129" s="205">
        <f t="shared" si="22"/>
        <v>12183684489.000008</v>
      </c>
      <c r="D129" s="205">
        <f t="shared" si="22"/>
        <v>12955460162.000015</v>
      </c>
      <c r="E129" s="205">
        <f t="shared" si="22"/>
        <v>13551361800.999975</v>
      </c>
      <c r="F129" s="205">
        <f t="shared" si="22"/>
        <v>13684536150</v>
      </c>
      <c r="G129" s="205">
        <f t="shared" si="22"/>
        <v>12654983863.999989</v>
      </c>
      <c r="H129" s="239">
        <f t="shared" si="17"/>
        <v>6.1704758416074412</v>
      </c>
      <c r="I129" s="240">
        <f t="shared" si="18"/>
        <v>3.8682828287739426</v>
      </c>
      <c r="J129" s="241">
        <f t="shared" si="19"/>
        <v>-2.3193023963854387</v>
      </c>
      <c r="K129" s="241">
        <f t="shared" si="20"/>
        <v>-6.6146705413314351</v>
      </c>
      <c r="L129" s="241">
        <f t="shared" si="21"/>
        <v>-7.5234722954055826</v>
      </c>
    </row>
    <row r="131" spans="1:12" ht="15" customHeight="1" x14ac:dyDescent="0.25">
      <c r="A131" s="23" t="s">
        <v>11</v>
      </c>
      <c r="B131" s="238"/>
      <c r="C131" s="238"/>
      <c r="D131" s="238"/>
      <c r="E131" s="238"/>
      <c r="F131" s="238"/>
      <c r="G131" s="238"/>
      <c r="H131" s="238"/>
      <c r="I131" s="238"/>
    </row>
    <row r="132" spans="1:12" ht="29.25" customHeight="1" x14ac:dyDescent="0.25">
      <c r="A132" s="222" t="s">
        <v>46</v>
      </c>
      <c r="B132" s="218">
        <v>2015</v>
      </c>
      <c r="C132" s="218">
        <v>2016</v>
      </c>
      <c r="D132" s="218">
        <v>2017</v>
      </c>
      <c r="E132" s="218">
        <v>2018</v>
      </c>
      <c r="F132" s="218">
        <v>2019</v>
      </c>
      <c r="G132" s="5">
        <v>2020</v>
      </c>
      <c r="H132" s="207" t="s">
        <v>595</v>
      </c>
      <c r="I132" s="207" t="s">
        <v>596</v>
      </c>
      <c r="J132" s="223" t="s">
        <v>597</v>
      </c>
      <c r="K132" s="207" t="s">
        <v>598</v>
      </c>
      <c r="L132" s="207" t="s">
        <v>599</v>
      </c>
    </row>
    <row r="133" spans="1:12" ht="15" customHeight="1" x14ac:dyDescent="0.25">
      <c r="A133" s="208" t="s">
        <v>17</v>
      </c>
      <c r="B133" s="101">
        <v>73150374</v>
      </c>
      <c r="C133" s="101">
        <v>66556476.999999978</v>
      </c>
      <c r="D133" s="101">
        <v>68766432.999999955</v>
      </c>
      <c r="E133" s="101">
        <v>67736887.99999997</v>
      </c>
      <c r="F133" s="101">
        <v>75750647.00000003</v>
      </c>
      <c r="G133" s="101">
        <v>64779430.000000045</v>
      </c>
      <c r="H133" s="229">
        <f>G133/B133*100-100</f>
        <v>-11.443473959545244</v>
      </c>
      <c r="I133" s="230">
        <f>G133/C133*100-100</f>
        <v>-2.6699835689919951</v>
      </c>
      <c r="J133" s="231">
        <f>G133/D133*100-100</f>
        <v>-5.7978912473181623</v>
      </c>
      <c r="K133" s="231">
        <f>G133/E133*100-100</f>
        <v>-4.3660966532739565</v>
      </c>
      <c r="L133" s="231">
        <f>G133/F133*100-100</f>
        <v>-14.483331079667181</v>
      </c>
    </row>
    <row r="134" spans="1:12" ht="15" customHeight="1" x14ac:dyDescent="0.25">
      <c r="A134" s="208" t="s">
        <v>18</v>
      </c>
      <c r="B134" s="101">
        <v>3601767</v>
      </c>
      <c r="C134" s="101">
        <v>2164872.0000000005</v>
      </c>
      <c r="D134" s="101">
        <v>7943128</v>
      </c>
      <c r="E134" s="101">
        <v>1800250.9999999991</v>
      </c>
      <c r="F134" s="101">
        <v>3314768.0000000005</v>
      </c>
      <c r="G134" s="101">
        <v>3967210.0000000014</v>
      </c>
      <c r="H134" s="229">
        <f>G134/B134*100-100</f>
        <v>10.146214344237194</v>
      </c>
      <c r="I134" s="230">
        <f>G134/C134*100-100</f>
        <v>83.253790524335869</v>
      </c>
      <c r="J134" s="231">
        <f>G134/D134*100-100</f>
        <v>-50.05481467754263</v>
      </c>
      <c r="K134" s="231">
        <f>G134/E134*100-100</f>
        <v>120.36982620756791</v>
      </c>
      <c r="L134" s="231">
        <f>G134/F134*100-100</f>
        <v>19.682885800755926</v>
      </c>
    </row>
    <row r="135" spans="1:12" ht="15" customHeight="1" x14ac:dyDescent="0.25">
      <c r="A135" s="208" t="s">
        <v>19</v>
      </c>
      <c r="B135" s="101">
        <v>138485384</v>
      </c>
      <c r="C135" s="101">
        <v>143615520.99999991</v>
      </c>
      <c r="D135" s="101">
        <v>178721573.00000006</v>
      </c>
      <c r="E135" s="101">
        <v>229523237</v>
      </c>
      <c r="F135" s="101">
        <v>208143635.99999997</v>
      </c>
      <c r="G135" s="101">
        <v>189779485.99999997</v>
      </c>
      <c r="H135" s="229">
        <f t="shared" ref="H135:H161" si="23">G135/B135*100-100</f>
        <v>37.039361496806009</v>
      </c>
      <c r="I135" s="230">
        <f t="shared" ref="I135:I161" si="24">G135/C135*100-100</f>
        <v>32.144133641377152</v>
      </c>
      <c r="J135" s="231">
        <f t="shared" ref="J135:J161" si="25">G135/D135*100-100</f>
        <v>6.1872290034062729</v>
      </c>
      <c r="K135" s="231">
        <f t="shared" ref="K135:K161" si="26">G135/E135*100-100</f>
        <v>-17.315785329395666</v>
      </c>
      <c r="L135" s="231">
        <f t="shared" ref="L135:L161" si="27">G135/F135*100-100</f>
        <v>-8.8228255991453892</v>
      </c>
    </row>
    <row r="136" spans="1:12" ht="15" customHeight="1" x14ac:dyDescent="0.25">
      <c r="A136" s="208" t="s">
        <v>20</v>
      </c>
      <c r="B136" s="101">
        <v>196280803</v>
      </c>
      <c r="C136" s="101">
        <v>248227804.00000006</v>
      </c>
      <c r="D136" s="101">
        <v>237453720.99999985</v>
      </c>
      <c r="E136" s="101">
        <v>254183820.00000033</v>
      </c>
      <c r="F136" s="101">
        <v>276342365.00000024</v>
      </c>
      <c r="G136" s="101">
        <v>281958408.9999997</v>
      </c>
      <c r="H136" s="229">
        <f t="shared" si="23"/>
        <v>43.650527555667111</v>
      </c>
      <c r="I136" s="230">
        <f t="shared" si="24"/>
        <v>13.588568426444141</v>
      </c>
      <c r="J136" s="231">
        <f t="shared" si="25"/>
        <v>18.742468137612335</v>
      </c>
      <c r="K136" s="231">
        <f t="shared" si="26"/>
        <v>10.926969702477265</v>
      </c>
      <c r="L136" s="231">
        <f t="shared" si="27"/>
        <v>2.0322776060773151</v>
      </c>
    </row>
    <row r="137" spans="1:12" ht="15" customHeight="1" x14ac:dyDescent="0.25">
      <c r="A137" s="208" t="s">
        <v>21</v>
      </c>
      <c r="B137" s="101">
        <v>290239681</v>
      </c>
      <c r="C137" s="101">
        <v>327611543.00000012</v>
      </c>
      <c r="D137" s="101">
        <v>361075526.99999923</v>
      </c>
      <c r="E137" s="101">
        <v>382682438.99999976</v>
      </c>
      <c r="F137" s="101">
        <v>394192645.9999997</v>
      </c>
      <c r="G137" s="101">
        <v>384695174.9999994</v>
      </c>
      <c r="H137" s="229">
        <f t="shared" si="23"/>
        <v>32.543962863575302</v>
      </c>
      <c r="I137" s="230">
        <f t="shared" si="24"/>
        <v>17.424182150993147</v>
      </c>
      <c r="J137" s="231">
        <f t="shared" si="25"/>
        <v>6.5414702004991341</v>
      </c>
      <c r="K137" s="231">
        <f t="shared" si="26"/>
        <v>0.52595462840135099</v>
      </c>
      <c r="L137" s="231">
        <f t="shared" si="27"/>
        <v>-2.40934758585027</v>
      </c>
    </row>
    <row r="138" spans="1:12" ht="15" customHeight="1" x14ac:dyDescent="0.25">
      <c r="A138" s="208" t="s">
        <v>22</v>
      </c>
      <c r="B138" s="101">
        <v>89963583</v>
      </c>
      <c r="C138" s="101">
        <v>91648774.999999851</v>
      </c>
      <c r="D138" s="101">
        <v>100694120.00000004</v>
      </c>
      <c r="E138" s="101">
        <v>96687960.000000119</v>
      </c>
      <c r="F138" s="101">
        <v>80383823.999999911</v>
      </c>
      <c r="G138" s="101">
        <v>73540655.000000149</v>
      </c>
      <c r="H138" s="229">
        <f t="shared" si="23"/>
        <v>-18.255084393426003</v>
      </c>
      <c r="I138" s="230">
        <f t="shared" si="24"/>
        <v>-19.758169162653545</v>
      </c>
      <c r="J138" s="231">
        <f t="shared" si="25"/>
        <v>-26.966286611373022</v>
      </c>
      <c r="K138" s="231">
        <f t="shared" si="26"/>
        <v>-23.9402144796518</v>
      </c>
      <c r="L138" s="231">
        <f t="shared" si="27"/>
        <v>-8.5131170171747073</v>
      </c>
    </row>
    <row r="139" spans="1:12" ht="15" customHeight="1" x14ac:dyDescent="0.25">
      <c r="A139" s="208" t="s">
        <v>23</v>
      </c>
      <c r="B139" s="101">
        <v>143478777</v>
      </c>
      <c r="C139" s="101">
        <v>156816432.99999973</v>
      </c>
      <c r="D139" s="101">
        <v>204095712.00000027</v>
      </c>
      <c r="E139" s="101">
        <v>220827737.99999976</v>
      </c>
      <c r="F139" s="101">
        <v>193198170.99999994</v>
      </c>
      <c r="G139" s="101">
        <v>151588433.99999961</v>
      </c>
      <c r="H139" s="229">
        <f t="shared" si="23"/>
        <v>5.6521648494394441</v>
      </c>
      <c r="I139" s="230">
        <f t="shared" si="24"/>
        <v>-3.3338336422944508</v>
      </c>
      <c r="J139" s="231">
        <f t="shared" si="25"/>
        <v>-25.726791359536534</v>
      </c>
      <c r="K139" s="231">
        <f t="shared" si="26"/>
        <v>-31.354441533065113</v>
      </c>
      <c r="L139" s="231">
        <f t="shared" si="27"/>
        <v>-21.537334843610054</v>
      </c>
    </row>
    <row r="140" spans="1:12" ht="15" customHeight="1" x14ac:dyDescent="0.25">
      <c r="A140" s="208" t="s">
        <v>24</v>
      </c>
      <c r="B140" s="101">
        <v>13800129</v>
      </c>
      <c r="C140" s="101">
        <v>15993544.000000002</v>
      </c>
      <c r="D140" s="101">
        <v>30857276.999999985</v>
      </c>
      <c r="E140" s="101">
        <v>26395865.999999985</v>
      </c>
      <c r="F140" s="101">
        <v>22265109.999999993</v>
      </c>
      <c r="G140" s="101">
        <v>18921553.000000007</v>
      </c>
      <c r="H140" s="229">
        <f t="shared" si="23"/>
        <v>37.111421204830833</v>
      </c>
      <c r="I140" s="230">
        <f t="shared" si="24"/>
        <v>18.307443303372949</v>
      </c>
      <c r="J140" s="231">
        <f t="shared" si="25"/>
        <v>-38.68041888466044</v>
      </c>
      <c r="K140" s="231">
        <f t="shared" si="26"/>
        <v>-28.316225730195711</v>
      </c>
      <c r="L140" s="231">
        <f t="shared" si="27"/>
        <v>-15.01702439377118</v>
      </c>
    </row>
    <row r="141" spans="1:12" ht="15" customHeight="1" x14ac:dyDescent="0.25">
      <c r="A141" s="208" t="s">
        <v>25</v>
      </c>
      <c r="B141" s="101">
        <v>68630587</v>
      </c>
      <c r="C141" s="101">
        <v>64552690.999999806</v>
      </c>
      <c r="D141" s="101">
        <v>61990972.999999978</v>
      </c>
      <c r="E141" s="101">
        <v>65605287.999999948</v>
      </c>
      <c r="F141" s="101">
        <v>64665684.00000003</v>
      </c>
      <c r="G141" s="101">
        <v>46306052</v>
      </c>
      <c r="H141" s="229">
        <f t="shared" si="23"/>
        <v>-32.528550280358232</v>
      </c>
      <c r="I141" s="230">
        <f t="shared" si="24"/>
        <v>-28.266271657055881</v>
      </c>
      <c r="J141" s="231">
        <f t="shared" si="25"/>
        <v>-25.301943558782312</v>
      </c>
      <c r="K141" s="231">
        <f t="shared" si="26"/>
        <v>-29.417195760195369</v>
      </c>
      <c r="L141" s="231">
        <f t="shared" si="27"/>
        <v>-28.391614940622944</v>
      </c>
    </row>
    <row r="142" spans="1:12" ht="15" customHeight="1" x14ac:dyDescent="0.25">
      <c r="A142" s="208" t="s">
        <v>26</v>
      </c>
      <c r="B142" s="101">
        <v>415259108</v>
      </c>
      <c r="C142" s="101">
        <v>436787734.99999976</v>
      </c>
      <c r="D142" s="101">
        <v>478791690.00000006</v>
      </c>
      <c r="E142" s="101">
        <v>540128937.9999994</v>
      </c>
      <c r="F142" s="101">
        <v>601851846.00000024</v>
      </c>
      <c r="G142" s="101">
        <v>424619601.99999952</v>
      </c>
      <c r="H142" s="229">
        <f t="shared" si="23"/>
        <v>2.2541333398037153</v>
      </c>
      <c r="I142" s="230">
        <f t="shared" si="24"/>
        <v>-2.7858229581469942</v>
      </c>
      <c r="J142" s="231">
        <f t="shared" si="25"/>
        <v>-11.314333379512192</v>
      </c>
      <c r="K142" s="231">
        <f t="shared" si="26"/>
        <v>-21.38551147207744</v>
      </c>
      <c r="L142" s="231">
        <f t="shared" si="27"/>
        <v>-29.447819289400442</v>
      </c>
    </row>
    <row r="143" spans="1:12" ht="15" customHeight="1" x14ac:dyDescent="0.25">
      <c r="A143" s="208" t="s">
        <v>27</v>
      </c>
      <c r="B143" s="101">
        <v>21614036</v>
      </c>
      <c r="C143" s="101">
        <v>20426897.999999996</v>
      </c>
      <c r="D143" s="101">
        <v>30021495.000000019</v>
      </c>
      <c r="E143" s="101">
        <v>27683750.999999974</v>
      </c>
      <c r="F143" s="101">
        <v>28790026.999999996</v>
      </c>
      <c r="G143" s="101">
        <v>29345255.00000003</v>
      </c>
      <c r="H143" s="229">
        <f t="shared" si="23"/>
        <v>35.769437045445983</v>
      </c>
      <c r="I143" s="230">
        <f t="shared" si="24"/>
        <v>43.659869452523026</v>
      </c>
      <c r="J143" s="231">
        <f t="shared" si="25"/>
        <v>-2.2525194031809121</v>
      </c>
      <c r="K143" s="231">
        <f t="shared" si="26"/>
        <v>6.0017300401237463</v>
      </c>
      <c r="L143" s="231">
        <f t="shared" si="27"/>
        <v>1.9285428249165477</v>
      </c>
    </row>
    <row r="144" spans="1:12" ht="15" customHeight="1" x14ac:dyDescent="0.25">
      <c r="A144" s="208" t="s">
        <v>28</v>
      </c>
      <c r="B144" s="101">
        <v>18011897</v>
      </c>
      <c r="C144" s="101">
        <v>24381807.000000022</v>
      </c>
      <c r="D144" s="101">
        <v>30291628.000000011</v>
      </c>
      <c r="E144" s="101">
        <v>24906159.000000004</v>
      </c>
      <c r="F144" s="101">
        <v>17532738</v>
      </c>
      <c r="G144" s="101">
        <v>13357849.000000006</v>
      </c>
      <c r="H144" s="229">
        <f t="shared" si="23"/>
        <v>-25.838744247760218</v>
      </c>
      <c r="I144" s="230">
        <f t="shared" si="24"/>
        <v>-45.213867864674697</v>
      </c>
      <c r="J144" s="231">
        <f t="shared" si="25"/>
        <v>-55.902505471148665</v>
      </c>
      <c r="K144" s="231">
        <f t="shared" si="26"/>
        <v>-46.367286099795621</v>
      </c>
      <c r="L144" s="231">
        <f t="shared" si="27"/>
        <v>-23.811962512643461</v>
      </c>
    </row>
    <row r="145" spans="1:12" ht="15" customHeight="1" x14ac:dyDescent="0.25">
      <c r="A145" s="208" t="s">
        <v>29</v>
      </c>
      <c r="B145" s="101">
        <v>127454562</v>
      </c>
      <c r="C145" s="101">
        <v>147510300.00000027</v>
      </c>
      <c r="D145" s="101">
        <v>134583234.99999979</v>
      </c>
      <c r="E145" s="101">
        <v>149788128.99999979</v>
      </c>
      <c r="F145" s="101">
        <v>155649304</v>
      </c>
      <c r="G145" s="101">
        <v>138952632.00000006</v>
      </c>
      <c r="H145" s="229">
        <f t="shared" si="23"/>
        <v>9.0213090999442329</v>
      </c>
      <c r="I145" s="230">
        <f t="shared" si="24"/>
        <v>-5.8014036985893114</v>
      </c>
      <c r="J145" s="231">
        <f t="shared" si="25"/>
        <v>3.2466131461324181</v>
      </c>
      <c r="K145" s="231">
        <f t="shared" si="26"/>
        <v>-7.2338823325577124</v>
      </c>
      <c r="L145" s="231">
        <f t="shared" si="27"/>
        <v>-10.727109965104603</v>
      </c>
    </row>
    <row r="146" spans="1:12" ht="15" customHeight="1" x14ac:dyDescent="0.25">
      <c r="A146" s="208" t="s">
        <v>30</v>
      </c>
      <c r="B146" s="101">
        <v>32574735</v>
      </c>
      <c r="C146" s="101">
        <v>31385734.000000019</v>
      </c>
      <c r="D146" s="101">
        <v>27239237.999999963</v>
      </c>
      <c r="E146" s="101">
        <v>31324320.999999996</v>
      </c>
      <c r="F146" s="101">
        <v>33797587.000000022</v>
      </c>
      <c r="G146" s="101">
        <v>19361592</v>
      </c>
      <c r="H146" s="229">
        <f t="shared" si="23"/>
        <v>-40.56254947277391</v>
      </c>
      <c r="I146" s="230">
        <f t="shared" si="24"/>
        <v>-38.310851675477821</v>
      </c>
      <c r="J146" s="231">
        <f t="shared" si="25"/>
        <v>-28.920214287932623</v>
      </c>
      <c r="K146" s="231">
        <f t="shared" si="26"/>
        <v>-38.189906813941789</v>
      </c>
      <c r="L146" s="231">
        <f t="shared" si="27"/>
        <v>-42.713093689203355</v>
      </c>
    </row>
    <row r="147" spans="1:12" ht="15" customHeight="1" x14ac:dyDescent="0.25">
      <c r="A147" s="208" t="s">
        <v>31</v>
      </c>
      <c r="B147" s="101">
        <v>32967281</v>
      </c>
      <c r="C147" s="101">
        <v>47600155.000000052</v>
      </c>
      <c r="D147" s="101">
        <v>56739121.999999963</v>
      </c>
      <c r="E147" s="101">
        <v>57195379</v>
      </c>
      <c r="F147" s="101">
        <v>59979174.999999985</v>
      </c>
      <c r="G147" s="101">
        <v>56461772.00000006</v>
      </c>
      <c r="H147" s="229">
        <f t="shared" si="23"/>
        <v>71.266086517720566</v>
      </c>
      <c r="I147" s="230">
        <f t="shared" si="24"/>
        <v>18.61678181510122</v>
      </c>
      <c r="J147" s="231">
        <f t="shared" si="25"/>
        <v>-0.48881616462077204</v>
      </c>
      <c r="K147" s="231">
        <f t="shared" si="26"/>
        <v>-1.2826333400115004</v>
      </c>
      <c r="L147" s="231">
        <f t="shared" si="27"/>
        <v>-5.8643737597256518</v>
      </c>
    </row>
    <row r="148" spans="1:12" ht="15" customHeight="1" x14ac:dyDescent="0.25">
      <c r="A148" s="208" t="s">
        <v>32</v>
      </c>
      <c r="B148" s="101">
        <v>316883337</v>
      </c>
      <c r="C148" s="101">
        <v>318238247.0000006</v>
      </c>
      <c r="D148" s="101">
        <v>280185390.99999923</v>
      </c>
      <c r="E148" s="101">
        <v>295919909.00000024</v>
      </c>
      <c r="F148" s="101">
        <v>256652794.00000018</v>
      </c>
      <c r="G148" s="101">
        <v>290151237.99999917</v>
      </c>
      <c r="H148" s="229">
        <f t="shared" si="23"/>
        <v>-8.4359434147213648</v>
      </c>
      <c r="I148" s="230">
        <f t="shared" si="24"/>
        <v>-8.8257804537244624</v>
      </c>
      <c r="J148" s="231">
        <f t="shared" si="25"/>
        <v>3.5568760257025644</v>
      </c>
      <c r="K148" s="231">
        <f t="shared" si="26"/>
        <v>-1.9494028027702228</v>
      </c>
      <c r="L148" s="231">
        <f t="shared" si="27"/>
        <v>13.052047272861159</v>
      </c>
    </row>
    <row r="149" spans="1:12" ht="15" customHeight="1" x14ac:dyDescent="0.25">
      <c r="A149" s="208" t="s">
        <v>33</v>
      </c>
      <c r="B149" s="101">
        <v>124076285</v>
      </c>
      <c r="C149" s="101">
        <v>132880146.00000015</v>
      </c>
      <c r="D149" s="101">
        <v>151632252.99999973</v>
      </c>
      <c r="E149" s="101">
        <v>149654252.99999991</v>
      </c>
      <c r="F149" s="101">
        <v>137445002.99999988</v>
      </c>
      <c r="G149" s="101">
        <v>152939620.99999991</v>
      </c>
      <c r="H149" s="229">
        <f t="shared" si="23"/>
        <v>23.262572698723133</v>
      </c>
      <c r="I149" s="230">
        <f t="shared" si="24"/>
        <v>15.095915833806913</v>
      </c>
      <c r="J149" s="231">
        <f t="shared" si="25"/>
        <v>0.86219651435250455</v>
      </c>
      <c r="K149" s="231">
        <f t="shared" si="26"/>
        <v>2.1953054685321973</v>
      </c>
      <c r="L149" s="231">
        <f t="shared" si="27"/>
        <v>11.273322173815245</v>
      </c>
    </row>
    <row r="150" spans="1:12" ht="15" customHeight="1" x14ac:dyDescent="0.25">
      <c r="A150" s="208" t="s">
        <v>34</v>
      </c>
      <c r="B150" s="101">
        <v>106361096</v>
      </c>
      <c r="C150" s="101">
        <v>103343378.00000003</v>
      </c>
      <c r="D150" s="101">
        <v>108220901.99999967</v>
      </c>
      <c r="E150" s="101">
        <v>134316451.99999985</v>
      </c>
      <c r="F150" s="101">
        <v>124146584.99999988</v>
      </c>
      <c r="G150" s="101">
        <v>72968783.000000164</v>
      </c>
      <c r="H150" s="229">
        <f t="shared" si="23"/>
        <v>-31.395232143903286</v>
      </c>
      <c r="I150" s="230">
        <f t="shared" si="24"/>
        <v>-29.391912271340559</v>
      </c>
      <c r="J150" s="231">
        <f t="shared" si="25"/>
        <v>-32.574223970152843</v>
      </c>
      <c r="K150" s="231">
        <f t="shared" si="26"/>
        <v>-45.673979684930742</v>
      </c>
      <c r="L150" s="231">
        <f t="shared" si="27"/>
        <v>-41.223688915808488</v>
      </c>
    </row>
    <row r="151" spans="1:12" ht="15" customHeight="1" x14ac:dyDescent="0.25">
      <c r="A151" s="208" t="s">
        <v>35</v>
      </c>
      <c r="B151" s="101">
        <v>2686767</v>
      </c>
      <c r="C151" s="101">
        <v>1569292</v>
      </c>
      <c r="D151" s="101">
        <v>2850727.9999999995</v>
      </c>
      <c r="E151" s="101">
        <v>2616974.0000000005</v>
      </c>
      <c r="F151" s="101">
        <v>2915641.9999999991</v>
      </c>
      <c r="G151" s="101">
        <v>1851453.0000000005</v>
      </c>
      <c r="H151" s="229">
        <f t="shared" si="23"/>
        <v>-31.089930760650248</v>
      </c>
      <c r="I151" s="230">
        <f t="shared" si="24"/>
        <v>17.980146460951858</v>
      </c>
      <c r="J151" s="231">
        <f t="shared" si="25"/>
        <v>-35.053326729172312</v>
      </c>
      <c r="K151" s="231">
        <f t="shared" si="26"/>
        <v>-29.252143888322919</v>
      </c>
      <c r="L151" s="231">
        <f t="shared" si="27"/>
        <v>-36.499302726466389</v>
      </c>
    </row>
    <row r="152" spans="1:12" ht="15" customHeight="1" x14ac:dyDescent="0.25">
      <c r="A152" s="208" t="s">
        <v>36</v>
      </c>
      <c r="B152" s="101">
        <v>305563384</v>
      </c>
      <c r="C152" s="101">
        <v>264757781.99999991</v>
      </c>
      <c r="D152" s="101">
        <v>293694321.00000006</v>
      </c>
      <c r="E152" s="101">
        <v>342296369</v>
      </c>
      <c r="F152" s="101">
        <v>324866399.99999994</v>
      </c>
      <c r="G152" s="101">
        <v>293397609</v>
      </c>
      <c r="H152" s="229">
        <f t="shared" si="23"/>
        <v>-3.9814243580965183</v>
      </c>
      <c r="I152" s="230">
        <f t="shared" si="24"/>
        <v>10.81736928888462</v>
      </c>
      <c r="J152" s="231">
        <f t="shared" si="25"/>
        <v>-0.10102748973483244</v>
      </c>
      <c r="K152" s="231">
        <f t="shared" si="26"/>
        <v>-14.285503566063241</v>
      </c>
      <c r="L152" s="231">
        <f t="shared" si="27"/>
        <v>-9.6866868965211381</v>
      </c>
    </row>
    <row r="153" spans="1:12" ht="15" customHeight="1" x14ac:dyDescent="0.25">
      <c r="A153" s="208" t="s">
        <v>37</v>
      </c>
      <c r="B153" s="101">
        <v>255381296</v>
      </c>
      <c r="C153" s="101">
        <v>281178954.99999934</v>
      </c>
      <c r="D153" s="101">
        <v>298126484.99999928</v>
      </c>
      <c r="E153" s="101">
        <v>257543266.99999979</v>
      </c>
      <c r="F153" s="101">
        <v>255073434.00000012</v>
      </c>
      <c r="G153" s="101">
        <v>247721514.99999943</v>
      </c>
      <c r="H153" s="229">
        <f t="shared" si="23"/>
        <v>-2.9993508216829383</v>
      </c>
      <c r="I153" s="230">
        <f t="shared" si="24"/>
        <v>-11.898984403011241</v>
      </c>
      <c r="J153" s="231">
        <f t="shared" si="25"/>
        <v>-16.90724324610072</v>
      </c>
      <c r="K153" s="231">
        <f t="shared" si="26"/>
        <v>-3.813631827540803</v>
      </c>
      <c r="L153" s="231">
        <f t="shared" si="27"/>
        <v>-2.8822754626813349</v>
      </c>
    </row>
    <row r="154" spans="1:12" ht="15" customHeight="1" x14ac:dyDescent="0.25">
      <c r="A154" s="208" t="s">
        <v>38</v>
      </c>
      <c r="B154" s="101">
        <v>50206988</v>
      </c>
      <c r="C154" s="101">
        <v>49960243.000000007</v>
      </c>
      <c r="D154" s="101">
        <v>54742318.999999918</v>
      </c>
      <c r="E154" s="101">
        <v>54751511.000000067</v>
      </c>
      <c r="F154" s="101">
        <v>72925682</v>
      </c>
      <c r="G154" s="101">
        <v>77450137.000000104</v>
      </c>
      <c r="H154" s="229">
        <f t="shared" si="23"/>
        <v>54.261667718446091</v>
      </c>
      <c r="I154" s="230">
        <f t="shared" si="24"/>
        <v>55.023539417132326</v>
      </c>
      <c r="J154" s="231">
        <f t="shared" si="25"/>
        <v>41.481286169115748</v>
      </c>
      <c r="K154" s="231">
        <f t="shared" si="26"/>
        <v>41.457533473368443</v>
      </c>
      <c r="L154" s="231">
        <f t="shared" si="27"/>
        <v>6.2041997769730841</v>
      </c>
    </row>
    <row r="155" spans="1:12" ht="15" customHeight="1" x14ac:dyDescent="0.25">
      <c r="A155" s="208" t="s">
        <v>39</v>
      </c>
      <c r="B155" s="101">
        <v>31562974</v>
      </c>
      <c r="C155" s="101">
        <v>40882277.000000007</v>
      </c>
      <c r="D155" s="101">
        <v>44658623.999999993</v>
      </c>
      <c r="E155" s="101">
        <v>39769428.999999985</v>
      </c>
      <c r="F155" s="101">
        <v>42337000</v>
      </c>
      <c r="G155" s="101">
        <v>39246881.000000007</v>
      </c>
      <c r="H155" s="229">
        <f t="shared" si="23"/>
        <v>24.344686277028288</v>
      </c>
      <c r="I155" s="230">
        <f t="shared" si="24"/>
        <v>-4.0002566393256416</v>
      </c>
      <c r="J155" s="231">
        <f t="shared" si="25"/>
        <v>-12.118024505188487</v>
      </c>
      <c r="K155" s="231">
        <f t="shared" si="26"/>
        <v>-1.3139439341710926</v>
      </c>
      <c r="L155" s="231">
        <f t="shared" si="27"/>
        <v>-7.2988615159316765</v>
      </c>
    </row>
    <row r="156" spans="1:12" ht="15" customHeight="1" x14ac:dyDescent="0.25">
      <c r="A156" s="208" t="s">
        <v>40</v>
      </c>
      <c r="B156" s="101">
        <v>333818509</v>
      </c>
      <c r="C156" s="101">
        <v>350710924.99999982</v>
      </c>
      <c r="D156" s="101">
        <v>389924466.99999976</v>
      </c>
      <c r="E156" s="101">
        <v>415082059.00000119</v>
      </c>
      <c r="F156" s="101">
        <v>351572805.99999988</v>
      </c>
      <c r="G156" s="101">
        <v>325590122.9999994</v>
      </c>
      <c r="H156" s="229">
        <f t="shared" si="23"/>
        <v>-2.4649280306984451</v>
      </c>
      <c r="I156" s="230">
        <f t="shared" si="24"/>
        <v>-7.1628227720594708</v>
      </c>
      <c r="J156" s="231">
        <f t="shared" si="25"/>
        <v>-16.499181109350701</v>
      </c>
      <c r="K156" s="231">
        <f t="shared" si="26"/>
        <v>-21.560058802734602</v>
      </c>
      <c r="L156" s="231">
        <f t="shared" si="27"/>
        <v>-7.3904131822984311</v>
      </c>
    </row>
    <row r="157" spans="1:12" ht="15" customHeight="1" x14ac:dyDescent="0.25">
      <c r="A157" s="208" t="s">
        <v>41</v>
      </c>
      <c r="B157" s="101">
        <v>577082013</v>
      </c>
      <c r="C157" s="101">
        <v>649161968.99999905</v>
      </c>
      <c r="D157" s="101">
        <v>610938413.00000048</v>
      </c>
      <c r="E157" s="101">
        <v>645315338.9999975</v>
      </c>
      <c r="F157" s="101">
        <v>655165990</v>
      </c>
      <c r="G157" s="101">
        <v>621692460.00000417</v>
      </c>
      <c r="H157" s="229">
        <f t="shared" si="23"/>
        <v>7.730347852655072</v>
      </c>
      <c r="I157" s="230">
        <f t="shared" si="24"/>
        <v>-4.2315339332509296</v>
      </c>
      <c r="J157" s="231">
        <f t="shared" si="25"/>
        <v>1.7602505868302103</v>
      </c>
      <c r="K157" s="231">
        <f t="shared" si="26"/>
        <v>-3.6606721663551554</v>
      </c>
      <c r="L157" s="231">
        <f t="shared" si="27"/>
        <v>-5.1091678308875288</v>
      </c>
    </row>
    <row r="158" spans="1:12" ht="15" customHeight="1" x14ac:dyDescent="0.25">
      <c r="A158" s="208" t="s">
        <v>42</v>
      </c>
      <c r="B158" s="101">
        <v>437047230</v>
      </c>
      <c r="C158" s="101">
        <v>411130051.99999964</v>
      </c>
      <c r="D158" s="101">
        <v>297346018.00000006</v>
      </c>
      <c r="E158" s="101">
        <v>279705713.00000018</v>
      </c>
      <c r="F158" s="101">
        <v>306205424.00000024</v>
      </c>
      <c r="G158" s="101">
        <v>241077352</v>
      </c>
      <c r="H158" s="229">
        <f t="shared" si="23"/>
        <v>-44.839519518290963</v>
      </c>
      <c r="I158" s="230">
        <f t="shared" si="24"/>
        <v>-41.362264610128719</v>
      </c>
      <c r="J158" s="231">
        <f t="shared" si="25"/>
        <v>-18.92363192837513</v>
      </c>
      <c r="K158" s="231">
        <f t="shared" si="26"/>
        <v>-13.810358246061341</v>
      </c>
      <c r="L158" s="231">
        <f t="shared" si="27"/>
        <v>-21.2694050775535</v>
      </c>
    </row>
    <row r="159" spans="1:12" ht="15" customHeight="1" x14ac:dyDescent="0.25">
      <c r="A159" s="208" t="s">
        <v>43</v>
      </c>
      <c r="B159" s="101">
        <v>48164508</v>
      </c>
      <c r="C159" s="101">
        <v>50072875.999999993</v>
      </c>
      <c r="D159" s="101">
        <v>49279778.000000075</v>
      </c>
      <c r="E159" s="101">
        <v>50653557.000000075</v>
      </c>
      <c r="F159" s="101">
        <v>51501249.99999997</v>
      </c>
      <c r="G159" s="101">
        <v>58104058.000000194</v>
      </c>
      <c r="H159" s="229">
        <f t="shared" si="23"/>
        <v>20.636668810154134</v>
      </c>
      <c r="I159" s="230">
        <f t="shared" si="24"/>
        <v>16.038986855878235</v>
      </c>
      <c r="J159" s="231">
        <f t="shared" si="25"/>
        <v>17.90649300408802</v>
      </c>
      <c r="K159" s="231">
        <f t="shared" si="26"/>
        <v>14.708741974428577</v>
      </c>
      <c r="L159" s="231">
        <f t="shared" si="27"/>
        <v>12.820675226329897</v>
      </c>
    </row>
    <row r="160" spans="1:12" ht="15" customHeight="1" x14ac:dyDescent="0.25">
      <c r="A160" s="208" t="s">
        <v>5</v>
      </c>
      <c r="B160" s="101">
        <v>131789202</v>
      </c>
      <c r="C160" s="101">
        <v>116183458.00000003</v>
      </c>
      <c r="D160" s="101">
        <v>126942155.99999987</v>
      </c>
      <c r="E160" s="101">
        <v>195306503.00000039</v>
      </c>
      <c r="F160" s="101">
        <v>169550633.99999997</v>
      </c>
      <c r="G160" s="101">
        <v>177287822.00000003</v>
      </c>
      <c r="H160" s="229">
        <f t="shared" si="23"/>
        <v>34.523784429622708</v>
      </c>
      <c r="I160" s="230">
        <f t="shared" si="24"/>
        <v>52.592998221829447</v>
      </c>
      <c r="J160" s="231">
        <f t="shared" si="25"/>
        <v>39.660320563643353</v>
      </c>
      <c r="K160" s="231">
        <f t="shared" si="26"/>
        <v>-9.2258479483401175</v>
      </c>
      <c r="L160" s="231">
        <f t="shared" si="27"/>
        <v>4.5633494947592226</v>
      </c>
    </row>
    <row r="161" spans="1:12" ht="15" customHeight="1" x14ac:dyDescent="0.25">
      <c r="A161" s="227" t="s">
        <v>6</v>
      </c>
      <c r="B161" s="205">
        <f t="shared" ref="B161:G161" si="28">SUM(B133:B160)</f>
        <v>4386136293</v>
      </c>
      <c r="C161" s="205">
        <f t="shared" si="28"/>
        <v>4595349888.9999981</v>
      </c>
      <c r="D161" s="205">
        <f t="shared" si="28"/>
        <v>4717806726.9999971</v>
      </c>
      <c r="E161" s="205">
        <f t="shared" si="28"/>
        <v>5039401498.9999971</v>
      </c>
      <c r="F161" s="205">
        <f t="shared" si="28"/>
        <v>4966216172</v>
      </c>
      <c r="G161" s="205">
        <f t="shared" si="28"/>
        <v>4497114158.000001</v>
      </c>
      <c r="H161" s="239">
        <f t="shared" si="23"/>
        <v>2.530196455069472</v>
      </c>
      <c r="I161" s="240">
        <f t="shared" si="24"/>
        <v>-2.1377203776179527</v>
      </c>
      <c r="J161" s="241">
        <f t="shared" si="25"/>
        <v>-4.6778637144453796</v>
      </c>
      <c r="K161" s="241">
        <f t="shared" si="26"/>
        <v>-10.76094732891606</v>
      </c>
      <c r="L161" s="241">
        <f t="shared" si="27"/>
        <v>-9.4458637673656085</v>
      </c>
    </row>
    <row r="163" spans="1:12" ht="15" customHeight="1" x14ac:dyDescent="0.25">
      <c r="A163" s="23" t="s">
        <v>8</v>
      </c>
      <c r="B163" s="238"/>
      <c r="C163" s="238"/>
      <c r="D163" s="238"/>
      <c r="E163" s="238"/>
      <c r="F163" s="238"/>
      <c r="G163" s="238"/>
      <c r="H163" s="238"/>
      <c r="I163" s="238"/>
    </row>
    <row r="164" spans="1:12" ht="34.5" customHeight="1" x14ac:dyDescent="0.25">
      <c r="A164" s="222" t="s">
        <v>46</v>
      </c>
      <c r="B164" s="218">
        <v>2015</v>
      </c>
      <c r="C164" s="218">
        <v>2016</v>
      </c>
      <c r="D164" s="218">
        <v>2017</v>
      </c>
      <c r="E164" s="218">
        <v>2018</v>
      </c>
      <c r="F164" s="218">
        <v>2019</v>
      </c>
      <c r="G164" s="5">
        <v>2020</v>
      </c>
      <c r="H164" s="207" t="s">
        <v>595</v>
      </c>
      <c r="I164" s="207" t="s">
        <v>596</v>
      </c>
      <c r="J164" s="223" t="s">
        <v>597</v>
      </c>
      <c r="K164" s="207" t="s">
        <v>598</v>
      </c>
      <c r="L164" s="207" t="s">
        <v>599</v>
      </c>
    </row>
    <row r="165" spans="1:12" ht="15" customHeight="1" x14ac:dyDescent="0.25">
      <c r="A165" s="208" t="s">
        <v>17</v>
      </c>
      <c r="B165" s="101">
        <v>34611580</v>
      </c>
      <c r="C165" s="101">
        <v>42762089.000000037</v>
      </c>
      <c r="D165" s="101">
        <v>42889189.000000075</v>
      </c>
      <c r="E165" s="101">
        <v>34089523.999999933</v>
      </c>
      <c r="F165" s="101">
        <v>35969385.000000007</v>
      </c>
      <c r="G165" s="101">
        <v>34441227.999999993</v>
      </c>
      <c r="H165" s="229">
        <f>G165/B165*100-100</f>
        <v>-0.49218209628108411</v>
      </c>
      <c r="I165" s="230">
        <f>G165/C165*100-100</f>
        <v>-19.458499794058326</v>
      </c>
      <c r="J165" s="231">
        <f>G165/D165*100-100</f>
        <v>-19.697180564547551</v>
      </c>
      <c r="K165" s="231">
        <f>G165/E165*100-100</f>
        <v>1.0317069842338071</v>
      </c>
      <c r="L165" s="231">
        <f>G165/F165*100-100</f>
        <v>-4.2484935452747266</v>
      </c>
    </row>
    <row r="166" spans="1:12" ht="15" customHeight="1" x14ac:dyDescent="0.25">
      <c r="A166" s="208" t="s">
        <v>18</v>
      </c>
      <c r="B166" s="101">
        <v>13716481</v>
      </c>
      <c r="C166" s="101">
        <v>13924848.999999994</v>
      </c>
      <c r="D166" s="101">
        <v>15580589</v>
      </c>
      <c r="E166" s="101">
        <v>13862206.000000011</v>
      </c>
      <c r="F166" s="101">
        <v>14858302.999999993</v>
      </c>
      <c r="G166" s="101">
        <v>12696723.000000007</v>
      </c>
      <c r="H166" s="229">
        <f>G166/B166*100-100</f>
        <v>-7.4345453473087701</v>
      </c>
      <c r="I166" s="230">
        <f>G166/C166*100-100</f>
        <v>-8.8196719404281367</v>
      </c>
      <c r="J166" s="231">
        <f>G166/D166*100-100</f>
        <v>-18.509351604101695</v>
      </c>
      <c r="K166" s="231">
        <f>G166/E166*100-100</f>
        <v>-8.40763006984605</v>
      </c>
      <c r="L166" s="231">
        <f>G166/F166*100-100</f>
        <v>-14.547960153995959</v>
      </c>
    </row>
    <row r="167" spans="1:12" ht="15" customHeight="1" x14ac:dyDescent="0.25">
      <c r="A167" s="208" t="s">
        <v>19</v>
      </c>
      <c r="B167" s="101">
        <v>970156</v>
      </c>
      <c r="C167" s="101">
        <v>769117</v>
      </c>
      <c r="D167" s="101">
        <v>828715.00000000058</v>
      </c>
      <c r="E167" s="101">
        <v>900647.99999999988</v>
      </c>
      <c r="F167" s="101">
        <v>994043.99999999977</v>
      </c>
      <c r="G167" s="101">
        <v>999165.99999999977</v>
      </c>
      <c r="H167" s="229">
        <f t="shared" ref="H167:H193" si="29">G167/B167*100-100</f>
        <v>2.990240744787414</v>
      </c>
      <c r="I167" s="230">
        <f t="shared" ref="I167:I193" si="30">G167/C167*100-100</f>
        <v>29.910793806403944</v>
      </c>
      <c r="J167" s="231">
        <f t="shared" ref="J167:J193" si="31">G167/D167*100-100</f>
        <v>20.568108457068959</v>
      </c>
      <c r="K167" s="231">
        <f t="shared" ref="K167:K193" si="32">G167/E167*100-100</f>
        <v>10.938568674998422</v>
      </c>
      <c r="L167" s="231">
        <f t="shared" ref="L167:L193" si="33">G167/F167*100-100</f>
        <v>0.5152689418174532</v>
      </c>
    </row>
    <row r="168" spans="1:12" ht="15" customHeight="1" x14ac:dyDescent="0.25">
      <c r="A168" s="208" t="s">
        <v>20</v>
      </c>
      <c r="B168" s="101">
        <v>412643185</v>
      </c>
      <c r="C168" s="101">
        <v>457863710.99999994</v>
      </c>
      <c r="D168" s="101">
        <v>502037035.00000012</v>
      </c>
      <c r="E168" s="101">
        <v>514491849.00000054</v>
      </c>
      <c r="F168" s="101">
        <v>555007534.99999988</v>
      </c>
      <c r="G168" s="101">
        <v>533277991.99999958</v>
      </c>
      <c r="H168" s="229">
        <f t="shared" si="29"/>
        <v>29.234653905649623</v>
      </c>
      <c r="I168" s="230">
        <f t="shared" si="30"/>
        <v>16.470901534277658</v>
      </c>
      <c r="J168" s="231">
        <f t="shared" si="31"/>
        <v>6.2228391178350932</v>
      </c>
      <c r="K168" s="231">
        <f t="shared" si="32"/>
        <v>3.6513975948332416</v>
      </c>
      <c r="L168" s="231">
        <f t="shared" si="33"/>
        <v>-3.9151798182344208</v>
      </c>
    </row>
    <row r="169" spans="1:12" ht="15" customHeight="1" x14ac:dyDescent="0.25">
      <c r="A169" s="208" t="s">
        <v>21</v>
      </c>
      <c r="B169" s="101">
        <v>179289376</v>
      </c>
      <c r="C169" s="101">
        <v>188574750.99999988</v>
      </c>
      <c r="D169" s="101">
        <v>195909269.99999967</v>
      </c>
      <c r="E169" s="101">
        <v>205089268.99999982</v>
      </c>
      <c r="F169" s="101">
        <v>208539812.99999997</v>
      </c>
      <c r="G169" s="101">
        <v>201065152.00000021</v>
      </c>
      <c r="H169" s="229">
        <f t="shared" si="29"/>
        <v>12.145603094742327</v>
      </c>
      <c r="I169" s="230">
        <f t="shared" si="30"/>
        <v>6.6235807995314957</v>
      </c>
      <c r="J169" s="231">
        <f t="shared" si="31"/>
        <v>2.6317703087763675</v>
      </c>
      <c r="K169" s="231">
        <f t="shared" si="32"/>
        <v>-1.9621294764084496</v>
      </c>
      <c r="L169" s="231">
        <f t="shared" si="33"/>
        <v>-3.5842848866464436</v>
      </c>
    </row>
    <row r="170" spans="1:12" ht="15" customHeight="1" x14ac:dyDescent="0.25">
      <c r="A170" s="208" t="s">
        <v>22</v>
      </c>
      <c r="B170" s="101">
        <v>498532210</v>
      </c>
      <c r="C170" s="101">
        <v>528454382.99999952</v>
      </c>
      <c r="D170" s="101">
        <v>540844591.00000131</v>
      </c>
      <c r="E170" s="101">
        <v>562970691.99999952</v>
      </c>
      <c r="F170" s="101">
        <v>521143177.99999946</v>
      </c>
      <c r="G170" s="101">
        <v>389364646.00000137</v>
      </c>
      <c r="H170" s="229">
        <f t="shared" si="29"/>
        <v>-21.89779553060346</v>
      </c>
      <c r="I170" s="230">
        <f t="shared" si="30"/>
        <v>-26.320102827115406</v>
      </c>
      <c r="J170" s="231">
        <f t="shared" si="31"/>
        <v>-28.008035491289505</v>
      </c>
      <c r="K170" s="231">
        <f t="shared" si="32"/>
        <v>-30.837492691359913</v>
      </c>
      <c r="L170" s="231">
        <f t="shared" si="33"/>
        <v>-25.286435199195537</v>
      </c>
    </row>
    <row r="171" spans="1:12" ht="15" customHeight="1" x14ac:dyDescent="0.25">
      <c r="A171" s="208" t="s">
        <v>23</v>
      </c>
      <c r="B171" s="101">
        <v>1139776735</v>
      </c>
      <c r="C171" s="101">
        <v>1103289754.9999964</v>
      </c>
      <c r="D171" s="101">
        <v>1079790417.0000019</v>
      </c>
      <c r="E171" s="101">
        <v>1058758116.0000042</v>
      </c>
      <c r="F171" s="101">
        <v>1139101485.0000007</v>
      </c>
      <c r="G171" s="101">
        <v>965902442.99999452</v>
      </c>
      <c r="H171" s="229">
        <f t="shared" si="29"/>
        <v>-15.25511853863253</v>
      </c>
      <c r="I171" s="230">
        <f t="shared" si="30"/>
        <v>-12.452514072334736</v>
      </c>
      <c r="J171" s="231">
        <f t="shared" si="31"/>
        <v>-10.547229555567284</v>
      </c>
      <c r="K171" s="231">
        <f t="shared" si="32"/>
        <v>-8.7702442698450369</v>
      </c>
      <c r="L171" s="231">
        <f t="shared" si="33"/>
        <v>-15.204882469274111</v>
      </c>
    </row>
    <row r="172" spans="1:12" ht="15" customHeight="1" x14ac:dyDescent="0.25">
      <c r="A172" s="208" t="s">
        <v>24</v>
      </c>
      <c r="B172" s="101">
        <v>134086097</v>
      </c>
      <c r="C172" s="101">
        <v>136281234.99999985</v>
      </c>
      <c r="D172" s="101">
        <v>146087230.99999988</v>
      </c>
      <c r="E172" s="101">
        <v>145643466.00000003</v>
      </c>
      <c r="F172" s="101">
        <v>163469455.00000009</v>
      </c>
      <c r="G172" s="101">
        <v>153076199.99999976</v>
      </c>
      <c r="H172" s="229">
        <f t="shared" si="29"/>
        <v>14.16261896265037</v>
      </c>
      <c r="I172" s="230">
        <f t="shared" si="30"/>
        <v>12.323754624031636</v>
      </c>
      <c r="J172" s="231">
        <f t="shared" si="31"/>
        <v>4.7841066958137475</v>
      </c>
      <c r="K172" s="231">
        <f t="shared" si="32"/>
        <v>5.1033762132519911</v>
      </c>
      <c r="L172" s="231">
        <f t="shared" si="33"/>
        <v>-6.3579186704943282</v>
      </c>
    </row>
    <row r="173" spans="1:12" ht="15" customHeight="1" x14ac:dyDescent="0.25">
      <c r="A173" s="208" t="s">
        <v>25</v>
      </c>
      <c r="B173" s="101">
        <v>2314568738</v>
      </c>
      <c r="C173" s="101">
        <v>2270461031.9999995</v>
      </c>
      <c r="D173" s="101">
        <v>2378041182.0000052</v>
      </c>
      <c r="E173" s="101">
        <v>2323459080.0000038</v>
      </c>
      <c r="F173" s="101">
        <v>2452561280.999999</v>
      </c>
      <c r="G173" s="101">
        <v>2128122814.0000062</v>
      </c>
      <c r="H173" s="229">
        <f t="shared" si="29"/>
        <v>-8.0553202390999274</v>
      </c>
      <c r="I173" s="230">
        <f t="shared" si="30"/>
        <v>-6.2691328322252957</v>
      </c>
      <c r="J173" s="231">
        <f t="shared" si="31"/>
        <v>-10.509421362913912</v>
      </c>
      <c r="K173" s="231">
        <f t="shared" si="32"/>
        <v>-8.4071317494430389</v>
      </c>
      <c r="L173" s="231">
        <f t="shared" si="33"/>
        <v>-13.228556999305937</v>
      </c>
    </row>
    <row r="174" spans="1:12" ht="15" customHeight="1" x14ac:dyDescent="0.25">
      <c r="A174" s="208" t="s">
        <v>26</v>
      </c>
      <c r="B174" s="101">
        <v>280605774</v>
      </c>
      <c r="C174" s="101">
        <v>314372855.99999946</v>
      </c>
      <c r="D174" s="101">
        <v>324586596.00000054</v>
      </c>
      <c r="E174" s="101">
        <v>331262431.00000024</v>
      </c>
      <c r="F174" s="101">
        <v>403670963.00000036</v>
      </c>
      <c r="G174" s="101">
        <v>507724712.00000131</v>
      </c>
      <c r="H174" s="229">
        <f t="shared" si="29"/>
        <v>80.938797075501839</v>
      </c>
      <c r="I174" s="230">
        <f t="shared" si="30"/>
        <v>61.503991934978671</v>
      </c>
      <c r="J174" s="231">
        <f t="shared" si="31"/>
        <v>56.421958964688855</v>
      </c>
      <c r="K174" s="231">
        <f t="shared" si="32"/>
        <v>53.269632921338115</v>
      </c>
      <c r="L174" s="231">
        <f t="shared" si="33"/>
        <v>25.776872388019868</v>
      </c>
    </row>
    <row r="175" spans="1:12" ht="15" customHeight="1" x14ac:dyDescent="0.25">
      <c r="A175" s="208" t="s">
        <v>27</v>
      </c>
      <c r="B175" s="101">
        <v>1476674463</v>
      </c>
      <c r="C175" s="101">
        <v>1344009092.9999971</v>
      </c>
      <c r="D175" s="101">
        <v>1385566598.9999993</v>
      </c>
      <c r="E175" s="101">
        <v>1322428606.0000021</v>
      </c>
      <c r="F175" s="101">
        <v>1386565557</v>
      </c>
      <c r="G175" s="101">
        <v>1097161807.9999957</v>
      </c>
      <c r="H175" s="229">
        <f t="shared" si="29"/>
        <v>-25.700495573614063</v>
      </c>
      <c r="I175" s="230">
        <f t="shared" si="30"/>
        <v>-18.366489206483521</v>
      </c>
      <c r="J175" s="231">
        <f t="shared" si="31"/>
        <v>-20.814935291320751</v>
      </c>
      <c r="K175" s="231">
        <f t="shared" si="32"/>
        <v>-17.034325859100946</v>
      </c>
      <c r="L175" s="231">
        <f t="shared" si="33"/>
        <v>-20.871984562068874</v>
      </c>
    </row>
    <row r="176" spans="1:12" ht="15" customHeight="1" x14ac:dyDescent="0.25">
      <c r="A176" s="208" t="s">
        <v>28</v>
      </c>
      <c r="B176" s="101">
        <v>113332442</v>
      </c>
      <c r="C176" s="101">
        <v>117390325.00000013</v>
      </c>
      <c r="D176" s="101">
        <v>142778376.99999985</v>
      </c>
      <c r="E176" s="101">
        <v>146337546.99999991</v>
      </c>
      <c r="F176" s="101">
        <v>116574058.99999997</v>
      </c>
      <c r="G176" s="101">
        <v>104685713.99999985</v>
      </c>
      <c r="H176" s="229">
        <f t="shared" si="29"/>
        <v>-7.6295258863301854</v>
      </c>
      <c r="I176" s="230">
        <f t="shared" si="30"/>
        <v>-10.822536695422102</v>
      </c>
      <c r="J176" s="231">
        <f t="shared" si="31"/>
        <v>-26.679574176697656</v>
      </c>
      <c r="K176" s="231">
        <f t="shared" si="32"/>
        <v>-28.462847610804971</v>
      </c>
      <c r="L176" s="231">
        <f t="shared" si="33"/>
        <v>-10.198105051828151</v>
      </c>
    </row>
    <row r="177" spans="1:12" ht="15" customHeight="1" x14ac:dyDescent="0.25">
      <c r="A177" s="208" t="s">
        <v>29</v>
      </c>
      <c r="B177" s="101">
        <v>349151961</v>
      </c>
      <c r="C177" s="101">
        <v>358960427.00000042</v>
      </c>
      <c r="D177" s="101">
        <v>384258972.00000048</v>
      </c>
      <c r="E177" s="101">
        <v>389261872.00000268</v>
      </c>
      <c r="F177" s="101">
        <v>400498622.00000006</v>
      </c>
      <c r="G177" s="101">
        <v>325974381.99999863</v>
      </c>
      <c r="H177" s="229">
        <f t="shared" si="29"/>
        <v>-6.638249698961701</v>
      </c>
      <c r="I177" s="230">
        <f t="shared" si="30"/>
        <v>-9.1893263209210971</v>
      </c>
      <c r="J177" s="231">
        <f t="shared" si="31"/>
        <v>-15.168049218640434</v>
      </c>
      <c r="K177" s="231">
        <f t="shared" si="32"/>
        <v>-16.258332642454036</v>
      </c>
      <c r="L177" s="231">
        <f t="shared" si="33"/>
        <v>-18.607864273750579</v>
      </c>
    </row>
    <row r="178" spans="1:12" ht="15" customHeight="1" x14ac:dyDescent="0.25">
      <c r="A178" s="208" t="s">
        <v>30</v>
      </c>
      <c r="B178" s="101">
        <v>58907834</v>
      </c>
      <c r="C178" s="101">
        <v>67241108.00000003</v>
      </c>
      <c r="D178" s="101">
        <v>75600156.999999821</v>
      </c>
      <c r="E178" s="101">
        <v>73123542.999999866</v>
      </c>
      <c r="F178" s="101">
        <v>76085156.000000089</v>
      </c>
      <c r="G178" s="101">
        <v>65564039.999999993</v>
      </c>
      <c r="H178" s="229">
        <f t="shared" si="29"/>
        <v>11.299356211263827</v>
      </c>
      <c r="I178" s="230">
        <f t="shared" si="30"/>
        <v>-2.4941111916240857</v>
      </c>
      <c r="J178" s="231">
        <f t="shared" si="31"/>
        <v>-13.275259468045618</v>
      </c>
      <c r="K178" s="231">
        <f t="shared" si="32"/>
        <v>-10.337987862540928</v>
      </c>
      <c r="L178" s="231">
        <f t="shared" si="33"/>
        <v>-13.828079684820622</v>
      </c>
    </row>
    <row r="179" spans="1:12" ht="15" customHeight="1" x14ac:dyDescent="0.25">
      <c r="A179" s="208" t="s">
        <v>31</v>
      </c>
      <c r="B179" s="101">
        <v>347824602</v>
      </c>
      <c r="C179" s="101">
        <v>358119660.00000048</v>
      </c>
      <c r="D179" s="101">
        <v>359011530.9999994</v>
      </c>
      <c r="E179" s="101">
        <v>362744529.99999982</v>
      </c>
      <c r="F179" s="101">
        <v>390304252.0000003</v>
      </c>
      <c r="G179" s="101">
        <v>332485689.00000077</v>
      </c>
      <c r="H179" s="229">
        <f t="shared" si="29"/>
        <v>-4.4099563147057808</v>
      </c>
      <c r="I179" s="230">
        <f t="shared" si="30"/>
        <v>-7.1579345853281779</v>
      </c>
      <c r="J179" s="231">
        <f t="shared" si="31"/>
        <v>-7.3885766081420599</v>
      </c>
      <c r="K179" s="231">
        <f t="shared" si="32"/>
        <v>-8.3416395003941375</v>
      </c>
      <c r="L179" s="231">
        <f t="shared" si="33"/>
        <v>-14.81371589054568</v>
      </c>
    </row>
    <row r="180" spans="1:12" ht="15" customHeight="1" x14ac:dyDescent="0.25">
      <c r="A180" s="208" t="s">
        <v>32</v>
      </c>
      <c r="B180" s="101">
        <v>861597462</v>
      </c>
      <c r="C180" s="101">
        <v>1019146797.0000012</v>
      </c>
      <c r="D180" s="101">
        <v>1116747932.9999998</v>
      </c>
      <c r="E180" s="101">
        <v>1084090243.9999983</v>
      </c>
      <c r="F180" s="101">
        <v>1071128045.9999987</v>
      </c>
      <c r="G180" s="101">
        <v>1060956317.0000024</v>
      </c>
      <c r="H180" s="229">
        <f t="shared" si="29"/>
        <v>23.138282526649604</v>
      </c>
      <c r="I180" s="230">
        <f t="shared" si="30"/>
        <v>4.1024041014575516</v>
      </c>
      <c r="J180" s="231">
        <f t="shared" si="31"/>
        <v>-4.995900538639944</v>
      </c>
      <c r="K180" s="231">
        <f t="shared" si="32"/>
        <v>-2.1339484538333409</v>
      </c>
      <c r="L180" s="231">
        <f t="shared" si="33"/>
        <v>-0.94962773479618079</v>
      </c>
    </row>
    <row r="181" spans="1:12" ht="15" customHeight="1" x14ac:dyDescent="0.25">
      <c r="A181" s="208" t="s">
        <v>33</v>
      </c>
      <c r="B181" s="101">
        <v>548374943</v>
      </c>
      <c r="C181" s="101">
        <v>573980435.99999976</v>
      </c>
      <c r="D181" s="101">
        <v>595115198.99999881</v>
      </c>
      <c r="E181" s="101">
        <v>614804247.00000012</v>
      </c>
      <c r="F181" s="101">
        <v>631918764.99999952</v>
      </c>
      <c r="G181" s="101">
        <v>639615660.00000167</v>
      </c>
      <c r="H181" s="229">
        <f t="shared" si="29"/>
        <v>16.638381852542381</v>
      </c>
      <c r="I181" s="230">
        <f t="shared" si="30"/>
        <v>11.43509776350669</v>
      </c>
      <c r="J181" s="231">
        <f t="shared" si="31"/>
        <v>7.4776213201711528</v>
      </c>
      <c r="K181" s="231">
        <f t="shared" si="32"/>
        <v>4.0356606384993796</v>
      </c>
      <c r="L181" s="231">
        <f t="shared" si="33"/>
        <v>1.2180196927689053</v>
      </c>
    </row>
    <row r="182" spans="1:12" ht="15" customHeight="1" x14ac:dyDescent="0.25">
      <c r="A182" s="208" t="s">
        <v>34</v>
      </c>
      <c r="B182" s="101">
        <v>49944457</v>
      </c>
      <c r="C182" s="101">
        <v>53879912</v>
      </c>
      <c r="D182" s="101">
        <v>51846012.000000052</v>
      </c>
      <c r="E182" s="101">
        <v>46926853.999999985</v>
      </c>
      <c r="F182" s="101">
        <v>46148444.999999985</v>
      </c>
      <c r="G182" s="101">
        <v>37942823.99999997</v>
      </c>
      <c r="H182" s="229">
        <f t="shared" si="29"/>
        <v>-24.029959921278206</v>
      </c>
      <c r="I182" s="230">
        <f t="shared" si="30"/>
        <v>-29.5789050286497</v>
      </c>
      <c r="J182" s="231">
        <f t="shared" si="31"/>
        <v>-26.816311349077466</v>
      </c>
      <c r="K182" s="231">
        <f t="shared" si="32"/>
        <v>-19.144752384210591</v>
      </c>
      <c r="L182" s="231">
        <f t="shared" si="33"/>
        <v>-17.780926312901798</v>
      </c>
    </row>
    <row r="183" spans="1:12" ht="15" customHeight="1" x14ac:dyDescent="0.25">
      <c r="A183" s="208" t="s">
        <v>35</v>
      </c>
      <c r="B183" s="101">
        <v>82777662</v>
      </c>
      <c r="C183" s="101">
        <v>81955238.000000015</v>
      </c>
      <c r="D183" s="101">
        <v>66834276.000000045</v>
      </c>
      <c r="E183" s="101">
        <v>69263965.999999955</v>
      </c>
      <c r="F183" s="101">
        <v>63075740.999999985</v>
      </c>
      <c r="G183" s="101">
        <v>55439111.999999985</v>
      </c>
      <c r="H183" s="229">
        <f t="shared" si="29"/>
        <v>-33.026482434355316</v>
      </c>
      <c r="I183" s="230">
        <f t="shared" si="30"/>
        <v>-32.354400581449141</v>
      </c>
      <c r="J183" s="231">
        <f t="shared" si="31"/>
        <v>-17.049880214158449</v>
      </c>
      <c r="K183" s="231">
        <f t="shared" si="32"/>
        <v>-19.959662719862123</v>
      </c>
      <c r="L183" s="231">
        <f t="shared" si="33"/>
        <v>-12.107077743248396</v>
      </c>
    </row>
    <row r="184" spans="1:12" ht="15" customHeight="1" x14ac:dyDescent="0.25">
      <c r="A184" s="208" t="s">
        <v>36</v>
      </c>
      <c r="B184" s="101">
        <v>1474305491</v>
      </c>
      <c r="C184" s="101">
        <v>1068317427.0000036</v>
      </c>
      <c r="D184" s="101">
        <v>1179475728.0000036</v>
      </c>
      <c r="E184" s="101">
        <v>1196407022.9999981</v>
      </c>
      <c r="F184" s="101">
        <v>1271978884.9999998</v>
      </c>
      <c r="G184" s="101">
        <v>1155877124.0000074</v>
      </c>
      <c r="H184" s="229">
        <f t="shared" si="29"/>
        <v>-21.598533610833073</v>
      </c>
      <c r="I184" s="230">
        <f t="shared" si="30"/>
        <v>8.1960375059952639</v>
      </c>
      <c r="J184" s="231">
        <f t="shared" si="31"/>
        <v>-2.0007706339164315</v>
      </c>
      <c r="K184" s="231">
        <f t="shared" si="32"/>
        <v>-3.3876346611842507</v>
      </c>
      <c r="L184" s="231">
        <f t="shared" si="33"/>
        <v>-9.1276484514907992</v>
      </c>
    </row>
    <row r="185" spans="1:12" ht="15" customHeight="1" x14ac:dyDescent="0.25">
      <c r="A185" s="208" t="s">
        <v>37</v>
      </c>
      <c r="B185" s="101">
        <v>1095710357</v>
      </c>
      <c r="C185" s="101">
        <v>1115641653.9999981</v>
      </c>
      <c r="D185" s="101">
        <v>1180502138</v>
      </c>
      <c r="E185" s="101">
        <v>1241816767.0000031</v>
      </c>
      <c r="F185" s="101">
        <v>1256576675.9999993</v>
      </c>
      <c r="G185" s="101">
        <v>1110714092.0000012</v>
      </c>
      <c r="H185" s="229">
        <f t="shared" si="29"/>
        <v>1.3693157962913318</v>
      </c>
      <c r="I185" s="230">
        <f t="shared" si="30"/>
        <v>-0.44167963631778662</v>
      </c>
      <c r="J185" s="231">
        <f t="shared" si="31"/>
        <v>-5.9117255067604759</v>
      </c>
      <c r="K185" s="231">
        <f t="shared" si="32"/>
        <v>-10.557328462935914</v>
      </c>
      <c r="L185" s="231">
        <f t="shared" si="33"/>
        <v>-11.607933426260587</v>
      </c>
    </row>
    <row r="186" spans="1:12" ht="15" customHeight="1" x14ac:dyDescent="0.25">
      <c r="A186" s="208" t="s">
        <v>38</v>
      </c>
      <c r="B186" s="101">
        <v>235207041</v>
      </c>
      <c r="C186" s="101">
        <v>264860526.99999985</v>
      </c>
      <c r="D186" s="101">
        <v>262745994.99999994</v>
      </c>
      <c r="E186" s="101">
        <v>290045453.00000185</v>
      </c>
      <c r="F186" s="101">
        <v>291579012.00000036</v>
      </c>
      <c r="G186" s="101">
        <v>307076812.00000107</v>
      </c>
      <c r="H186" s="229">
        <f t="shared" si="29"/>
        <v>30.555960695071661</v>
      </c>
      <c r="I186" s="230">
        <f t="shared" si="30"/>
        <v>15.939062524028458</v>
      </c>
      <c r="J186" s="231">
        <f t="shared" si="31"/>
        <v>16.872119021262776</v>
      </c>
      <c r="K186" s="231">
        <f t="shared" si="32"/>
        <v>5.8719620748542098</v>
      </c>
      <c r="L186" s="231">
        <f t="shared" si="33"/>
        <v>5.3151287857442497</v>
      </c>
    </row>
    <row r="187" spans="1:12" ht="15" customHeight="1" x14ac:dyDescent="0.25">
      <c r="A187" s="208" t="s">
        <v>39</v>
      </c>
      <c r="B187" s="101">
        <v>183766400</v>
      </c>
      <c r="C187" s="101">
        <v>183359310.99999994</v>
      </c>
      <c r="D187" s="101">
        <v>207576641.99999994</v>
      </c>
      <c r="E187" s="101">
        <v>211770185.9999994</v>
      </c>
      <c r="F187" s="101">
        <v>202094468</v>
      </c>
      <c r="G187" s="101">
        <v>181923550.00000036</v>
      </c>
      <c r="H187" s="229">
        <f t="shared" si="29"/>
        <v>-1.0028220610512193</v>
      </c>
      <c r="I187" s="230">
        <f t="shared" si="30"/>
        <v>-0.78303141093259399</v>
      </c>
      <c r="J187" s="231">
        <f t="shared" si="31"/>
        <v>-12.358371227529346</v>
      </c>
      <c r="K187" s="231">
        <f t="shared" si="32"/>
        <v>-14.093880051651425</v>
      </c>
      <c r="L187" s="231">
        <f t="shared" si="33"/>
        <v>-9.9809352525174688</v>
      </c>
    </row>
    <row r="188" spans="1:12" ht="15" customHeight="1" x14ac:dyDescent="0.25">
      <c r="A188" s="208" t="s">
        <v>40</v>
      </c>
      <c r="B188" s="101">
        <v>1184429264</v>
      </c>
      <c r="C188" s="101">
        <v>1188891058.9999976</v>
      </c>
      <c r="D188" s="101">
        <v>1293057348.9999983</v>
      </c>
      <c r="E188" s="101">
        <v>1296068924.0000002</v>
      </c>
      <c r="F188" s="101">
        <v>1307941810.0000029</v>
      </c>
      <c r="G188" s="101">
        <v>1257572524.0000007</v>
      </c>
      <c r="H188" s="229">
        <f t="shared" si="29"/>
        <v>6.1754012859311445</v>
      </c>
      <c r="I188" s="230">
        <f t="shared" si="30"/>
        <v>5.7769351094096635</v>
      </c>
      <c r="J188" s="231">
        <f t="shared" si="31"/>
        <v>-2.7442576330771686</v>
      </c>
      <c r="K188" s="231">
        <f t="shared" si="32"/>
        <v>-2.9702432707968853</v>
      </c>
      <c r="L188" s="231">
        <f t="shared" si="33"/>
        <v>-3.8510341679498765</v>
      </c>
    </row>
    <row r="189" spans="1:12" ht="15" customHeight="1" x14ac:dyDescent="0.25">
      <c r="A189" s="208" t="s">
        <v>41</v>
      </c>
      <c r="B189" s="101">
        <v>3281310296</v>
      </c>
      <c r="C189" s="101">
        <v>3209940437.9999933</v>
      </c>
      <c r="D189" s="101">
        <v>3394140983.0000076</v>
      </c>
      <c r="E189" s="101">
        <v>3581750395.9999866</v>
      </c>
      <c r="F189" s="101">
        <v>3666083465.9999847</v>
      </c>
      <c r="G189" s="101">
        <v>3342614641.99998</v>
      </c>
      <c r="H189" s="229">
        <f t="shared" si="29"/>
        <v>1.8682885941848184</v>
      </c>
      <c r="I189" s="230">
        <f t="shared" si="30"/>
        <v>4.1332294652374202</v>
      </c>
      <c r="J189" s="231">
        <f t="shared" si="31"/>
        <v>-1.5180966629879009</v>
      </c>
      <c r="K189" s="231">
        <f t="shared" si="32"/>
        <v>-6.6765052714747384</v>
      </c>
      <c r="L189" s="231">
        <f t="shared" si="33"/>
        <v>-8.82328040264008</v>
      </c>
    </row>
    <row r="190" spans="1:12" ht="15" customHeight="1" x14ac:dyDescent="0.25">
      <c r="A190" s="208" t="s">
        <v>42</v>
      </c>
      <c r="B190" s="101">
        <v>462292938</v>
      </c>
      <c r="C190" s="101">
        <v>413413316.99999923</v>
      </c>
      <c r="D190" s="101">
        <v>469527984.00000048</v>
      </c>
      <c r="E190" s="101">
        <v>449429805.00000048</v>
      </c>
      <c r="F190" s="101">
        <v>497839816.00000018</v>
      </c>
      <c r="G190" s="101">
        <v>430392422.99999851</v>
      </c>
      <c r="H190" s="229">
        <f t="shared" si="29"/>
        <v>-6.9004980127992894</v>
      </c>
      <c r="I190" s="230">
        <f t="shared" si="30"/>
        <v>4.1070534745254292</v>
      </c>
      <c r="J190" s="231">
        <f t="shared" si="31"/>
        <v>-8.3350859445263552</v>
      </c>
      <c r="K190" s="231">
        <f t="shared" si="32"/>
        <v>-4.2358966379637337</v>
      </c>
      <c r="L190" s="231">
        <f t="shared" si="33"/>
        <v>-13.548010993158826</v>
      </c>
    </row>
    <row r="191" spans="1:12" ht="15" customHeight="1" x14ac:dyDescent="0.25">
      <c r="A191" s="208" t="s">
        <v>43</v>
      </c>
      <c r="B191" s="101">
        <v>179494151</v>
      </c>
      <c r="C191" s="101">
        <v>185020827.99999997</v>
      </c>
      <c r="D191" s="101">
        <v>206568927.99999964</v>
      </c>
      <c r="E191" s="101">
        <v>224315150.99999967</v>
      </c>
      <c r="F191" s="101">
        <v>239253872.99999991</v>
      </c>
      <c r="G191" s="101">
        <v>226649596.00000003</v>
      </c>
      <c r="H191" s="229">
        <f t="shared" si="29"/>
        <v>26.271298946114413</v>
      </c>
      <c r="I191" s="230">
        <f t="shared" si="30"/>
        <v>22.499503677499533</v>
      </c>
      <c r="J191" s="231">
        <f t="shared" si="31"/>
        <v>9.7210496246562457</v>
      </c>
      <c r="K191" s="231">
        <f t="shared" si="32"/>
        <v>1.04069876225185</v>
      </c>
      <c r="L191" s="231">
        <f t="shared" si="33"/>
        <v>-5.2681600686146055</v>
      </c>
    </row>
    <row r="192" spans="1:12" ht="15" customHeight="1" x14ac:dyDescent="0.25">
      <c r="A192" s="208" t="s">
        <v>5</v>
      </c>
      <c r="B192" s="101">
        <v>116345445</v>
      </c>
      <c r="C192" s="101">
        <v>105096849.00000003</v>
      </c>
      <c r="D192" s="101">
        <v>105741372.99999976</v>
      </c>
      <c r="E192" s="101">
        <v>167520799.99999991</v>
      </c>
      <c r="F192" s="101">
        <v>134112220.99999994</v>
      </c>
      <c r="G192" s="101">
        <v>174872149.99999955</v>
      </c>
      <c r="H192" s="229">
        <f t="shared" si="29"/>
        <v>50.304251275156957</v>
      </c>
      <c r="I192" s="230">
        <f t="shared" si="30"/>
        <v>66.391430060857004</v>
      </c>
      <c r="J192" s="231">
        <f t="shared" si="31"/>
        <v>65.377226565802147</v>
      </c>
      <c r="K192" s="231">
        <f t="shared" si="32"/>
        <v>4.388320733902674</v>
      </c>
      <c r="L192" s="231">
        <f t="shared" si="33"/>
        <v>30.392404730960067</v>
      </c>
    </row>
    <row r="193" spans="1:12" ht="15" customHeight="1" x14ac:dyDescent="0.25">
      <c r="A193" s="227" t="s">
        <v>6</v>
      </c>
      <c r="B193" s="205">
        <f t="shared" ref="B193:G193" si="34">SUM(B165:B192)</f>
        <v>17110247541</v>
      </c>
      <c r="C193" s="205">
        <f t="shared" si="34"/>
        <v>16765978183.999985</v>
      </c>
      <c r="D193" s="205">
        <f t="shared" si="34"/>
        <v>17703690991.000015</v>
      </c>
      <c r="E193" s="205">
        <f t="shared" si="34"/>
        <v>17958633195.000004</v>
      </c>
      <c r="F193" s="205">
        <f t="shared" si="34"/>
        <v>18545074311.999985</v>
      </c>
      <c r="G193" s="205">
        <f t="shared" si="34"/>
        <v>16834189534.99999</v>
      </c>
      <c r="H193" s="239">
        <f t="shared" si="29"/>
        <v>-1.6134074351555228</v>
      </c>
      <c r="I193" s="240">
        <f t="shared" si="30"/>
        <v>0.40684384920110972</v>
      </c>
      <c r="J193" s="241">
        <f t="shared" si="31"/>
        <v>-4.9114134247036532</v>
      </c>
      <c r="K193" s="241">
        <f t="shared" si="32"/>
        <v>-6.2612986622672224</v>
      </c>
      <c r="L193" s="241">
        <f t="shared" si="33"/>
        <v>-9.2255482410924117</v>
      </c>
    </row>
    <row r="195" spans="1:12" ht="15" customHeight="1" x14ac:dyDescent="0.25">
      <c r="A195" s="23" t="s">
        <v>7</v>
      </c>
      <c r="B195" s="238"/>
      <c r="C195" s="238"/>
      <c r="D195" s="238"/>
      <c r="E195" s="238"/>
      <c r="F195" s="238"/>
      <c r="G195" s="238"/>
      <c r="H195" s="238"/>
      <c r="I195" s="238"/>
    </row>
    <row r="196" spans="1:12" ht="31.5" customHeight="1" x14ac:dyDescent="0.25">
      <c r="A196" s="222" t="s">
        <v>46</v>
      </c>
      <c r="B196" s="218">
        <v>2015</v>
      </c>
      <c r="C196" s="218">
        <v>2016</v>
      </c>
      <c r="D196" s="218">
        <v>2017</v>
      </c>
      <c r="E196" s="218">
        <v>2018</v>
      </c>
      <c r="F196" s="218">
        <v>2019</v>
      </c>
      <c r="G196" s="5">
        <v>2020</v>
      </c>
      <c r="H196" s="207" t="s">
        <v>595</v>
      </c>
      <c r="I196" s="207" t="s">
        <v>596</v>
      </c>
      <c r="J196" s="223" t="s">
        <v>597</v>
      </c>
      <c r="K196" s="207" t="s">
        <v>598</v>
      </c>
      <c r="L196" s="207" t="s">
        <v>599</v>
      </c>
    </row>
    <row r="197" spans="1:12" ht="15" customHeight="1" x14ac:dyDescent="0.25">
      <c r="A197" s="208" t="s">
        <v>17</v>
      </c>
      <c r="B197" s="101">
        <v>523791256</v>
      </c>
      <c r="C197" s="101">
        <v>583156599.99999821</v>
      </c>
      <c r="D197" s="101">
        <v>616257947.9999994</v>
      </c>
      <c r="E197" s="101">
        <v>555636270.00000167</v>
      </c>
      <c r="F197" s="101">
        <v>519609030.00000024</v>
      </c>
      <c r="G197" s="101">
        <v>532049925.00000066</v>
      </c>
      <c r="H197" s="229">
        <f>G197/B197*100-100</f>
        <v>1.5767099785263667</v>
      </c>
      <c r="I197" s="230">
        <f>G197/C197*100-100</f>
        <v>-8.7637994665579839</v>
      </c>
      <c r="J197" s="231">
        <f>G197/D197*100-100</f>
        <v>-13.664411675871619</v>
      </c>
      <c r="K197" s="231">
        <f>G197/E197*100-100</f>
        <v>-4.2449253717725952</v>
      </c>
      <c r="L197" s="231">
        <f>G197/F197*100-100</f>
        <v>2.394279983933373</v>
      </c>
    </row>
    <row r="198" spans="1:12" ht="15" customHeight="1" x14ac:dyDescent="0.25">
      <c r="A198" s="208" t="s">
        <v>18</v>
      </c>
      <c r="B198" s="101">
        <v>38298000</v>
      </c>
      <c r="C198" s="101">
        <v>36854833.000000037</v>
      </c>
      <c r="D198" s="101">
        <v>46061187.999999985</v>
      </c>
      <c r="E198" s="101">
        <v>41159982.99999994</v>
      </c>
      <c r="F198" s="101">
        <v>36664384.999999985</v>
      </c>
      <c r="G198" s="101">
        <v>31190634.999999974</v>
      </c>
      <c r="H198" s="229">
        <f>G198/B198*100-100</f>
        <v>-18.558057862029415</v>
      </c>
      <c r="I198" s="230">
        <f>G198/C198*100-100</f>
        <v>-15.368942249718117</v>
      </c>
      <c r="J198" s="231">
        <f>G198/D198*100-100</f>
        <v>-32.284345336468562</v>
      </c>
      <c r="K198" s="231">
        <f>G198/E198*100-100</f>
        <v>-24.220972102928187</v>
      </c>
      <c r="L198" s="231">
        <f>G198/F198*100-100</f>
        <v>-14.929338102902889</v>
      </c>
    </row>
    <row r="199" spans="1:12" ht="15" customHeight="1" x14ac:dyDescent="0.25">
      <c r="A199" s="208" t="s">
        <v>19</v>
      </c>
      <c r="B199" s="101">
        <v>4306637</v>
      </c>
      <c r="C199" s="101">
        <v>7813477.0000000028</v>
      </c>
      <c r="D199" s="101">
        <v>45850301.00000003</v>
      </c>
      <c r="E199" s="101">
        <v>8866633.0000000093</v>
      </c>
      <c r="F199" s="101">
        <v>4585663.0000000019</v>
      </c>
      <c r="G199" s="101">
        <v>4652111.0000000028</v>
      </c>
      <c r="H199" s="229">
        <f t="shared" ref="H199:H225" si="35">G199/B199*100-100</f>
        <v>8.021897364463328</v>
      </c>
      <c r="I199" s="230">
        <f t="shared" ref="I199:I225" si="36">G199/C199*100-100</f>
        <v>-40.460424981093546</v>
      </c>
      <c r="J199" s="231">
        <f t="shared" ref="J199:J225" si="37">G199/D199*100-100</f>
        <v>-89.853695835061146</v>
      </c>
      <c r="K199" s="231">
        <f t="shared" ref="K199:K225" si="38">G199/E199*100-100</f>
        <v>-47.53238348762153</v>
      </c>
      <c r="L199" s="231">
        <f t="shared" ref="L199:L225" si="39">G199/F199*100-100</f>
        <v>1.4490380126058255</v>
      </c>
    </row>
    <row r="200" spans="1:12" ht="15" customHeight="1" x14ac:dyDescent="0.25">
      <c r="A200" s="208" t="s">
        <v>20</v>
      </c>
      <c r="B200" s="101">
        <v>1289396688</v>
      </c>
      <c r="C200" s="101">
        <v>1395802559.000006</v>
      </c>
      <c r="D200" s="101">
        <v>1525984875.9999974</v>
      </c>
      <c r="E200" s="101">
        <v>1518590417.0000017</v>
      </c>
      <c r="F200" s="101">
        <v>1746845401.0000026</v>
      </c>
      <c r="G200" s="101">
        <v>1807298523.0000119</v>
      </c>
      <c r="H200" s="229">
        <f t="shared" si="35"/>
        <v>40.166214154259706</v>
      </c>
      <c r="I200" s="230">
        <f t="shared" si="36"/>
        <v>29.480957843694853</v>
      </c>
      <c r="J200" s="231">
        <f t="shared" si="37"/>
        <v>18.434890897307639</v>
      </c>
      <c r="K200" s="231">
        <f t="shared" si="38"/>
        <v>19.011584872921645</v>
      </c>
      <c r="L200" s="231">
        <f t="shared" si="39"/>
        <v>3.460702473464579</v>
      </c>
    </row>
    <row r="201" spans="1:12" ht="15" customHeight="1" x14ac:dyDescent="0.25">
      <c r="A201" s="208" t="s">
        <v>21</v>
      </c>
      <c r="B201" s="101">
        <v>880849436</v>
      </c>
      <c r="C201" s="101">
        <v>923704475.00000024</v>
      </c>
      <c r="D201" s="101">
        <v>987927668.00000346</v>
      </c>
      <c r="E201" s="101">
        <v>984436829.00000167</v>
      </c>
      <c r="F201" s="101">
        <v>1066758719.0000004</v>
      </c>
      <c r="G201" s="101">
        <v>1048851559.0000013</v>
      </c>
      <c r="H201" s="229">
        <f t="shared" si="35"/>
        <v>19.072740031816451</v>
      </c>
      <c r="I201" s="230">
        <f t="shared" si="36"/>
        <v>13.548389922004105</v>
      </c>
      <c r="J201" s="231">
        <f t="shared" si="37"/>
        <v>6.1668372061422616</v>
      </c>
      <c r="K201" s="231">
        <f t="shared" si="38"/>
        <v>6.5433076153228171</v>
      </c>
      <c r="L201" s="231">
        <f t="shared" si="39"/>
        <v>-1.6786513839592061</v>
      </c>
    </row>
    <row r="202" spans="1:12" ht="15" customHeight="1" x14ac:dyDescent="0.25">
      <c r="A202" s="208" t="s">
        <v>22</v>
      </c>
      <c r="B202" s="101">
        <v>202500676</v>
      </c>
      <c r="C202" s="101">
        <v>202234409.00000045</v>
      </c>
      <c r="D202" s="101">
        <v>207496990.00000042</v>
      </c>
      <c r="E202" s="101">
        <v>227249684.99999982</v>
      </c>
      <c r="F202" s="101">
        <v>226538752.99999985</v>
      </c>
      <c r="G202" s="101">
        <v>211006900.99999997</v>
      </c>
      <c r="H202" s="229">
        <f t="shared" si="35"/>
        <v>4.2005909155582231</v>
      </c>
      <c r="I202" s="230">
        <f t="shared" si="36"/>
        <v>4.33778408104601</v>
      </c>
      <c r="J202" s="231">
        <f t="shared" si="37"/>
        <v>1.6915479111285094</v>
      </c>
      <c r="K202" s="231">
        <f t="shared" si="38"/>
        <v>-7.1475496214658705</v>
      </c>
      <c r="L202" s="231">
        <f t="shared" si="39"/>
        <v>-6.8561567477154313</v>
      </c>
    </row>
    <row r="203" spans="1:12" ht="15" customHeight="1" x14ac:dyDescent="0.25">
      <c r="A203" s="208" t="s">
        <v>23</v>
      </c>
      <c r="B203" s="101">
        <v>581251995</v>
      </c>
      <c r="C203" s="101">
        <v>585827456.99999964</v>
      </c>
      <c r="D203" s="101">
        <v>691676297.99999833</v>
      </c>
      <c r="E203" s="101">
        <v>750994810.99999988</v>
      </c>
      <c r="F203" s="101">
        <v>801581206.99999964</v>
      </c>
      <c r="G203" s="101">
        <v>941919753.99999821</v>
      </c>
      <c r="H203" s="229">
        <f t="shared" si="35"/>
        <v>62.050154167642603</v>
      </c>
      <c r="I203" s="230">
        <f t="shared" si="36"/>
        <v>60.784501092443463</v>
      </c>
      <c r="J203" s="231">
        <f t="shared" si="37"/>
        <v>36.179272981246555</v>
      </c>
      <c r="K203" s="231">
        <f t="shared" si="38"/>
        <v>25.422937709219198</v>
      </c>
      <c r="L203" s="231">
        <f t="shared" si="39"/>
        <v>17.507714224642328</v>
      </c>
    </row>
    <row r="204" spans="1:12" ht="15" customHeight="1" x14ac:dyDescent="0.25">
      <c r="A204" s="208" t="s">
        <v>24</v>
      </c>
      <c r="B204" s="101">
        <v>73206274</v>
      </c>
      <c r="C204" s="101">
        <v>84627820.99999994</v>
      </c>
      <c r="D204" s="101">
        <v>92211304.999999955</v>
      </c>
      <c r="E204" s="101">
        <v>105979375.99999996</v>
      </c>
      <c r="F204" s="101">
        <v>122723775.99999997</v>
      </c>
      <c r="G204" s="101">
        <v>134832554.99999994</v>
      </c>
      <c r="H204" s="229">
        <f t="shared" si="35"/>
        <v>84.181693224818332</v>
      </c>
      <c r="I204" s="230">
        <f t="shared" si="36"/>
        <v>59.324148260889331</v>
      </c>
      <c r="J204" s="231">
        <f t="shared" si="37"/>
        <v>46.221284906443969</v>
      </c>
      <c r="K204" s="231">
        <f t="shared" si="38"/>
        <v>27.225277303010344</v>
      </c>
      <c r="L204" s="231">
        <f t="shared" si="39"/>
        <v>9.8666936388919169</v>
      </c>
    </row>
    <row r="205" spans="1:12" ht="15" customHeight="1" x14ac:dyDescent="0.25">
      <c r="A205" s="208" t="s">
        <v>25</v>
      </c>
      <c r="B205" s="101">
        <v>141973725</v>
      </c>
      <c r="C205" s="101">
        <v>150512514.99999964</v>
      </c>
      <c r="D205" s="101">
        <v>142865062.00000018</v>
      </c>
      <c r="E205" s="101">
        <v>136880025.00000033</v>
      </c>
      <c r="F205" s="101">
        <v>135284665.00000006</v>
      </c>
      <c r="G205" s="101">
        <v>115740863.00000027</v>
      </c>
      <c r="H205" s="229">
        <f t="shared" si="35"/>
        <v>-18.477265423584356</v>
      </c>
      <c r="I205" s="230">
        <f t="shared" si="36"/>
        <v>-23.102166620496277</v>
      </c>
      <c r="J205" s="231">
        <f t="shared" si="37"/>
        <v>-18.985886836349025</v>
      </c>
      <c r="K205" s="231">
        <f t="shared" si="38"/>
        <v>-15.443569651598182</v>
      </c>
      <c r="L205" s="231">
        <f t="shared" si="39"/>
        <v>-14.44642820381732</v>
      </c>
    </row>
    <row r="206" spans="1:12" ht="15" customHeight="1" x14ac:dyDescent="0.25">
      <c r="A206" s="208" t="s">
        <v>26</v>
      </c>
      <c r="B206" s="101">
        <v>413355600</v>
      </c>
      <c r="C206" s="101">
        <v>368204830.00000101</v>
      </c>
      <c r="D206" s="101">
        <v>371155382</v>
      </c>
      <c r="E206" s="101">
        <v>377279797.00000101</v>
      </c>
      <c r="F206" s="101">
        <v>365127786.00000012</v>
      </c>
      <c r="G206" s="101">
        <v>377038673.99999893</v>
      </c>
      <c r="H206" s="229">
        <f t="shared" si="35"/>
        <v>-8.7858797606712216</v>
      </c>
      <c r="I206" s="230">
        <f t="shared" si="36"/>
        <v>2.3991657035020069</v>
      </c>
      <c r="J206" s="231">
        <f t="shared" si="37"/>
        <v>1.5851291090799577</v>
      </c>
      <c r="K206" s="231">
        <f t="shared" si="38"/>
        <v>-6.391092285338118E-2</v>
      </c>
      <c r="L206" s="231">
        <f t="shared" si="39"/>
        <v>3.2621149243346821</v>
      </c>
    </row>
    <row r="207" spans="1:12" ht="15" customHeight="1" x14ac:dyDescent="0.25">
      <c r="A207" s="208" t="s">
        <v>27</v>
      </c>
      <c r="B207" s="101">
        <v>3613545</v>
      </c>
      <c r="C207" s="101">
        <v>8540934</v>
      </c>
      <c r="D207" s="101">
        <v>12967203.000000009</v>
      </c>
      <c r="E207" s="101">
        <v>11635997.999999996</v>
      </c>
      <c r="F207" s="101">
        <v>31593848.999999993</v>
      </c>
      <c r="G207" s="101">
        <v>3426823.0000000009</v>
      </c>
      <c r="H207" s="229">
        <f t="shared" si="35"/>
        <v>-5.1672803299806418</v>
      </c>
      <c r="I207" s="230">
        <f t="shared" si="36"/>
        <v>-59.877655066764355</v>
      </c>
      <c r="J207" s="231">
        <f t="shared" si="37"/>
        <v>-73.573152205606732</v>
      </c>
      <c r="K207" s="231">
        <f t="shared" si="38"/>
        <v>-70.549814463701324</v>
      </c>
      <c r="L207" s="231">
        <f t="shared" si="39"/>
        <v>-89.15351212826269</v>
      </c>
    </row>
    <row r="208" spans="1:12" ht="15" customHeight="1" x14ac:dyDescent="0.25">
      <c r="A208" s="208" t="s">
        <v>28</v>
      </c>
      <c r="B208" s="101">
        <v>80030449</v>
      </c>
      <c r="C208" s="101">
        <v>120757616.00000006</v>
      </c>
      <c r="D208" s="101">
        <v>133405029.00000001</v>
      </c>
      <c r="E208" s="101">
        <v>99129679.00000006</v>
      </c>
      <c r="F208" s="101">
        <v>112732840.99999999</v>
      </c>
      <c r="G208" s="101">
        <v>103038444.99999985</v>
      </c>
      <c r="H208" s="229">
        <f t="shared" si="35"/>
        <v>28.749052751159553</v>
      </c>
      <c r="I208" s="230">
        <f t="shared" si="36"/>
        <v>-14.673336214256011</v>
      </c>
      <c r="J208" s="231">
        <f t="shared" si="37"/>
        <v>-22.762698098885139</v>
      </c>
      <c r="K208" s="231">
        <f t="shared" si="38"/>
        <v>3.9430834836051218</v>
      </c>
      <c r="L208" s="231">
        <f t="shared" si="39"/>
        <v>-8.5994426415636411</v>
      </c>
    </row>
    <row r="209" spans="1:12" ht="15" customHeight="1" x14ac:dyDescent="0.25">
      <c r="A209" s="208" t="s">
        <v>29</v>
      </c>
      <c r="B209" s="101">
        <v>101055174</v>
      </c>
      <c r="C209" s="101">
        <v>101321716.00000013</v>
      </c>
      <c r="D209" s="101">
        <v>104241335.0000003</v>
      </c>
      <c r="E209" s="101">
        <v>100816560.00000027</v>
      </c>
      <c r="F209" s="101">
        <v>99644291</v>
      </c>
      <c r="G209" s="101">
        <v>81999790</v>
      </c>
      <c r="H209" s="229">
        <f t="shared" si="35"/>
        <v>-18.856416001025337</v>
      </c>
      <c r="I209" s="230">
        <f t="shared" si="36"/>
        <v>-19.069876392539683</v>
      </c>
      <c r="J209" s="231">
        <f t="shared" si="37"/>
        <v>-21.336588791768861</v>
      </c>
      <c r="K209" s="231">
        <f t="shared" si="38"/>
        <v>-18.664364267140456</v>
      </c>
      <c r="L209" s="231">
        <f t="shared" si="39"/>
        <v>-17.707488128948597</v>
      </c>
    </row>
    <row r="210" spans="1:12" ht="15" customHeight="1" x14ac:dyDescent="0.25">
      <c r="A210" s="208" t="s">
        <v>30</v>
      </c>
      <c r="B210" s="101">
        <v>29423439</v>
      </c>
      <c r="C210" s="101">
        <v>28083460.999999981</v>
      </c>
      <c r="D210" s="101">
        <v>33958461.000000134</v>
      </c>
      <c r="E210" s="101">
        <v>28993137.999999996</v>
      </c>
      <c r="F210" s="101">
        <v>36344392.999999993</v>
      </c>
      <c r="G210" s="101">
        <v>30048677.999999948</v>
      </c>
      <c r="H210" s="229">
        <f t="shared" si="35"/>
        <v>2.1249691444971859</v>
      </c>
      <c r="I210" s="230">
        <f t="shared" si="36"/>
        <v>6.997773529409244</v>
      </c>
      <c r="J210" s="231">
        <f t="shared" si="37"/>
        <v>-11.513428126204445</v>
      </c>
      <c r="K210" s="231">
        <f t="shared" si="38"/>
        <v>3.6406545576403317</v>
      </c>
      <c r="L210" s="231">
        <f t="shared" si="39"/>
        <v>-17.322383125232122</v>
      </c>
    </row>
    <row r="211" spans="1:12" ht="15" customHeight="1" x14ac:dyDescent="0.25">
      <c r="A211" s="208" t="s">
        <v>31</v>
      </c>
      <c r="B211" s="101">
        <v>228964372</v>
      </c>
      <c r="C211" s="101">
        <v>246115243.99999943</v>
      </c>
      <c r="D211" s="101">
        <v>244826506.00000003</v>
      </c>
      <c r="E211" s="101">
        <v>258766958.99999884</v>
      </c>
      <c r="F211" s="101">
        <v>257395449.00000036</v>
      </c>
      <c r="G211" s="101">
        <v>210974007.9999997</v>
      </c>
      <c r="H211" s="229">
        <f t="shared" si="35"/>
        <v>-7.8572765897395982</v>
      </c>
      <c r="I211" s="230">
        <f t="shared" si="36"/>
        <v>-14.278366276247326</v>
      </c>
      <c r="J211" s="231">
        <f t="shared" si="37"/>
        <v>-13.827137654776777</v>
      </c>
      <c r="K211" s="231">
        <f t="shared" si="38"/>
        <v>-18.469495172294913</v>
      </c>
      <c r="L211" s="231">
        <f t="shared" si="39"/>
        <v>-18.035066734999106</v>
      </c>
    </row>
    <row r="212" spans="1:12" ht="15" customHeight="1" x14ac:dyDescent="0.25">
      <c r="A212" s="208" t="s">
        <v>32</v>
      </c>
      <c r="B212" s="101">
        <v>392620898</v>
      </c>
      <c r="C212" s="101">
        <v>343754250.99999958</v>
      </c>
      <c r="D212" s="101">
        <v>376245709.0000006</v>
      </c>
      <c r="E212" s="101">
        <v>360805889</v>
      </c>
      <c r="F212" s="101">
        <v>390282252.00000012</v>
      </c>
      <c r="G212" s="101">
        <v>531520584.0000028</v>
      </c>
      <c r="H212" s="229">
        <f t="shared" si="35"/>
        <v>35.377558022905532</v>
      </c>
      <c r="I212" s="230">
        <f t="shared" si="36"/>
        <v>54.622257747731368</v>
      </c>
      <c r="J212" s="231">
        <f t="shared" si="37"/>
        <v>41.269540432154656</v>
      </c>
      <c r="K212" s="231">
        <f t="shared" si="38"/>
        <v>47.314830551450001</v>
      </c>
      <c r="L212" s="231">
        <f t="shared" si="39"/>
        <v>36.188766277796987</v>
      </c>
    </row>
    <row r="213" spans="1:12" ht="15" customHeight="1" x14ac:dyDescent="0.25">
      <c r="A213" s="208" t="s">
        <v>33</v>
      </c>
      <c r="B213" s="101">
        <v>153544932</v>
      </c>
      <c r="C213" s="101">
        <v>186370082.99999964</v>
      </c>
      <c r="D213" s="101">
        <v>213881936.99999955</v>
      </c>
      <c r="E213" s="101">
        <v>212139403.00000012</v>
      </c>
      <c r="F213" s="101">
        <v>217709997</v>
      </c>
      <c r="G213" s="101">
        <v>178808403.99999979</v>
      </c>
      <c r="H213" s="229">
        <f t="shared" si="35"/>
        <v>16.45347174337202</v>
      </c>
      <c r="I213" s="230">
        <f t="shared" si="36"/>
        <v>-4.057345942159543</v>
      </c>
      <c r="J213" s="231">
        <f t="shared" si="37"/>
        <v>-16.398548419729266</v>
      </c>
      <c r="K213" s="231">
        <f t="shared" si="38"/>
        <v>-15.711837842779403</v>
      </c>
      <c r="L213" s="231">
        <f t="shared" si="39"/>
        <v>-17.868537750244059</v>
      </c>
    </row>
    <row r="214" spans="1:12" ht="15" customHeight="1" x14ac:dyDescent="0.25">
      <c r="A214" s="208" t="s">
        <v>34</v>
      </c>
      <c r="B214" s="101">
        <v>65603786</v>
      </c>
      <c r="C214" s="101">
        <v>67942620</v>
      </c>
      <c r="D214" s="101">
        <v>72030668.00000006</v>
      </c>
      <c r="E214" s="101">
        <v>35396787.000000022</v>
      </c>
      <c r="F214" s="101">
        <v>33031538.999999993</v>
      </c>
      <c r="G214" s="101">
        <v>30321122.000000004</v>
      </c>
      <c r="H214" s="229">
        <f t="shared" si="35"/>
        <v>-53.781444869660412</v>
      </c>
      <c r="I214" s="230">
        <f t="shared" si="36"/>
        <v>-55.37245693498425</v>
      </c>
      <c r="J214" s="231">
        <f t="shared" si="37"/>
        <v>-57.905260575953591</v>
      </c>
      <c r="K214" s="231">
        <f t="shared" si="38"/>
        <v>-14.339338200385299</v>
      </c>
      <c r="L214" s="231">
        <f t="shared" si="39"/>
        <v>-8.2055425876462778</v>
      </c>
    </row>
    <row r="215" spans="1:12" ht="15" customHeight="1" x14ac:dyDescent="0.25">
      <c r="A215" s="208" t="s">
        <v>35</v>
      </c>
      <c r="B215" s="101">
        <v>432550065</v>
      </c>
      <c r="C215" s="101">
        <v>439536386.00000066</v>
      </c>
      <c r="D215" s="101">
        <v>420146309.99999881</v>
      </c>
      <c r="E215" s="101">
        <v>376737719.00000155</v>
      </c>
      <c r="F215" s="101">
        <v>370139972</v>
      </c>
      <c r="G215" s="101">
        <v>340666830.9999997</v>
      </c>
      <c r="H215" s="229">
        <f t="shared" si="35"/>
        <v>-21.242219441118408</v>
      </c>
      <c r="I215" s="230">
        <f t="shared" si="36"/>
        <v>-22.494054678786213</v>
      </c>
      <c r="J215" s="231">
        <f t="shared" si="37"/>
        <v>-18.917095570826106</v>
      </c>
      <c r="K215" s="231">
        <f t="shared" si="38"/>
        <v>-9.5745358589915242</v>
      </c>
      <c r="L215" s="231">
        <f t="shared" si="39"/>
        <v>-7.9627014722960894</v>
      </c>
    </row>
    <row r="216" spans="1:12" ht="15" customHeight="1" x14ac:dyDescent="0.25">
      <c r="A216" s="208" t="s">
        <v>36</v>
      </c>
      <c r="B216" s="101">
        <v>375000763</v>
      </c>
      <c r="C216" s="101">
        <v>399688614.00000036</v>
      </c>
      <c r="D216" s="101">
        <v>454405560.00000048</v>
      </c>
      <c r="E216" s="101">
        <v>543942615.99999952</v>
      </c>
      <c r="F216" s="101">
        <v>584219582</v>
      </c>
      <c r="G216" s="101">
        <v>461170963.99999928</v>
      </c>
      <c r="H216" s="229">
        <f t="shared" si="35"/>
        <v>22.97867351272545</v>
      </c>
      <c r="I216" s="230">
        <f t="shared" si="36"/>
        <v>15.382562286349952</v>
      </c>
      <c r="J216" s="231">
        <f t="shared" si="37"/>
        <v>1.4888470994938672</v>
      </c>
      <c r="K216" s="231">
        <f t="shared" si="38"/>
        <v>-15.21698237374369</v>
      </c>
      <c r="L216" s="231">
        <f t="shared" si="39"/>
        <v>-21.062049577105881</v>
      </c>
    </row>
    <row r="217" spans="1:12" ht="15" customHeight="1" x14ac:dyDescent="0.25">
      <c r="A217" s="208" t="s">
        <v>37</v>
      </c>
      <c r="B217" s="101">
        <v>394554161</v>
      </c>
      <c r="C217" s="101">
        <v>399289743.00000048</v>
      </c>
      <c r="D217" s="101">
        <v>398404500.99999952</v>
      </c>
      <c r="E217" s="101">
        <v>411504314.99999821</v>
      </c>
      <c r="F217" s="101">
        <v>412533704.00000006</v>
      </c>
      <c r="G217" s="101">
        <v>346014562.00000137</v>
      </c>
      <c r="H217" s="229">
        <f t="shared" si="35"/>
        <v>-12.302391863508603</v>
      </c>
      <c r="I217" s="230">
        <f t="shared" si="36"/>
        <v>-13.342486736504782</v>
      </c>
      <c r="J217" s="231">
        <f t="shared" si="37"/>
        <v>-13.149936526444577</v>
      </c>
      <c r="K217" s="231">
        <f t="shared" si="38"/>
        <v>-15.914718415527958</v>
      </c>
      <c r="L217" s="231">
        <f t="shared" si="39"/>
        <v>-16.124535124043746</v>
      </c>
    </row>
    <row r="218" spans="1:12" ht="15" customHeight="1" x14ac:dyDescent="0.25">
      <c r="A218" s="208" t="s">
        <v>38</v>
      </c>
      <c r="B218" s="101">
        <v>102324472</v>
      </c>
      <c r="C218" s="101">
        <v>78401671.999999985</v>
      </c>
      <c r="D218" s="101">
        <v>101413439.99999987</v>
      </c>
      <c r="E218" s="101">
        <v>104932465.99999988</v>
      </c>
      <c r="F218" s="101">
        <v>101700755.99999996</v>
      </c>
      <c r="G218" s="101">
        <v>77990628.999999776</v>
      </c>
      <c r="H218" s="229">
        <f t="shared" si="35"/>
        <v>-23.78105894355383</v>
      </c>
      <c r="I218" s="230">
        <f t="shared" si="36"/>
        <v>-0.52427835977810844</v>
      </c>
      <c r="J218" s="231">
        <f t="shared" si="37"/>
        <v>-23.096357839749956</v>
      </c>
      <c r="K218" s="231">
        <f t="shared" si="38"/>
        <v>-25.675406313237829</v>
      </c>
      <c r="L218" s="231">
        <f t="shared" si="39"/>
        <v>-23.313619222260442</v>
      </c>
    </row>
    <row r="219" spans="1:12" ht="15" customHeight="1" x14ac:dyDescent="0.25">
      <c r="A219" s="208" t="s">
        <v>39</v>
      </c>
      <c r="B219" s="101">
        <v>132197742</v>
      </c>
      <c r="C219" s="101">
        <v>147983675.99999997</v>
      </c>
      <c r="D219" s="101">
        <v>210425898.00000012</v>
      </c>
      <c r="E219" s="101">
        <v>201706021.99999961</v>
      </c>
      <c r="F219" s="101">
        <v>140062385.00000003</v>
      </c>
      <c r="G219" s="101">
        <v>131498800.99999985</v>
      </c>
      <c r="H219" s="229">
        <f t="shared" si="35"/>
        <v>-0.528708727869315</v>
      </c>
      <c r="I219" s="230">
        <f t="shared" si="36"/>
        <v>-11.139657728194379</v>
      </c>
      <c r="J219" s="231">
        <f t="shared" si="37"/>
        <v>-37.508261934564835</v>
      </c>
      <c r="K219" s="231">
        <f t="shared" si="38"/>
        <v>-34.806705473572777</v>
      </c>
      <c r="L219" s="231">
        <f t="shared" si="39"/>
        <v>-6.1141212181987186</v>
      </c>
    </row>
    <row r="220" spans="1:12" ht="15" customHeight="1" x14ac:dyDescent="0.25">
      <c r="A220" s="208" t="s">
        <v>40</v>
      </c>
      <c r="B220" s="101">
        <v>459055642</v>
      </c>
      <c r="C220" s="101">
        <v>450156608.00000072</v>
      </c>
      <c r="D220" s="101">
        <v>502748973.99999923</v>
      </c>
      <c r="E220" s="101">
        <v>496943335.99999899</v>
      </c>
      <c r="F220" s="101">
        <v>493327014.99999982</v>
      </c>
      <c r="G220" s="101">
        <v>471446288.99999923</v>
      </c>
      <c r="H220" s="229">
        <f t="shared" si="35"/>
        <v>2.6991601597610355</v>
      </c>
      <c r="I220" s="230">
        <f t="shared" si="36"/>
        <v>4.7293943089242561</v>
      </c>
      <c r="J220" s="231">
        <f t="shared" si="37"/>
        <v>-6.226305098337221</v>
      </c>
      <c r="K220" s="231">
        <f t="shared" si="38"/>
        <v>-5.1307755136090236</v>
      </c>
      <c r="L220" s="231">
        <f t="shared" si="39"/>
        <v>-4.4353391026032796</v>
      </c>
    </row>
    <row r="221" spans="1:12" ht="15" customHeight="1" x14ac:dyDescent="0.25">
      <c r="A221" s="208" t="s">
        <v>41</v>
      </c>
      <c r="B221" s="101">
        <v>2054704898</v>
      </c>
      <c r="C221" s="101">
        <v>2042972980.0000143</v>
      </c>
      <c r="D221" s="101">
        <v>2221748149.0000043</v>
      </c>
      <c r="E221" s="101">
        <v>2351399360.9999909</v>
      </c>
      <c r="F221" s="101">
        <v>2304817108</v>
      </c>
      <c r="G221" s="101">
        <v>2064790584.0000029</v>
      </c>
      <c r="H221" s="229">
        <f t="shared" si="35"/>
        <v>0.49085812808544915</v>
      </c>
      <c r="I221" s="230">
        <f t="shared" si="36"/>
        <v>1.0679340458036108</v>
      </c>
      <c r="J221" s="231">
        <f t="shared" si="37"/>
        <v>-7.0645975364330553</v>
      </c>
      <c r="K221" s="231">
        <f t="shared" si="38"/>
        <v>-12.188860036012798</v>
      </c>
      <c r="L221" s="231">
        <f t="shared" si="39"/>
        <v>-10.414124537989039</v>
      </c>
    </row>
    <row r="222" spans="1:12" ht="15" customHeight="1" x14ac:dyDescent="0.25">
      <c r="A222" s="208" t="s">
        <v>42</v>
      </c>
      <c r="B222" s="101">
        <v>520066266</v>
      </c>
      <c r="C222" s="101">
        <v>553192422.99999928</v>
      </c>
      <c r="D222" s="101">
        <v>596291257.00000083</v>
      </c>
      <c r="E222" s="101">
        <v>621346921.0000006</v>
      </c>
      <c r="F222" s="101">
        <v>710809448.00000024</v>
      </c>
      <c r="G222" s="101">
        <v>542607782.0000006</v>
      </c>
      <c r="H222" s="229">
        <f t="shared" si="35"/>
        <v>4.3343545762686801</v>
      </c>
      <c r="I222" s="230">
        <f t="shared" si="36"/>
        <v>-1.9133741822777495</v>
      </c>
      <c r="J222" s="231">
        <f t="shared" si="37"/>
        <v>-9.002894872228552</v>
      </c>
      <c r="K222" s="231">
        <f t="shared" si="38"/>
        <v>-12.672331082493599</v>
      </c>
      <c r="L222" s="231">
        <f t="shared" si="39"/>
        <v>-23.66339761989201</v>
      </c>
    </row>
    <row r="223" spans="1:12" ht="15" customHeight="1" x14ac:dyDescent="0.25">
      <c r="A223" s="208" t="s">
        <v>43</v>
      </c>
      <c r="B223" s="101">
        <v>311926100</v>
      </c>
      <c r="C223" s="101">
        <v>299490070.99999976</v>
      </c>
      <c r="D223" s="101">
        <v>291233324.99999726</v>
      </c>
      <c r="E223" s="101">
        <v>297897554.99999982</v>
      </c>
      <c r="F223" s="101">
        <v>309738174.99999964</v>
      </c>
      <c r="G223" s="101">
        <v>276061977.00000095</v>
      </c>
      <c r="H223" s="229">
        <f t="shared" si="35"/>
        <v>-11.497634535872137</v>
      </c>
      <c r="I223" s="230">
        <f t="shared" si="36"/>
        <v>-7.8226613395803781</v>
      </c>
      <c r="J223" s="231">
        <f t="shared" si="37"/>
        <v>-5.2093447753605915</v>
      </c>
      <c r="K223" s="231">
        <f t="shared" si="38"/>
        <v>-7.3298950036695913</v>
      </c>
      <c r="L223" s="231">
        <f t="shared" si="39"/>
        <v>-10.872472532647521</v>
      </c>
    </row>
    <row r="224" spans="1:12" ht="15" customHeight="1" x14ac:dyDescent="0.25">
      <c r="A224" s="208" t="s">
        <v>5</v>
      </c>
      <c r="B224" s="101">
        <v>155010216</v>
      </c>
      <c r="C224" s="101">
        <v>184929297.99999997</v>
      </c>
      <c r="D224" s="101">
        <v>175590296.99999991</v>
      </c>
      <c r="E224" s="101">
        <v>201935545.00000012</v>
      </c>
      <c r="F224" s="101">
        <v>165732287</v>
      </c>
      <c r="G224" s="101">
        <v>194801698.0000003</v>
      </c>
      <c r="H224" s="229">
        <f t="shared" si="35"/>
        <v>25.670231954260544</v>
      </c>
      <c r="I224" s="230">
        <f t="shared" si="36"/>
        <v>5.3384726523973143</v>
      </c>
      <c r="J224" s="231">
        <f t="shared" si="37"/>
        <v>10.941037932181644</v>
      </c>
      <c r="K224" s="231">
        <f t="shared" si="38"/>
        <v>-3.5327346654101035</v>
      </c>
      <c r="L224" s="231">
        <f t="shared" si="39"/>
        <v>17.539980607399869</v>
      </c>
    </row>
    <row r="225" spans="1:12" ht="15" customHeight="1" x14ac:dyDescent="0.25">
      <c r="A225" s="227" t="s">
        <v>6</v>
      </c>
      <c r="B225" s="205">
        <f t="shared" ref="B225:G225" si="40">SUM(B197:B224)</f>
        <v>10141177207</v>
      </c>
      <c r="C225" s="205">
        <f t="shared" si="40"/>
        <v>10437266372.000021</v>
      </c>
      <c r="D225" s="205">
        <f t="shared" si="40"/>
        <v>11291451577.000002</v>
      </c>
      <c r="E225" s="205">
        <f t="shared" si="40"/>
        <v>11423104094.999994</v>
      </c>
      <c r="F225" s="205">
        <f t="shared" si="40"/>
        <v>11797534428.000004</v>
      </c>
      <c r="G225" s="205">
        <f t="shared" si="40"/>
        <v>11281769471.000015</v>
      </c>
      <c r="H225" s="239">
        <f t="shared" si="35"/>
        <v>11.247138677477352</v>
      </c>
      <c r="I225" s="240">
        <f t="shared" si="36"/>
        <v>8.0912287652783874</v>
      </c>
      <c r="J225" s="241">
        <f t="shared" si="37"/>
        <v>-8.5747221550406039E-2</v>
      </c>
      <c r="K225" s="241">
        <f t="shared" si="38"/>
        <v>-1.23726985961585</v>
      </c>
      <c r="L225" s="241">
        <f t="shared" si="39"/>
        <v>-4.371802940247278</v>
      </c>
    </row>
  </sheetData>
  <phoneticPr fontId="24" type="noConversion"/>
  <hyperlinks>
    <hyperlink ref="N1" location="'Indice tavole'!A1" display="torna all'indice 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scale="49"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  <pageSetUpPr fitToPage="1"/>
  </sheetPr>
  <dimension ref="A1:AB116"/>
  <sheetViews>
    <sheetView workbookViewId="0">
      <selection activeCell="A2" sqref="A2"/>
    </sheetView>
  </sheetViews>
  <sheetFormatPr defaultRowHeight="15" x14ac:dyDescent="0.3"/>
  <cols>
    <col min="1" max="1" width="26.85546875" style="33" customWidth="1"/>
    <col min="2" max="2" width="15.85546875" style="212" bestFit="1" customWidth="1"/>
    <col min="3" max="3" width="15.85546875" style="213" bestFit="1" customWidth="1"/>
    <col min="4" max="5" width="15.85546875" style="212" bestFit="1" customWidth="1"/>
    <col min="6" max="6" width="15.85546875" style="213" bestFit="1" customWidth="1"/>
    <col min="7" max="7" width="15.85546875" style="213" customWidth="1"/>
    <col min="8" max="8" width="9.7109375" style="212" customWidth="1"/>
    <col min="9" max="9" width="9.7109375" style="213" customWidth="1"/>
    <col min="10" max="10" width="9.7109375" style="212" customWidth="1"/>
    <col min="11" max="12" width="9.7109375" style="213" customWidth="1"/>
    <col min="13" max="13" width="8" style="212" customWidth="1"/>
    <col min="14" max="14" width="5.7109375" style="213" customWidth="1"/>
    <col min="15" max="15" width="14.7109375" style="212" bestFit="1" customWidth="1"/>
    <col min="16" max="16" width="14.7109375" style="213" bestFit="1" customWidth="1"/>
    <col min="17" max="17" width="14.7109375" style="212" bestFit="1" customWidth="1"/>
    <col min="18" max="18" width="14.7109375" style="212" customWidth="1"/>
    <col min="19" max="19" width="7.42578125" style="213" bestFit="1" customWidth="1"/>
    <col min="20" max="20" width="10.7109375" style="212" customWidth="1"/>
    <col min="21" max="21" width="14.7109375" style="213" bestFit="1" customWidth="1"/>
    <col min="22" max="22" width="14.7109375" style="212" bestFit="1" customWidth="1"/>
    <col min="23" max="23" width="14.7109375" style="213" bestFit="1" customWidth="1"/>
    <col min="24" max="24" width="14.7109375" style="213" customWidth="1"/>
    <col min="25" max="25" width="9.140625" style="212"/>
    <col min="26" max="26" width="5.7109375" style="213" customWidth="1"/>
    <col min="27" max="27" width="14.7109375" style="212" bestFit="1" customWidth="1"/>
    <col min="28" max="28" width="14.7109375" style="213" bestFit="1" customWidth="1"/>
    <col min="29" max="29" width="14.7109375" style="33" bestFit="1" customWidth="1"/>
    <col min="30" max="30" width="14.7109375" style="33" customWidth="1"/>
    <col min="31" max="32" width="9.140625" style="33"/>
    <col min="33" max="35" width="14.7109375" style="33" bestFit="1" customWidth="1"/>
    <col min="36" max="36" width="14.7109375" style="33" customWidth="1"/>
    <col min="37" max="38" width="9.140625" style="33"/>
    <col min="39" max="41" width="15.85546875" style="33" bestFit="1" customWidth="1"/>
    <col min="42" max="42" width="15.85546875" style="33" customWidth="1"/>
    <col min="43" max="16384" width="9.140625" style="33"/>
  </cols>
  <sheetData>
    <row r="1" spans="1:28" s="14" customFormat="1" ht="15" customHeight="1" x14ac:dyDescent="0.25">
      <c r="A1" s="11" t="str">
        <f>'Indice tavole'!C11</f>
        <v>Importazioni per provincia e area geografica di provenienza delle merci. Anni 2015-2020. Valori in milioni di euro e variazioni percentuali</v>
      </c>
      <c r="B1" s="12"/>
      <c r="C1" s="13"/>
      <c r="D1" s="12"/>
      <c r="E1" s="12"/>
      <c r="F1" s="13"/>
      <c r="G1" s="13"/>
      <c r="H1" s="12"/>
      <c r="I1" s="13"/>
      <c r="J1" s="12"/>
      <c r="K1" s="13"/>
      <c r="L1" s="13"/>
      <c r="M1" s="12"/>
      <c r="N1" s="13"/>
      <c r="O1" s="12"/>
      <c r="Q1" s="12"/>
      <c r="R1" s="12"/>
      <c r="S1" s="13"/>
      <c r="T1" s="214" t="s">
        <v>110</v>
      </c>
      <c r="U1" s="13"/>
      <c r="V1" s="12"/>
      <c r="W1" s="13"/>
      <c r="X1" s="13"/>
      <c r="Y1" s="12"/>
      <c r="Z1" s="13"/>
      <c r="AA1" s="12"/>
      <c r="AB1" s="13"/>
    </row>
    <row r="2" spans="1:28" s="14" customFormat="1" ht="9" customHeight="1" x14ac:dyDescent="0.25">
      <c r="A2" s="11"/>
      <c r="B2" s="12"/>
      <c r="C2" s="13"/>
      <c r="D2" s="12"/>
      <c r="E2" s="12"/>
      <c r="F2" s="13"/>
      <c r="G2" s="13"/>
      <c r="H2" s="12"/>
      <c r="I2" s="13"/>
      <c r="J2" s="12"/>
      <c r="K2" s="13"/>
      <c r="L2" s="13"/>
      <c r="M2" s="12"/>
      <c r="N2" s="13"/>
      <c r="O2" s="12"/>
      <c r="Q2" s="12"/>
      <c r="R2" s="12"/>
      <c r="S2" s="13"/>
      <c r="T2" s="214"/>
      <c r="U2" s="13"/>
      <c r="V2" s="12"/>
      <c r="W2" s="13"/>
      <c r="X2" s="13"/>
      <c r="Y2" s="12"/>
      <c r="Z2" s="13"/>
      <c r="AA2" s="12"/>
      <c r="AB2" s="13"/>
    </row>
    <row r="3" spans="1:28" s="14" customFormat="1" ht="15" customHeight="1" x14ac:dyDescent="0.3">
      <c r="A3" s="14" t="s">
        <v>9</v>
      </c>
      <c r="B3" s="238"/>
      <c r="C3" s="238"/>
      <c r="D3" s="238"/>
      <c r="E3" s="238"/>
      <c r="F3" s="238"/>
      <c r="G3" s="238"/>
      <c r="H3" s="238"/>
      <c r="I3" s="238"/>
      <c r="J3" s="245"/>
    </row>
    <row r="4" spans="1:28" s="23" customFormat="1" ht="30" customHeight="1" x14ac:dyDescent="0.25">
      <c r="A4" s="222" t="s">
        <v>114</v>
      </c>
      <c r="B4" s="218">
        <v>2015</v>
      </c>
      <c r="C4" s="218">
        <v>2016</v>
      </c>
      <c r="D4" s="218">
        <v>2017</v>
      </c>
      <c r="E4" s="5">
        <v>2018</v>
      </c>
      <c r="F4" s="5">
        <v>2019</v>
      </c>
      <c r="G4" s="5">
        <v>2020</v>
      </c>
      <c r="H4" s="207" t="s">
        <v>595</v>
      </c>
      <c r="I4" s="207" t="s">
        <v>596</v>
      </c>
      <c r="J4" s="223" t="s">
        <v>597</v>
      </c>
      <c r="K4" s="207" t="s">
        <v>598</v>
      </c>
      <c r="L4" s="207" t="s">
        <v>599</v>
      </c>
    </row>
    <row r="5" spans="1:28" x14ac:dyDescent="0.3">
      <c r="A5" s="208" t="s">
        <v>326</v>
      </c>
      <c r="B5" s="101">
        <v>298833551.9999994</v>
      </c>
      <c r="C5" s="101">
        <v>316809725</v>
      </c>
      <c r="D5" s="101">
        <v>354267998.99999964</v>
      </c>
      <c r="E5" s="101">
        <v>391753942</v>
      </c>
      <c r="F5" s="101">
        <v>370645827.00000012</v>
      </c>
      <c r="G5" s="101">
        <v>323931977.00000042</v>
      </c>
      <c r="H5" s="229">
        <f>IFERROR(G5/B5*100-100," ")</f>
        <v>8.3987975352918482</v>
      </c>
      <c r="I5" s="229">
        <f>IFERROR(G5/C5*100-100," ")</f>
        <v>2.2481165942745065</v>
      </c>
      <c r="J5" s="229">
        <f>IFERROR(G5/D5*100-100," ")</f>
        <v>-8.5630150297597964</v>
      </c>
      <c r="K5" s="229">
        <f>IFERROR(G5/E5*100-100," ")</f>
        <v>-17.312388652364746</v>
      </c>
      <c r="L5" s="229">
        <f>IFERROR(G5/F5*100-100," ")</f>
        <v>-12.603365962083174</v>
      </c>
    </row>
    <row r="6" spans="1:28" x14ac:dyDescent="0.3">
      <c r="A6" s="208" t="s">
        <v>327</v>
      </c>
      <c r="B6" s="101">
        <v>97271499.999999896</v>
      </c>
      <c r="C6" s="101">
        <v>100940816</v>
      </c>
      <c r="D6" s="101">
        <v>112187122.99999996</v>
      </c>
      <c r="E6" s="101">
        <v>110413819</v>
      </c>
      <c r="F6" s="101">
        <v>105305609.99999997</v>
      </c>
      <c r="G6" s="101">
        <v>104400414.00000003</v>
      </c>
      <c r="H6" s="229">
        <f t="shared" ref="H6:H17" si="0">IFERROR(G6/B6*100-100," ")</f>
        <v>7.3288825606679779</v>
      </c>
      <c r="I6" s="229">
        <f t="shared" ref="I6:I17" si="1">IFERROR(G6/C6*100-100," ")</f>
        <v>3.4273529153955309</v>
      </c>
      <c r="J6" s="229">
        <f t="shared" ref="J6:J17" si="2">IFERROR(G6/D6*100-100," ")</f>
        <v>-6.9408224328918067</v>
      </c>
      <c r="K6" s="229">
        <f t="shared" ref="K6:K17" si="3">IFERROR(G6/E6*100-100," ")</f>
        <v>-5.4462431011465782</v>
      </c>
      <c r="L6" s="229">
        <f t="shared" ref="L6:L17" si="4">IFERROR(G6/F6*100-100," ")</f>
        <v>-0.85958953183970266</v>
      </c>
    </row>
    <row r="7" spans="1:28" x14ac:dyDescent="0.3">
      <c r="A7" s="208" t="s">
        <v>123</v>
      </c>
      <c r="B7" s="101">
        <v>19428632.000000004</v>
      </c>
      <c r="C7" s="101">
        <v>27604426</v>
      </c>
      <c r="D7" s="101">
        <v>28995207.999999989</v>
      </c>
      <c r="E7" s="101">
        <v>24397983.00000003</v>
      </c>
      <c r="F7" s="101">
        <v>18479792</v>
      </c>
      <c r="G7" s="101">
        <v>16156760.000000011</v>
      </c>
      <c r="H7" s="229">
        <f t="shared" si="0"/>
        <v>-16.840465144432159</v>
      </c>
      <c r="I7" s="229">
        <f t="shared" si="1"/>
        <v>-41.470400435060625</v>
      </c>
      <c r="J7" s="229">
        <f t="shared" si="2"/>
        <v>-44.277826874013051</v>
      </c>
      <c r="K7" s="229">
        <f t="shared" si="3"/>
        <v>-33.778296345234807</v>
      </c>
      <c r="L7" s="229">
        <f t="shared" si="4"/>
        <v>-12.570660968478379</v>
      </c>
    </row>
    <row r="8" spans="1:28" x14ac:dyDescent="0.3">
      <c r="A8" s="208" t="s">
        <v>124</v>
      </c>
      <c r="B8" s="101">
        <v>2644502.0000000005</v>
      </c>
      <c r="C8" s="101">
        <v>8575919</v>
      </c>
      <c r="D8" s="101">
        <v>16400385.999999998</v>
      </c>
      <c r="E8" s="101">
        <v>17421649.999999989</v>
      </c>
      <c r="F8" s="101">
        <v>8050027.0000000009</v>
      </c>
      <c r="G8" s="101">
        <v>3100176.0000000005</v>
      </c>
      <c r="H8" s="229">
        <f t="shared" si="0"/>
        <v>17.230994720366994</v>
      </c>
      <c r="I8" s="229">
        <f t="shared" si="1"/>
        <v>-63.85021826815295</v>
      </c>
      <c r="J8" s="229">
        <f t="shared" si="2"/>
        <v>-81.096932718534788</v>
      </c>
      <c r="K8" s="229">
        <f t="shared" si="3"/>
        <v>-82.205037984347044</v>
      </c>
      <c r="L8" s="229">
        <f t="shared" si="4"/>
        <v>-61.488626062993326</v>
      </c>
    </row>
    <row r="9" spans="1:28" x14ac:dyDescent="0.3">
      <c r="A9" s="208" t="s">
        <v>125</v>
      </c>
      <c r="B9" s="101">
        <v>5445538</v>
      </c>
      <c r="C9" s="101">
        <v>5144473</v>
      </c>
      <c r="D9" s="101">
        <v>3277624.0000000009</v>
      </c>
      <c r="E9" s="101">
        <v>709776.00000000023</v>
      </c>
      <c r="F9" s="101">
        <v>804939</v>
      </c>
      <c r="G9" s="101">
        <v>545474</v>
      </c>
      <c r="H9" s="229">
        <f t="shared" si="0"/>
        <v>-89.983101761478849</v>
      </c>
      <c r="I9" s="229">
        <f t="shared" si="1"/>
        <v>-89.3968925485662</v>
      </c>
      <c r="J9" s="229">
        <f t="shared" si="2"/>
        <v>-83.357639558411833</v>
      </c>
      <c r="K9" s="229">
        <f t="shared" si="3"/>
        <v>-23.148429927188317</v>
      </c>
      <c r="L9" s="229">
        <f t="shared" si="4"/>
        <v>-32.234119604094218</v>
      </c>
    </row>
    <row r="10" spans="1:28" x14ac:dyDescent="0.3">
      <c r="A10" s="208" t="s">
        <v>126</v>
      </c>
      <c r="B10" s="101">
        <v>2152090</v>
      </c>
      <c r="C10" s="101">
        <v>2196034</v>
      </c>
      <c r="D10" s="101">
        <v>1474341</v>
      </c>
      <c r="E10" s="101">
        <v>1235036</v>
      </c>
      <c r="F10" s="101">
        <v>885950</v>
      </c>
      <c r="G10" s="101">
        <v>476328.99999999994</v>
      </c>
      <c r="H10" s="229">
        <f t="shared" si="0"/>
        <v>-77.866678438169401</v>
      </c>
      <c r="I10" s="229">
        <f t="shared" si="1"/>
        <v>-78.309579906322028</v>
      </c>
      <c r="J10" s="229">
        <f t="shared" si="2"/>
        <v>-67.692073950327639</v>
      </c>
      <c r="K10" s="229">
        <f t="shared" si="3"/>
        <v>-61.431974452566571</v>
      </c>
      <c r="L10" s="229">
        <f t="shared" si="4"/>
        <v>-46.235227721654724</v>
      </c>
    </row>
    <row r="11" spans="1:28" x14ac:dyDescent="0.3">
      <c r="A11" s="208" t="s">
        <v>127</v>
      </c>
      <c r="B11" s="101">
        <v>4429514.9999999981</v>
      </c>
      <c r="C11" s="101">
        <v>4225056</v>
      </c>
      <c r="D11" s="101">
        <v>17351699.000000011</v>
      </c>
      <c r="E11" s="101">
        <v>40526359.999999993</v>
      </c>
      <c r="F11" s="101">
        <v>16580995</v>
      </c>
      <c r="G11" s="101">
        <v>18029100.000000007</v>
      </c>
      <c r="H11" s="229">
        <f t="shared" si="0"/>
        <v>307.0219877345491</v>
      </c>
      <c r="I11" s="229">
        <f t="shared" si="1"/>
        <v>326.71860443979932</v>
      </c>
      <c r="J11" s="229">
        <f t="shared" si="2"/>
        <v>3.9039462360429127</v>
      </c>
      <c r="K11" s="229">
        <f t="shared" si="3"/>
        <v>-55.512658921255174</v>
      </c>
      <c r="L11" s="229">
        <f t="shared" si="4"/>
        <v>8.733522927906364</v>
      </c>
    </row>
    <row r="12" spans="1:28" x14ac:dyDescent="0.3">
      <c r="A12" s="208" t="s">
        <v>325</v>
      </c>
      <c r="B12" s="101">
        <v>8925235.9999999981</v>
      </c>
      <c r="C12" s="101">
        <v>8472195</v>
      </c>
      <c r="D12" s="101">
        <v>7068394.9999999991</v>
      </c>
      <c r="E12" s="101">
        <v>7509797.0000000009</v>
      </c>
      <c r="F12" s="101">
        <v>7359073</v>
      </c>
      <c r="G12" s="101">
        <v>4611363</v>
      </c>
      <c r="H12" s="229">
        <f t="shared" si="0"/>
        <v>-48.333433424057347</v>
      </c>
      <c r="I12" s="229">
        <f t="shared" si="1"/>
        <v>-45.570622489213243</v>
      </c>
      <c r="J12" s="229">
        <f t="shared" si="2"/>
        <v>-34.76081911098629</v>
      </c>
      <c r="K12" s="229">
        <f t="shared" si="3"/>
        <v>-38.595370820276507</v>
      </c>
      <c r="L12" s="229">
        <f t="shared" si="4"/>
        <v>-37.337719030644209</v>
      </c>
    </row>
    <row r="13" spans="1:28" x14ac:dyDescent="0.3">
      <c r="A13" s="208" t="s">
        <v>128</v>
      </c>
      <c r="B13" s="101">
        <v>5413056.0000000009</v>
      </c>
      <c r="C13" s="101">
        <v>5297555</v>
      </c>
      <c r="D13" s="101">
        <v>6038358.0000000019</v>
      </c>
      <c r="E13" s="101">
        <v>5218396.0000000009</v>
      </c>
      <c r="F13" s="101">
        <v>3897732.9999999995</v>
      </c>
      <c r="G13" s="101">
        <v>2416873.9999999995</v>
      </c>
      <c r="H13" s="229">
        <f t="shared" si="0"/>
        <v>-55.351025372728472</v>
      </c>
      <c r="I13" s="229">
        <f t="shared" si="1"/>
        <v>-54.377557193837546</v>
      </c>
      <c r="J13" s="229">
        <f t="shared" si="2"/>
        <v>-59.974648737289201</v>
      </c>
      <c r="K13" s="229">
        <f t="shared" si="3"/>
        <v>-53.685500295493114</v>
      </c>
      <c r="L13" s="229">
        <f t="shared" si="4"/>
        <v>-37.992828138818133</v>
      </c>
    </row>
    <row r="14" spans="1:28" x14ac:dyDescent="0.3">
      <c r="A14" s="208" t="s">
        <v>129</v>
      </c>
      <c r="B14" s="101">
        <v>415560665</v>
      </c>
      <c r="C14" s="101">
        <v>420163238</v>
      </c>
      <c r="D14" s="101">
        <v>272045804.00000018</v>
      </c>
      <c r="E14" s="101">
        <v>331508337.99999988</v>
      </c>
      <c r="F14" s="101">
        <v>318655968</v>
      </c>
      <c r="G14" s="101">
        <v>242223010.00000036</v>
      </c>
      <c r="H14" s="229">
        <f t="shared" si="0"/>
        <v>-41.711757054773138</v>
      </c>
      <c r="I14" s="229">
        <f t="shared" si="1"/>
        <v>-42.350261019265957</v>
      </c>
      <c r="J14" s="229">
        <f t="shared" si="2"/>
        <v>-10.962416461310241</v>
      </c>
      <c r="K14" s="229">
        <f t="shared" si="3"/>
        <v>-26.933056507314618</v>
      </c>
      <c r="L14" s="229">
        <f t="shared" si="4"/>
        <v>-23.986043154854599</v>
      </c>
    </row>
    <row r="15" spans="1:28" x14ac:dyDescent="0.3">
      <c r="A15" s="208" t="s">
        <v>132</v>
      </c>
      <c r="B15" s="101">
        <v>506026</v>
      </c>
      <c r="C15" s="101">
        <v>419170</v>
      </c>
      <c r="D15" s="101">
        <v>504303</v>
      </c>
      <c r="E15" s="101">
        <v>274637</v>
      </c>
      <c r="F15" s="101">
        <v>688299</v>
      </c>
      <c r="G15" s="101">
        <v>193060</v>
      </c>
      <c r="H15" s="229">
        <f t="shared" si="0"/>
        <v>-61.847810191571185</v>
      </c>
      <c r="I15" s="229">
        <f t="shared" si="1"/>
        <v>-53.942314574039173</v>
      </c>
      <c r="J15" s="229">
        <f t="shared" si="2"/>
        <v>-61.717459543171465</v>
      </c>
      <c r="K15" s="229">
        <f t="shared" si="3"/>
        <v>-29.703572351868104</v>
      </c>
      <c r="L15" s="229">
        <f t="shared" si="4"/>
        <v>-71.951143325792998</v>
      </c>
    </row>
    <row r="16" spans="1:28" x14ac:dyDescent="0.3">
      <c r="A16" s="208" t="s">
        <v>131</v>
      </c>
      <c r="B16" s="101">
        <v>0</v>
      </c>
      <c r="C16" s="101">
        <v>0</v>
      </c>
      <c r="D16" s="101"/>
      <c r="E16" s="101">
        <v>7863</v>
      </c>
      <c r="F16" s="101">
        <v>3113</v>
      </c>
      <c r="G16" s="101"/>
      <c r="H16" s="229" t="str">
        <f t="shared" si="0"/>
        <v xml:space="preserve"> </v>
      </c>
      <c r="I16" s="229" t="str">
        <f t="shared" si="1"/>
        <v xml:space="preserve"> </v>
      </c>
      <c r="J16" s="229" t="str">
        <f t="shared" si="2"/>
        <v xml:space="preserve"> </v>
      </c>
      <c r="K16" s="229">
        <f t="shared" si="3"/>
        <v>-100</v>
      </c>
      <c r="L16" s="229">
        <f t="shared" si="4"/>
        <v>-100</v>
      </c>
    </row>
    <row r="17" spans="1:28" s="23" customFormat="1" ht="15" customHeight="1" x14ac:dyDescent="0.25">
      <c r="A17" s="246" t="s">
        <v>130</v>
      </c>
      <c r="B17" s="2">
        <f t="shared" ref="B17:G17" si="5">SUM(B5:B16)</f>
        <v>860610311.99999928</v>
      </c>
      <c r="C17" s="2">
        <f t="shared" si="5"/>
        <v>899848607</v>
      </c>
      <c r="D17" s="2">
        <f t="shared" si="5"/>
        <v>819611239.99999976</v>
      </c>
      <c r="E17" s="2">
        <f t="shared" si="5"/>
        <v>930977596.99999988</v>
      </c>
      <c r="F17" s="2">
        <f t="shared" si="5"/>
        <v>851357326.00000012</v>
      </c>
      <c r="G17" s="2">
        <f t="shared" si="5"/>
        <v>716084537.00000083</v>
      </c>
      <c r="H17" s="239">
        <f t="shared" si="0"/>
        <v>-16.793404980720069</v>
      </c>
      <c r="I17" s="239">
        <f t="shared" si="1"/>
        <v>-20.421665219069368</v>
      </c>
      <c r="J17" s="239">
        <f t="shared" si="2"/>
        <v>-12.631196102190955</v>
      </c>
      <c r="K17" s="239">
        <f t="shared" si="3"/>
        <v>-23.082516775105503</v>
      </c>
      <c r="L17" s="240">
        <f t="shared" si="4"/>
        <v>-15.889073232688574</v>
      </c>
    </row>
    <row r="18" spans="1:28" x14ac:dyDescent="0.3">
      <c r="A18" s="23" t="s">
        <v>45</v>
      </c>
      <c r="F18" s="212"/>
      <c r="G18" s="212"/>
      <c r="H18" s="199"/>
      <c r="I18" s="25"/>
      <c r="J18" s="213"/>
      <c r="K18" s="212"/>
    </row>
    <row r="19" spans="1:28" x14ac:dyDescent="0.3">
      <c r="A19" s="23"/>
      <c r="F19" s="212"/>
      <c r="G19" s="212"/>
      <c r="H19" s="199"/>
      <c r="I19" s="25"/>
      <c r="J19" s="213"/>
      <c r="K19" s="212"/>
    </row>
    <row r="20" spans="1:28" x14ac:dyDescent="0.3">
      <c r="A20" s="23" t="s">
        <v>12</v>
      </c>
      <c r="B20" s="238"/>
      <c r="C20" s="238"/>
      <c r="D20" s="238"/>
      <c r="E20" s="238"/>
      <c r="F20" s="238"/>
      <c r="G20" s="238"/>
      <c r="H20" s="238"/>
      <c r="I20" s="238"/>
      <c r="J20" s="245"/>
      <c r="K20" s="212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</row>
    <row r="21" spans="1:28" ht="30" x14ac:dyDescent="0.3">
      <c r="A21" s="222" t="s">
        <v>114</v>
      </c>
      <c r="B21" s="218">
        <v>2015</v>
      </c>
      <c r="C21" s="218">
        <v>2016</v>
      </c>
      <c r="D21" s="218">
        <v>2017</v>
      </c>
      <c r="E21" s="5">
        <v>2018</v>
      </c>
      <c r="F21" s="5">
        <v>2019</v>
      </c>
      <c r="G21" s="5">
        <v>2020</v>
      </c>
      <c r="H21" s="207" t="s">
        <v>595</v>
      </c>
      <c r="I21" s="207" t="s">
        <v>596</v>
      </c>
      <c r="J21" s="223" t="s">
        <v>597</v>
      </c>
      <c r="K21" s="207" t="s">
        <v>598</v>
      </c>
      <c r="L21" s="207" t="s">
        <v>599</v>
      </c>
    </row>
    <row r="22" spans="1:28" x14ac:dyDescent="0.3">
      <c r="A22" s="208" t="s">
        <v>326</v>
      </c>
      <c r="B22" s="101">
        <v>3270947434.0000114</v>
      </c>
      <c r="C22" s="101">
        <v>3175631085</v>
      </c>
      <c r="D22" s="101">
        <v>3468078846.0000057</v>
      </c>
      <c r="E22" s="101">
        <v>3575184730.9999557</v>
      </c>
      <c r="F22" s="101">
        <v>3715333782.0000038</v>
      </c>
      <c r="G22" s="101">
        <v>3509433857.9999866</v>
      </c>
      <c r="H22" s="229">
        <f>IFERROR(G22/B22*100-100," ")</f>
        <v>7.291050339758371</v>
      </c>
      <c r="I22" s="229">
        <f>IFERROR(G22/C22*100-100," ")</f>
        <v>10.511383849865126</v>
      </c>
      <c r="J22" s="229">
        <f>IFERROR(G22/D22*100-100," ")</f>
        <v>1.1924472838233982</v>
      </c>
      <c r="K22" s="229">
        <f>IFERROR(G22/E22*100-100," ")</f>
        <v>-1.8390902274182253</v>
      </c>
      <c r="L22" s="229">
        <f>IFERROR(G22/F22*100-100," ")</f>
        <v>-5.5418957240815985</v>
      </c>
    </row>
    <row r="23" spans="1:28" x14ac:dyDescent="0.3">
      <c r="A23" s="208" t="s">
        <v>327</v>
      </c>
      <c r="B23" s="101">
        <v>881276984.9999994</v>
      </c>
      <c r="C23" s="101">
        <v>895367555</v>
      </c>
      <c r="D23" s="101">
        <v>973816732.99999917</v>
      </c>
      <c r="E23" s="101">
        <v>967361111.00000226</v>
      </c>
      <c r="F23" s="101">
        <v>917249976.00000131</v>
      </c>
      <c r="G23" s="101">
        <v>836686671.9999963</v>
      </c>
      <c r="H23" s="229">
        <f>IFERROR(G23/B23*100-100," ")</f>
        <v>-5.05973873809981</v>
      </c>
      <c r="I23" s="229">
        <f>IFERROR(G23/C23*100-100," ")</f>
        <v>-6.5538317389670908</v>
      </c>
      <c r="J23" s="229">
        <f>IFERROR(G23/D23*100-100," ")</f>
        <v>-14.081711306967549</v>
      </c>
      <c r="K23" s="229">
        <f>IFERROR(G23/E23*100-100," ")</f>
        <v>-13.508341147280802</v>
      </c>
      <c r="L23" s="229">
        <f>IFERROR(G23/F23*100-100," ")</f>
        <v>-8.7831350349367483</v>
      </c>
    </row>
    <row r="24" spans="1:28" x14ac:dyDescent="0.3">
      <c r="A24" s="208" t="s">
        <v>123</v>
      </c>
      <c r="B24" s="101">
        <v>323618485.00000072</v>
      </c>
      <c r="C24" s="101">
        <v>325070049</v>
      </c>
      <c r="D24" s="101">
        <v>324139669.99999964</v>
      </c>
      <c r="E24" s="101">
        <v>368204408.99999982</v>
      </c>
      <c r="F24" s="101">
        <v>366079760.99999988</v>
      </c>
      <c r="G24" s="101">
        <v>285278011.99999851</v>
      </c>
      <c r="H24" s="229">
        <f t="shared" ref="H24:H34" si="6">IFERROR(G24/B24*100-100," ")</f>
        <v>-11.847429852470299</v>
      </c>
      <c r="I24" s="229">
        <f t="shared" ref="I24:I34" si="7">IFERROR(G24/C24*100-100," ")</f>
        <v>-12.241065309588549</v>
      </c>
      <c r="J24" s="229">
        <f t="shared" ref="J24:J34" si="8">IFERROR(G24/D24*100-100," ")</f>
        <v>-11.989170594269183</v>
      </c>
      <c r="K24" s="229">
        <f t="shared" ref="K24:K34" si="9">IFERROR(G24/E24*100-100," ")</f>
        <v>-22.521837048399206</v>
      </c>
      <c r="L24" s="229">
        <f t="shared" ref="L24:L34" si="10">IFERROR(G24/F24*100-100," ")</f>
        <v>-22.072170496199988</v>
      </c>
    </row>
    <row r="25" spans="1:28" x14ac:dyDescent="0.3">
      <c r="A25" s="208" t="s">
        <v>124</v>
      </c>
      <c r="B25" s="101">
        <v>28225035.999999981</v>
      </c>
      <c r="C25" s="101">
        <v>26815627</v>
      </c>
      <c r="D25" s="101">
        <v>28236469.999999978</v>
      </c>
      <c r="E25" s="101">
        <v>63143282</v>
      </c>
      <c r="F25" s="101">
        <v>45611935</v>
      </c>
      <c r="G25" s="101">
        <v>31824117.999999981</v>
      </c>
      <c r="H25" s="229">
        <f t="shared" si="6"/>
        <v>12.751381433136189</v>
      </c>
      <c r="I25" s="229">
        <f t="shared" si="7"/>
        <v>18.67750845430534</v>
      </c>
      <c r="J25" s="229">
        <f t="shared" si="8"/>
        <v>12.70572419286124</v>
      </c>
      <c r="K25" s="229">
        <f t="shared" si="9"/>
        <v>-49.600152237889731</v>
      </c>
      <c r="L25" s="229">
        <f t="shared" si="10"/>
        <v>-30.228529002332436</v>
      </c>
    </row>
    <row r="26" spans="1:28" x14ac:dyDescent="0.3">
      <c r="A26" s="208" t="s">
        <v>125</v>
      </c>
      <c r="B26" s="101">
        <v>37400708.000000015</v>
      </c>
      <c r="C26" s="101">
        <v>42649605</v>
      </c>
      <c r="D26" s="101">
        <v>40622533.000000015</v>
      </c>
      <c r="E26" s="101">
        <v>35617638</v>
      </c>
      <c r="F26" s="101">
        <v>38243202</v>
      </c>
      <c r="G26" s="101">
        <v>34040713.000000022</v>
      </c>
      <c r="H26" s="229">
        <f t="shared" si="6"/>
        <v>-8.983773783105903</v>
      </c>
      <c r="I26" s="229">
        <f t="shared" si="7"/>
        <v>-20.185162324481027</v>
      </c>
      <c r="J26" s="229">
        <f t="shared" si="8"/>
        <v>-16.202386985567813</v>
      </c>
      <c r="K26" s="229">
        <f t="shared" si="9"/>
        <v>-4.4273710682330432</v>
      </c>
      <c r="L26" s="229">
        <f t="shared" si="10"/>
        <v>-10.988852345574983</v>
      </c>
    </row>
    <row r="27" spans="1:28" x14ac:dyDescent="0.3">
      <c r="A27" s="208" t="s">
        <v>126</v>
      </c>
      <c r="B27" s="101">
        <v>86267899.00000003</v>
      </c>
      <c r="C27" s="101">
        <v>24568959</v>
      </c>
      <c r="D27" s="101">
        <v>26120940.999999993</v>
      </c>
      <c r="E27" s="101">
        <v>15343063.999999987</v>
      </c>
      <c r="F27" s="101">
        <v>8437092</v>
      </c>
      <c r="G27" s="101">
        <v>7925112.9999999972</v>
      </c>
      <c r="H27" s="229">
        <f t="shared" si="6"/>
        <v>-90.81336964054266</v>
      </c>
      <c r="I27" s="229">
        <f t="shared" si="7"/>
        <v>-67.743391162808337</v>
      </c>
      <c r="J27" s="229">
        <f t="shared" si="8"/>
        <v>-69.659925344955994</v>
      </c>
      <c r="K27" s="229">
        <f t="shared" si="9"/>
        <v>-48.347259712923027</v>
      </c>
      <c r="L27" s="229">
        <f t="shared" si="10"/>
        <v>-6.0681926900880399</v>
      </c>
    </row>
    <row r="28" spans="1:28" x14ac:dyDescent="0.3">
      <c r="A28" s="208" t="s">
        <v>127</v>
      </c>
      <c r="B28" s="101">
        <v>115889168.00000016</v>
      </c>
      <c r="C28" s="101">
        <v>84687238</v>
      </c>
      <c r="D28" s="101">
        <v>85219208.999999955</v>
      </c>
      <c r="E28" s="101">
        <v>99863963.000000119</v>
      </c>
      <c r="F28" s="101">
        <v>99208398.000000015</v>
      </c>
      <c r="G28" s="101">
        <v>89363339.00000003</v>
      </c>
      <c r="H28" s="229">
        <f t="shared" si="6"/>
        <v>-22.888963185929583</v>
      </c>
      <c r="I28" s="229">
        <f t="shared" si="7"/>
        <v>5.5216123591137034</v>
      </c>
      <c r="J28" s="229">
        <f t="shared" si="8"/>
        <v>4.8629059675971291</v>
      </c>
      <c r="K28" s="229">
        <f t="shared" si="9"/>
        <v>-10.514928192865796</v>
      </c>
      <c r="L28" s="229">
        <f t="shared" si="10"/>
        <v>-9.9236145311004691</v>
      </c>
    </row>
    <row r="29" spans="1:28" x14ac:dyDescent="0.3">
      <c r="A29" s="208" t="s">
        <v>325</v>
      </c>
      <c r="B29" s="101">
        <v>114308900.00000001</v>
      </c>
      <c r="C29" s="101">
        <v>102475521</v>
      </c>
      <c r="D29" s="101">
        <v>98857769.999999955</v>
      </c>
      <c r="E29" s="101">
        <v>113198262.99999999</v>
      </c>
      <c r="F29" s="101">
        <v>99829120.000000015</v>
      </c>
      <c r="G29" s="101">
        <v>90534254.99999997</v>
      </c>
      <c r="H29" s="229">
        <f t="shared" si="6"/>
        <v>-20.798594860067794</v>
      </c>
      <c r="I29" s="229">
        <f t="shared" si="7"/>
        <v>-11.652798525415676</v>
      </c>
      <c r="J29" s="229">
        <f t="shared" si="8"/>
        <v>-8.4196871930248705</v>
      </c>
      <c r="K29" s="229">
        <f t="shared" si="9"/>
        <v>-20.021515701172916</v>
      </c>
      <c r="L29" s="229">
        <f t="shared" si="10"/>
        <v>-9.3107752527519523</v>
      </c>
    </row>
    <row r="30" spans="1:28" x14ac:dyDescent="0.3">
      <c r="A30" s="208" t="s">
        <v>128</v>
      </c>
      <c r="B30" s="101">
        <v>165249666.99999997</v>
      </c>
      <c r="C30" s="101">
        <v>151510627</v>
      </c>
      <c r="D30" s="101">
        <v>187952276.99999988</v>
      </c>
      <c r="E30" s="101">
        <v>165349297.00000012</v>
      </c>
      <c r="F30" s="101">
        <v>136939722.00000006</v>
      </c>
      <c r="G30" s="101">
        <v>118864595.99999997</v>
      </c>
      <c r="H30" s="229">
        <f t="shared" si="6"/>
        <v>-28.069691057229178</v>
      </c>
      <c r="I30" s="229">
        <f t="shared" si="7"/>
        <v>-21.547023892918105</v>
      </c>
      <c r="J30" s="229">
        <f t="shared" si="8"/>
        <v>-36.758097375963125</v>
      </c>
      <c r="K30" s="229">
        <f t="shared" si="9"/>
        <v>-28.113032134633215</v>
      </c>
      <c r="L30" s="229">
        <f t="shared" si="10"/>
        <v>-13.199330140308078</v>
      </c>
    </row>
    <row r="31" spans="1:28" x14ac:dyDescent="0.3">
      <c r="A31" s="208" t="s">
        <v>129</v>
      </c>
      <c r="B31" s="101">
        <v>969078489.99999869</v>
      </c>
      <c r="C31" s="101">
        <v>948011608</v>
      </c>
      <c r="D31" s="101">
        <v>1144858500.9999971</v>
      </c>
      <c r="E31" s="101">
        <v>1187349929.9999964</v>
      </c>
      <c r="F31" s="101">
        <v>1261262261.999999</v>
      </c>
      <c r="G31" s="101">
        <v>1181993859.0000017</v>
      </c>
      <c r="H31" s="229">
        <f t="shared" si="6"/>
        <v>21.970910632842887</v>
      </c>
      <c r="I31" s="229">
        <f t="shared" si="7"/>
        <v>24.681369829809256</v>
      </c>
      <c r="J31" s="229">
        <f t="shared" si="8"/>
        <v>3.2436635590833163</v>
      </c>
      <c r="K31" s="229">
        <f t="shared" si="9"/>
        <v>-0.45109456485121768</v>
      </c>
      <c r="L31" s="229">
        <f t="shared" si="10"/>
        <v>-6.2848469654757224</v>
      </c>
    </row>
    <row r="32" spans="1:28" x14ac:dyDescent="0.3">
      <c r="A32" s="208" t="s">
        <v>132</v>
      </c>
      <c r="B32" s="101">
        <v>11483981.000000004</v>
      </c>
      <c r="C32" s="101">
        <v>9316669</v>
      </c>
      <c r="D32" s="101">
        <v>9653060.9999999963</v>
      </c>
      <c r="E32" s="101">
        <v>9991695</v>
      </c>
      <c r="F32" s="101">
        <v>10347679</v>
      </c>
      <c r="G32" s="101">
        <v>7132608.9999999972</v>
      </c>
      <c r="H32" s="229">
        <f t="shared" si="6"/>
        <v>-37.890797624969998</v>
      </c>
      <c r="I32" s="229">
        <f t="shared" si="7"/>
        <v>-23.44249860116318</v>
      </c>
      <c r="J32" s="229">
        <f t="shared" si="8"/>
        <v>-26.110391304892815</v>
      </c>
      <c r="K32" s="229">
        <f t="shared" si="9"/>
        <v>-28.614624445602104</v>
      </c>
      <c r="L32" s="229">
        <f t="shared" si="10"/>
        <v>-31.070445845875227</v>
      </c>
    </row>
    <row r="33" spans="1:12" x14ac:dyDescent="0.3">
      <c r="A33" s="208" t="s">
        <v>131</v>
      </c>
      <c r="B33" s="101">
        <v>0</v>
      </c>
      <c r="C33" s="101">
        <v>0</v>
      </c>
      <c r="D33" s="101"/>
      <c r="E33" s="101">
        <v>6668</v>
      </c>
      <c r="F33" s="101">
        <v>0</v>
      </c>
      <c r="G33" s="101"/>
      <c r="H33" s="229" t="str">
        <f t="shared" si="6"/>
        <v xml:space="preserve"> </v>
      </c>
      <c r="I33" s="229" t="str">
        <f t="shared" si="7"/>
        <v xml:space="preserve"> </v>
      </c>
      <c r="J33" s="229" t="str">
        <f t="shared" si="8"/>
        <v xml:space="preserve"> </v>
      </c>
      <c r="K33" s="229">
        <f t="shared" si="9"/>
        <v>-100</v>
      </c>
      <c r="L33" s="229" t="str">
        <f t="shared" si="10"/>
        <v xml:space="preserve"> </v>
      </c>
    </row>
    <row r="34" spans="1:12" x14ac:dyDescent="0.3">
      <c r="A34" s="246" t="s">
        <v>130</v>
      </c>
      <c r="B34" s="2">
        <f t="shared" ref="B34:G34" si="11">SUM(B22:B33)</f>
        <v>6003746753.0000105</v>
      </c>
      <c r="C34" s="2">
        <f t="shared" si="11"/>
        <v>5786104543</v>
      </c>
      <c r="D34" s="2">
        <f t="shared" si="11"/>
        <v>6387556011.0000019</v>
      </c>
      <c r="E34" s="2">
        <f t="shared" si="11"/>
        <v>6600614050.9999542</v>
      </c>
      <c r="F34" s="2">
        <f t="shared" si="11"/>
        <v>6698542929.0000038</v>
      </c>
      <c r="G34" s="2">
        <f t="shared" si="11"/>
        <v>6193077143.9999828</v>
      </c>
      <c r="H34" s="239">
        <f t="shared" si="6"/>
        <v>3.1535372624664149</v>
      </c>
      <c r="I34" s="239">
        <f t="shared" si="7"/>
        <v>7.0336199074096726</v>
      </c>
      <c r="J34" s="239">
        <f t="shared" si="8"/>
        <v>-3.0446522373362797</v>
      </c>
      <c r="K34" s="239">
        <f t="shared" si="9"/>
        <v>-6.1742271832759599</v>
      </c>
      <c r="L34" s="240">
        <f t="shared" si="10"/>
        <v>-7.5459064808215004</v>
      </c>
    </row>
    <row r="35" spans="1:12" x14ac:dyDescent="0.3">
      <c r="F35" s="212"/>
      <c r="G35" s="212"/>
      <c r="H35" s="229" t="str">
        <f>IFERROR(F35/B35*100-100,"")</f>
        <v/>
      </c>
      <c r="I35" s="229" t="str">
        <f>IFERROR(F35/C35*100-100,"")</f>
        <v/>
      </c>
      <c r="J35" s="229" t="str">
        <f>IFERROR(F35/D35*100-100,"")</f>
        <v/>
      </c>
      <c r="K35" s="230" t="str">
        <f>IFERROR(F35/E35*100-100,"")</f>
        <v/>
      </c>
    </row>
    <row r="36" spans="1:12" x14ac:dyDescent="0.3">
      <c r="A36" s="33" t="s">
        <v>13</v>
      </c>
      <c r="B36" s="238"/>
      <c r="C36" s="238"/>
      <c r="D36" s="238"/>
      <c r="E36" s="238"/>
      <c r="F36" s="238"/>
      <c r="G36" s="238"/>
      <c r="H36" s="238"/>
      <c r="I36" s="238"/>
      <c r="J36" s="245"/>
      <c r="K36" s="212"/>
    </row>
    <row r="37" spans="1:12" ht="30" x14ac:dyDescent="0.3">
      <c r="A37" s="220" t="s">
        <v>114</v>
      </c>
      <c r="B37" s="215">
        <v>2015</v>
      </c>
      <c r="C37" s="215">
        <v>2016</v>
      </c>
      <c r="D37" s="215">
        <v>2017</v>
      </c>
      <c r="E37" s="215">
        <v>2018</v>
      </c>
      <c r="F37" s="5">
        <v>2019</v>
      </c>
      <c r="G37" s="5">
        <v>2020</v>
      </c>
      <c r="H37" s="207" t="s">
        <v>595</v>
      </c>
      <c r="I37" s="207" t="s">
        <v>596</v>
      </c>
      <c r="J37" s="223" t="s">
        <v>597</v>
      </c>
      <c r="K37" s="207" t="s">
        <v>598</v>
      </c>
      <c r="L37" s="207" t="s">
        <v>599</v>
      </c>
    </row>
    <row r="38" spans="1:12" x14ac:dyDescent="0.3">
      <c r="A38" s="208" t="s">
        <v>326</v>
      </c>
      <c r="B38" s="228">
        <v>914324194.00000167</v>
      </c>
      <c r="C38" s="101">
        <v>786668874</v>
      </c>
      <c r="D38" s="228">
        <v>800860914.99999845</v>
      </c>
      <c r="E38" s="228">
        <v>1120700705.0000029</v>
      </c>
      <c r="F38" s="101">
        <v>1281867284.000001</v>
      </c>
      <c r="G38" s="101">
        <v>759988987.00000286</v>
      </c>
      <c r="H38" s="229">
        <f>IFERROR(G38/B38*100-100," ")</f>
        <v>-16.879702846406204</v>
      </c>
      <c r="I38" s="229">
        <f>IFERROR(G38/C38*100-100," ")</f>
        <v>-3.3915015429982702</v>
      </c>
      <c r="J38" s="229">
        <f>IFERROR(G38/D38*100-100," ")</f>
        <v>-5.1034989015534222</v>
      </c>
      <c r="K38" s="229">
        <f>IFERROR(G38/E38*100-100," ")</f>
        <v>-32.186266716054135</v>
      </c>
      <c r="L38" s="229">
        <f>IFERROR(G38/F38*100-100," ")</f>
        <v>-40.712350140609232</v>
      </c>
    </row>
    <row r="39" spans="1:12" x14ac:dyDescent="0.3">
      <c r="A39" s="208" t="s">
        <v>327</v>
      </c>
      <c r="B39" s="228">
        <v>237633582.99999955</v>
      </c>
      <c r="C39" s="101">
        <v>242887776</v>
      </c>
      <c r="D39" s="228">
        <v>237876379.99999988</v>
      </c>
      <c r="E39" s="228">
        <v>251683049.99999934</v>
      </c>
      <c r="F39" s="101">
        <v>351006773.00000012</v>
      </c>
      <c r="G39" s="101">
        <v>397495004.99999911</v>
      </c>
      <c r="H39" s="229">
        <f>IFERROR(G39/B39*100-100," ")</f>
        <v>67.272234833912279</v>
      </c>
      <c r="I39" s="229">
        <f>IFERROR(G39/C39*100-100," ")</f>
        <v>63.653771114442208</v>
      </c>
      <c r="J39" s="229">
        <f>IFERROR(G39/D39*100-100," ")</f>
        <v>67.101502469475662</v>
      </c>
      <c r="K39" s="229">
        <f>IFERROR(G39/E39*100-100," ")</f>
        <v>57.934753651467645</v>
      </c>
      <c r="L39" s="229">
        <f>IFERROR(G39/F39*100-100," ")</f>
        <v>13.244254976242004</v>
      </c>
    </row>
    <row r="40" spans="1:12" x14ac:dyDescent="0.3">
      <c r="A40" s="208" t="s">
        <v>123</v>
      </c>
      <c r="B40" s="228">
        <v>50240538.000000045</v>
      </c>
      <c r="C40" s="101">
        <v>42740997</v>
      </c>
      <c r="D40" s="228">
        <v>45637460.000000007</v>
      </c>
      <c r="E40" s="228">
        <v>64981442.999999993</v>
      </c>
      <c r="F40" s="101">
        <v>76659271</v>
      </c>
      <c r="G40" s="101">
        <v>67087498.999999993</v>
      </c>
      <c r="H40" s="229">
        <f t="shared" ref="H40:H50" si="12">IFERROR(G40/B40*100-100," ")</f>
        <v>33.532604686677388</v>
      </c>
      <c r="I40" s="229">
        <f t="shared" ref="I40:I50" si="13">IFERROR(G40/C40*100-100," ")</f>
        <v>56.962878053593357</v>
      </c>
      <c r="J40" s="229">
        <f t="shared" ref="J40:J50" si="14">IFERROR(G40/D40*100-100," ")</f>
        <v>47.000948343750906</v>
      </c>
      <c r="K40" s="229">
        <f t="shared" ref="K40:K50" si="15">IFERROR(G40/E40*100-100," ")</f>
        <v>3.2410114376807684</v>
      </c>
      <c r="L40" s="229">
        <f t="shared" ref="L40:L50" si="16">IFERROR(G40/F40*100-100," ")</f>
        <v>-12.486124476712035</v>
      </c>
    </row>
    <row r="41" spans="1:12" x14ac:dyDescent="0.3">
      <c r="A41" s="208" t="s">
        <v>124</v>
      </c>
      <c r="B41" s="228">
        <v>963708686</v>
      </c>
      <c r="C41" s="101">
        <v>762383346</v>
      </c>
      <c r="D41" s="228">
        <v>1050413041.0000001</v>
      </c>
      <c r="E41" s="228">
        <v>1345179256.0000002</v>
      </c>
      <c r="F41" s="101">
        <v>1178797809</v>
      </c>
      <c r="G41" s="101">
        <v>795323584</v>
      </c>
      <c r="H41" s="229">
        <f t="shared" si="12"/>
        <v>-17.472614333165822</v>
      </c>
      <c r="I41" s="229">
        <f t="shared" si="13"/>
        <v>4.3206922308609848</v>
      </c>
      <c r="J41" s="229">
        <f t="shared" si="14"/>
        <v>-24.284681077184018</v>
      </c>
      <c r="K41" s="229">
        <f t="shared" si="15"/>
        <v>-40.87601481716576</v>
      </c>
      <c r="L41" s="229">
        <f t="shared" si="16"/>
        <v>-32.530958411375877</v>
      </c>
    </row>
    <row r="42" spans="1:12" x14ac:dyDescent="0.3">
      <c r="A42" s="208" t="s">
        <v>125</v>
      </c>
      <c r="B42" s="228">
        <v>19769544</v>
      </c>
      <c r="C42" s="101">
        <v>22915490</v>
      </c>
      <c r="D42" s="228">
        <v>57843108.000000007</v>
      </c>
      <c r="E42" s="228">
        <v>29517649.000000015</v>
      </c>
      <c r="F42" s="101">
        <v>26502252</v>
      </c>
      <c r="G42" s="101">
        <v>21645812.999999996</v>
      </c>
      <c r="H42" s="229">
        <f t="shared" si="12"/>
        <v>9.490704489693826</v>
      </c>
      <c r="I42" s="229">
        <f t="shared" si="13"/>
        <v>-5.5406932166844598</v>
      </c>
      <c r="J42" s="229">
        <f t="shared" si="14"/>
        <v>-62.578406056604024</v>
      </c>
      <c r="K42" s="229">
        <f t="shared" si="15"/>
        <v>-26.668234993918432</v>
      </c>
      <c r="L42" s="229">
        <f t="shared" si="16"/>
        <v>-18.324627658057153</v>
      </c>
    </row>
    <row r="43" spans="1:12" x14ac:dyDescent="0.3">
      <c r="A43" s="208" t="s">
        <v>126</v>
      </c>
      <c r="B43" s="228">
        <v>4441980.9999999991</v>
      </c>
      <c r="C43" s="101">
        <v>20093625</v>
      </c>
      <c r="D43" s="228">
        <v>35084275.999999993</v>
      </c>
      <c r="E43" s="228">
        <v>39798214.000000007</v>
      </c>
      <c r="F43" s="101">
        <v>16540134.999999998</v>
      </c>
      <c r="G43" s="101">
        <v>20155049</v>
      </c>
      <c r="H43" s="229">
        <f t="shared" si="12"/>
        <v>353.74009929353605</v>
      </c>
      <c r="I43" s="229">
        <f t="shared" si="13"/>
        <v>0.30568899339964162</v>
      </c>
      <c r="J43" s="229">
        <f t="shared" si="14"/>
        <v>-42.552472794365194</v>
      </c>
      <c r="K43" s="229">
        <f t="shared" si="15"/>
        <v>-49.356900789568101</v>
      </c>
      <c r="L43" s="229">
        <f t="shared" si="16"/>
        <v>21.855408072545984</v>
      </c>
    </row>
    <row r="44" spans="1:12" x14ac:dyDescent="0.3">
      <c r="A44" s="208" t="s">
        <v>127</v>
      </c>
      <c r="B44" s="228">
        <v>17752575</v>
      </c>
      <c r="C44" s="101">
        <v>13516687</v>
      </c>
      <c r="D44" s="228">
        <v>33199673.999999993</v>
      </c>
      <c r="E44" s="228">
        <v>30647196.999999952</v>
      </c>
      <c r="F44" s="101">
        <v>14688759</v>
      </c>
      <c r="G44" s="101">
        <v>27639078</v>
      </c>
      <c r="H44" s="229">
        <f t="shared" si="12"/>
        <v>55.690529402072656</v>
      </c>
      <c r="I44" s="229">
        <f t="shared" si="13"/>
        <v>104.48115725399282</v>
      </c>
      <c r="J44" s="229">
        <f t="shared" si="14"/>
        <v>-16.748947595087813</v>
      </c>
      <c r="K44" s="229">
        <f t="shared" si="15"/>
        <v>-9.8153152472637402</v>
      </c>
      <c r="L44" s="229">
        <f t="shared" si="16"/>
        <v>88.164827266891621</v>
      </c>
    </row>
    <row r="45" spans="1:12" x14ac:dyDescent="0.3">
      <c r="A45" s="208" t="s">
        <v>325</v>
      </c>
      <c r="B45" s="228">
        <v>14699639.000000004</v>
      </c>
      <c r="C45" s="101">
        <v>18364232</v>
      </c>
      <c r="D45" s="228">
        <v>36018525.999999993</v>
      </c>
      <c r="E45" s="228">
        <v>24558204</v>
      </c>
      <c r="F45" s="101">
        <v>192918453</v>
      </c>
      <c r="G45" s="101">
        <v>22889550</v>
      </c>
      <c r="H45" s="229">
        <f t="shared" si="12"/>
        <v>55.715048512415791</v>
      </c>
      <c r="I45" s="229">
        <f t="shared" si="13"/>
        <v>24.642021512252725</v>
      </c>
      <c r="J45" s="229">
        <f t="shared" si="14"/>
        <v>-36.450619883778693</v>
      </c>
      <c r="K45" s="229">
        <f t="shared" si="15"/>
        <v>-6.7946906866642109</v>
      </c>
      <c r="L45" s="229">
        <f t="shared" si="16"/>
        <v>-88.135116343691607</v>
      </c>
    </row>
    <row r="46" spans="1:12" x14ac:dyDescent="0.3">
      <c r="A46" s="208" t="s">
        <v>128</v>
      </c>
      <c r="B46" s="228">
        <v>12854323</v>
      </c>
      <c r="C46" s="101">
        <v>7098279</v>
      </c>
      <c r="D46" s="228">
        <v>11538837.000000002</v>
      </c>
      <c r="E46" s="228">
        <v>10758200.999999991</v>
      </c>
      <c r="F46" s="101">
        <v>9304111</v>
      </c>
      <c r="G46" s="101">
        <v>17000550.999999996</v>
      </c>
      <c r="H46" s="229">
        <f t="shared" si="12"/>
        <v>32.25551435108639</v>
      </c>
      <c r="I46" s="229">
        <f t="shared" si="13"/>
        <v>139.50243432246037</v>
      </c>
      <c r="J46" s="229">
        <f t="shared" si="14"/>
        <v>47.333314440614714</v>
      </c>
      <c r="K46" s="229">
        <f t="shared" si="15"/>
        <v>58.024106446793553</v>
      </c>
      <c r="L46" s="229">
        <f t="shared" si="16"/>
        <v>82.720853179847012</v>
      </c>
    </row>
    <row r="47" spans="1:12" x14ac:dyDescent="0.3">
      <c r="A47" s="208" t="s">
        <v>129</v>
      </c>
      <c r="B47" s="228">
        <v>39366752.000000015</v>
      </c>
      <c r="C47" s="101">
        <v>43413484</v>
      </c>
      <c r="D47" s="228">
        <v>47667443.999999978</v>
      </c>
      <c r="E47" s="228">
        <v>53185926.00000006</v>
      </c>
      <c r="F47" s="101">
        <v>47611875.999999985</v>
      </c>
      <c r="G47" s="101">
        <v>47841871.999999978</v>
      </c>
      <c r="H47" s="229">
        <f t="shared" si="12"/>
        <v>21.528623951500904</v>
      </c>
      <c r="I47" s="229">
        <f t="shared" si="13"/>
        <v>10.200489783312435</v>
      </c>
      <c r="J47" s="229">
        <f t="shared" si="14"/>
        <v>0.36592689970957792</v>
      </c>
      <c r="K47" s="229">
        <f t="shared" si="15"/>
        <v>-10.047872439035984</v>
      </c>
      <c r="L47" s="229">
        <f t="shared" si="16"/>
        <v>0.48306435142355042</v>
      </c>
    </row>
    <row r="48" spans="1:12" x14ac:dyDescent="0.3">
      <c r="A48" s="208" t="s">
        <v>132</v>
      </c>
      <c r="B48" s="228">
        <v>2524102.9999999995</v>
      </c>
      <c r="C48" s="101">
        <v>1564150</v>
      </c>
      <c r="D48" s="228">
        <v>4619140.9999999991</v>
      </c>
      <c r="E48" s="228">
        <v>1678333.0000000005</v>
      </c>
      <c r="F48" s="101">
        <v>1843969</v>
      </c>
      <c r="G48" s="101">
        <v>896700.99999999988</v>
      </c>
      <c r="H48" s="229">
        <f t="shared" si="12"/>
        <v>-64.474468751869466</v>
      </c>
      <c r="I48" s="229">
        <f t="shared" si="13"/>
        <v>-42.671674711504657</v>
      </c>
      <c r="J48" s="229">
        <f t="shared" si="14"/>
        <v>-80.587278024204068</v>
      </c>
      <c r="K48" s="229">
        <f t="shared" si="15"/>
        <v>-46.571925833550331</v>
      </c>
      <c r="L48" s="229">
        <f t="shared" si="16"/>
        <v>-51.371145610365474</v>
      </c>
    </row>
    <row r="49" spans="1:12" x14ac:dyDescent="0.3">
      <c r="A49" s="208" t="s">
        <v>131</v>
      </c>
      <c r="B49" s="228">
        <v>72819</v>
      </c>
      <c r="C49" s="101">
        <v>0</v>
      </c>
      <c r="D49" s="228"/>
      <c r="E49" s="228">
        <v>0</v>
      </c>
      <c r="F49" s="101">
        <v>0</v>
      </c>
      <c r="G49" s="101"/>
      <c r="H49" s="229">
        <f t="shared" si="12"/>
        <v>-100</v>
      </c>
      <c r="I49" s="229" t="str">
        <f t="shared" si="13"/>
        <v xml:space="preserve"> </v>
      </c>
      <c r="J49" s="229" t="str">
        <f t="shared" si="14"/>
        <v xml:space="preserve"> </v>
      </c>
      <c r="K49" s="229" t="str">
        <f t="shared" si="15"/>
        <v xml:space="preserve"> </v>
      </c>
      <c r="L49" s="229" t="str">
        <f t="shared" si="16"/>
        <v xml:space="preserve"> </v>
      </c>
    </row>
    <row r="50" spans="1:12" x14ac:dyDescent="0.3">
      <c r="A50" s="246" t="s">
        <v>130</v>
      </c>
      <c r="B50" s="2">
        <f t="shared" ref="B50:G50" si="17">SUM(B38:B49)</f>
        <v>2277388737.000001</v>
      </c>
      <c r="C50" s="2">
        <f t="shared" si="17"/>
        <v>1961646940</v>
      </c>
      <c r="D50" s="2">
        <f t="shared" si="17"/>
        <v>2360758801.9999986</v>
      </c>
      <c r="E50" s="2">
        <f t="shared" si="17"/>
        <v>2972688178.0000024</v>
      </c>
      <c r="F50" s="2">
        <f t="shared" si="17"/>
        <v>3197740692.000001</v>
      </c>
      <c r="G50" s="2">
        <f t="shared" si="17"/>
        <v>2177963689.0000019</v>
      </c>
      <c r="H50" s="239">
        <f t="shared" si="12"/>
        <v>-4.3657477700083547</v>
      </c>
      <c r="I50" s="239">
        <f t="shared" si="13"/>
        <v>11.02730285399889</v>
      </c>
      <c r="J50" s="239">
        <f t="shared" si="14"/>
        <v>-7.7430660364428405</v>
      </c>
      <c r="K50" s="239">
        <f t="shared" si="15"/>
        <v>-26.73420289694441</v>
      </c>
      <c r="L50" s="240">
        <f t="shared" si="16"/>
        <v>-31.890547146341248</v>
      </c>
    </row>
    <row r="51" spans="1:12" x14ac:dyDescent="0.3">
      <c r="F51" s="212"/>
      <c r="G51" s="212"/>
      <c r="H51" s="213"/>
      <c r="I51" s="212"/>
      <c r="J51" s="213"/>
      <c r="K51" s="212"/>
    </row>
    <row r="52" spans="1:12" x14ac:dyDescent="0.3">
      <c r="A52" s="33" t="s">
        <v>10</v>
      </c>
      <c r="B52" s="238"/>
      <c r="C52" s="238"/>
      <c r="D52" s="238"/>
      <c r="E52" s="238"/>
      <c r="F52" s="238"/>
      <c r="G52" s="238"/>
      <c r="H52" s="238"/>
      <c r="I52" s="238"/>
      <c r="J52" s="245"/>
      <c r="K52" s="212"/>
    </row>
    <row r="53" spans="1:12" ht="30" x14ac:dyDescent="0.3">
      <c r="A53" s="222" t="s">
        <v>114</v>
      </c>
      <c r="B53" s="218">
        <v>2015</v>
      </c>
      <c r="C53" s="218">
        <v>2016</v>
      </c>
      <c r="D53" s="218">
        <v>2017</v>
      </c>
      <c r="E53" s="5">
        <v>2018</v>
      </c>
      <c r="F53" s="5">
        <v>2019</v>
      </c>
      <c r="G53" s="5">
        <v>2020</v>
      </c>
      <c r="H53" s="207" t="s">
        <v>595</v>
      </c>
      <c r="I53" s="207" t="s">
        <v>596</v>
      </c>
      <c r="J53" s="223" t="s">
        <v>597</v>
      </c>
      <c r="K53" s="207" t="s">
        <v>598</v>
      </c>
      <c r="L53" s="207" t="s">
        <v>599</v>
      </c>
    </row>
    <row r="54" spans="1:12" x14ac:dyDescent="0.3">
      <c r="A54" s="208" t="s">
        <v>326</v>
      </c>
      <c r="B54" s="101">
        <v>2249273663.0000005</v>
      </c>
      <c r="C54" s="101">
        <v>2399745121</v>
      </c>
      <c r="D54" s="101">
        <v>2603907931.999999</v>
      </c>
      <c r="E54" s="101">
        <v>2722090571.999979</v>
      </c>
      <c r="F54" s="101">
        <v>2576970641.0000033</v>
      </c>
      <c r="G54" s="101">
        <v>2407298667.0000067</v>
      </c>
      <c r="H54" s="229">
        <f>IFERROR(G54/B54*100-100," ")</f>
        <v>7.025601490804732</v>
      </c>
      <c r="I54" s="229">
        <f>IFERROR(G54/C54*100-100," ")</f>
        <v>0.31476451119354465</v>
      </c>
      <c r="J54" s="229">
        <f>IFERROR(G54/D54*100-100," ")</f>
        <v>-7.5505459537880739</v>
      </c>
      <c r="K54" s="229">
        <f>IFERROR(G54/E54*100-100," ")</f>
        <v>-11.564343532062864</v>
      </c>
      <c r="L54" s="229">
        <f>IFERROR(G54/F54*100-100," ")</f>
        <v>-6.5841640296745823</v>
      </c>
    </row>
    <row r="55" spans="1:12" x14ac:dyDescent="0.3">
      <c r="A55" s="208" t="s">
        <v>327</v>
      </c>
      <c r="B55" s="101">
        <v>1431627100.9999995</v>
      </c>
      <c r="C55" s="101">
        <v>1528037964</v>
      </c>
      <c r="D55" s="101">
        <v>1674138779.9999952</v>
      </c>
      <c r="E55" s="101">
        <v>1683996411.0000033</v>
      </c>
      <c r="F55" s="101">
        <v>1527670256.0000005</v>
      </c>
      <c r="G55" s="101">
        <v>1351018216.0000043</v>
      </c>
      <c r="H55" s="229">
        <f>IFERROR(G55/B55*100-100," ")</f>
        <v>-5.6305783079748579</v>
      </c>
      <c r="I55" s="229">
        <f>IFERROR(G55/C55*100-100," ")</f>
        <v>-11.584774211800649</v>
      </c>
      <c r="J55" s="229">
        <f>IFERROR(G55/D55*100-100," ")</f>
        <v>-19.300703613113356</v>
      </c>
      <c r="K55" s="229">
        <f>IFERROR(G55/E55*100-100," ")</f>
        <v>-19.773094100733118</v>
      </c>
      <c r="L55" s="229">
        <f>IFERROR(G55/F55*100-100," ")</f>
        <v>-11.563492796052458</v>
      </c>
    </row>
    <row r="56" spans="1:12" x14ac:dyDescent="0.3">
      <c r="A56" s="208" t="s">
        <v>123</v>
      </c>
      <c r="B56" s="101">
        <v>323214780.99999976</v>
      </c>
      <c r="C56" s="101">
        <v>310988706</v>
      </c>
      <c r="D56" s="101">
        <v>333334097.9999994</v>
      </c>
      <c r="E56" s="101">
        <v>374389110.99999887</v>
      </c>
      <c r="F56" s="101">
        <v>389707223.00000018</v>
      </c>
      <c r="G56" s="101">
        <v>347108365.00000137</v>
      </c>
      <c r="H56" s="229">
        <f t="shared" ref="H56:H66" si="18">IFERROR(G56/B56*100-100," ")</f>
        <v>7.3924787492938577</v>
      </c>
      <c r="I56" s="229">
        <f t="shared" ref="I56:I66" si="19">IFERROR(G56/C56*100-100," ")</f>
        <v>11.61446004408964</v>
      </c>
      <c r="J56" s="229">
        <f t="shared" ref="J56:J66" si="20">IFERROR(G56/D56*100-100," ")</f>
        <v>4.1322706205718021</v>
      </c>
      <c r="K56" s="229">
        <f t="shared" ref="K56:K66" si="21">IFERROR(G56/E56*100-100," ")</f>
        <v>-7.286735964924361</v>
      </c>
      <c r="L56" s="229">
        <f t="shared" ref="L56:L66" si="22">IFERROR(G56/F56*100-100," ")</f>
        <v>-10.930990108951306</v>
      </c>
    </row>
    <row r="57" spans="1:12" x14ac:dyDescent="0.3">
      <c r="A57" s="208" t="s">
        <v>124</v>
      </c>
      <c r="B57" s="101">
        <v>25797887.000000011</v>
      </c>
      <c r="C57" s="101">
        <v>47333043</v>
      </c>
      <c r="D57" s="101">
        <v>28483789.999999978</v>
      </c>
      <c r="E57" s="101">
        <v>39596350.000000022</v>
      </c>
      <c r="F57" s="101">
        <v>45744741.000000007</v>
      </c>
      <c r="G57" s="101">
        <v>29965540.000000007</v>
      </c>
      <c r="H57" s="229">
        <f t="shared" si="18"/>
        <v>16.155016881808933</v>
      </c>
      <c r="I57" s="229">
        <f t="shared" si="19"/>
        <v>-36.69213280878644</v>
      </c>
      <c r="J57" s="229">
        <f t="shared" si="20"/>
        <v>5.2020816050112302</v>
      </c>
      <c r="K57" s="229">
        <f t="shared" si="21"/>
        <v>-24.322469116471623</v>
      </c>
      <c r="L57" s="229">
        <f t="shared" si="22"/>
        <v>-34.494021946697657</v>
      </c>
    </row>
    <row r="58" spans="1:12" x14ac:dyDescent="0.3">
      <c r="A58" s="208" t="s">
        <v>125</v>
      </c>
      <c r="B58" s="101">
        <v>263214463.99999994</v>
      </c>
      <c r="C58" s="101">
        <v>241065702</v>
      </c>
      <c r="D58" s="101">
        <v>228614886.00000027</v>
      </c>
      <c r="E58" s="101">
        <v>231298437.99999964</v>
      </c>
      <c r="F58" s="101">
        <v>219718922.99999997</v>
      </c>
      <c r="G58" s="101">
        <v>175383178</v>
      </c>
      <c r="H58" s="229">
        <f t="shared" si="18"/>
        <v>-33.368715634107389</v>
      </c>
      <c r="I58" s="229">
        <f t="shared" si="19"/>
        <v>-27.246731266648624</v>
      </c>
      <c r="J58" s="229">
        <f t="shared" si="20"/>
        <v>-23.284445265738384</v>
      </c>
      <c r="K58" s="229">
        <f t="shared" si="21"/>
        <v>-24.174508260189683</v>
      </c>
      <c r="L58" s="229">
        <f t="shared" si="22"/>
        <v>-20.178391735517465</v>
      </c>
    </row>
    <row r="59" spans="1:12" x14ac:dyDescent="0.3">
      <c r="A59" s="208" t="s">
        <v>126</v>
      </c>
      <c r="B59" s="101">
        <v>67623724.000000015</v>
      </c>
      <c r="C59" s="101">
        <v>23255894</v>
      </c>
      <c r="D59" s="101">
        <v>19656365.000000011</v>
      </c>
      <c r="E59" s="101">
        <v>20238728.000000011</v>
      </c>
      <c r="F59" s="101">
        <v>13515400</v>
      </c>
      <c r="G59" s="101">
        <v>8394926.0000000019</v>
      </c>
      <c r="H59" s="229">
        <f t="shared" si="18"/>
        <v>-87.585827127769534</v>
      </c>
      <c r="I59" s="229">
        <f t="shared" si="19"/>
        <v>-63.901942449514081</v>
      </c>
      <c r="J59" s="229">
        <f t="shared" si="20"/>
        <v>-57.291564335521869</v>
      </c>
      <c r="K59" s="229">
        <f t="shared" si="21"/>
        <v>-58.52048607007319</v>
      </c>
      <c r="L59" s="229">
        <f t="shared" si="22"/>
        <v>-37.886218683871718</v>
      </c>
    </row>
    <row r="60" spans="1:12" x14ac:dyDescent="0.3">
      <c r="A60" s="208" t="s">
        <v>127</v>
      </c>
      <c r="B60" s="101">
        <v>105817386.99999994</v>
      </c>
      <c r="C60" s="101">
        <v>101084832</v>
      </c>
      <c r="D60" s="101">
        <v>98779641.999999985</v>
      </c>
      <c r="E60" s="101">
        <v>79029809.000000075</v>
      </c>
      <c r="F60" s="101">
        <v>71951388</v>
      </c>
      <c r="G60" s="101">
        <v>57163739.999999873</v>
      </c>
      <c r="H60" s="229">
        <f t="shared" si="18"/>
        <v>-45.978877743409122</v>
      </c>
      <c r="I60" s="229">
        <f t="shared" si="19"/>
        <v>-43.449735366825479</v>
      </c>
      <c r="J60" s="229">
        <f t="shared" si="20"/>
        <v>-42.130039305062596</v>
      </c>
      <c r="K60" s="229">
        <f t="shared" si="21"/>
        <v>-27.668128364071052</v>
      </c>
      <c r="L60" s="229">
        <f t="shared" si="22"/>
        <v>-20.55227621182253</v>
      </c>
    </row>
    <row r="61" spans="1:12" x14ac:dyDescent="0.3">
      <c r="A61" s="208" t="s">
        <v>325</v>
      </c>
      <c r="B61" s="101">
        <v>62662850.999999844</v>
      </c>
      <c r="C61" s="101">
        <v>53295078</v>
      </c>
      <c r="D61" s="101">
        <v>64720980.999999985</v>
      </c>
      <c r="E61" s="101">
        <v>62869861.00000006</v>
      </c>
      <c r="F61" s="101">
        <v>59331080</v>
      </c>
      <c r="G61" s="101">
        <v>47772194.999999993</v>
      </c>
      <c r="H61" s="229">
        <f t="shared" si="18"/>
        <v>-23.763132003042585</v>
      </c>
      <c r="I61" s="229">
        <f t="shared" si="19"/>
        <v>-10.362838759706875</v>
      </c>
      <c r="J61" s="229">
        <f t="shared" si="20"/>
        <v>-26.18746770850089</v>
      </c>
      <c r="K61" s="229">
        <f t="shared" si="21"/>
        <v>-24.014155208646088</v>
      </c>
      <c r="L61" s="229">
        <f t="shared" si="22"/>
        <v>-19.482006732390516</v>
      </c>
    </row>
    <row r="62" spans="1:12" x14ac:dyDescent="0.3">
      <c r="A62" s="208" t="s">
        <v>128</v>
      </c>
      <c r="B62" s="101">
        <v>257220956.00000039</v>
      </c>
      <c r="C62" s="101">
        <v>257072671</v>
      </c>
      <c r="D62" s="101">
        <v>260819614.99999946</v>
      </c>
      <c r="E62" s="101">
        <v>283082961.99999994</v>
      </c>
      <c r="F62" s="101">
        <v>280087776.00000012</v>
      </c>
      <c r="G62" s="101">
        <v>186351708.00000009</v>
      </c>
      <c r="H62" s="229">
        <f t="shared" si="18"/>
        <v>-27.551895110754572</v>
      </c>
      <c r="I62" s="229">
        <f t="shared" si="19"/>
        <v>-27.510105498534259</v>
      </c>
      <c r="J62" s="229">
        <f t="shared" si="20"/>
        <v>-28.551497938527177</v>
      </c>
      <c r="K62" s="229">
        <f t="shared" si="21"/>
        <v>-34.170637934754922</v>
      </c>
      <c r="L62" s="229">
        <f t="shared" si="22"/>
        <v>-33.46667581808353</v>
      </c>
    </row>
    <row r="63" spans="1:12" x14ac:dyDescent="0.3">
      <c r="A63" s="208" t="s">
        <v>129</v>
      </c>
      <c r="B63" s="101">
        <v>1748259048.0000021</v>
      </c>
      <c r="C63" s="101">
        <v>1732394340</v>
      </c>
      <c r="D63" s="101">
        <v>1610419727.9999971</v>
      </c>
      <c r="E63" s="101">
        <v>1636446827</v>
      </c>
      <c r="F63" s="101">
        <v>1647977411</v>
      </c>
      <c r="G63" s="101">
        <v>1589729002.9999888</v>
      </c>
      <c r="H63" s="229">
        <f t="shared" si="18"/>
        <v>-9.0678807114638289</v>
      </c>
      <c r="I63" s="229">
        <f t="shared" si="19"/>
        <v>-8.235153723719236</v>
      </c>
      <c r="J63" s="229">
        <f t="shared" si="20"/>
        <v>-1.2848032497530681</v>
      </c>
      <c r="K63" s="229">
        <f t="shared" si="21"/>
        <v>-2.8548329972722826</v>
      </c>
      <c r="L63" s="229">
        <f t="shared" si="22"/>
        <v>-3.5345392243371805</v>
      </c>
    </row>
    <row r="64" spans="1:12" x14ac:dyDescent="0.3">
      <c r="A64" s="208" t="s">
        <v>132</v>
      </c>
      <c r="B64" s="101">
        <v>4602659</v>
      </c>
      <c r="C64" s="101">
        <v>5073713</v>
      </c>
      <c r="D64" s="101">
        <v>4658380.0000000019</v>
      </c>
      <c r="E64" s="101">
        <v>5437111.9999999991</v>
      </c>
      <c r="F64" s="101">
        <v>4833376</v>
      </c>
      <c r="G64" s="101">
        <v>1837423</v>
      </c>
      <c r="H64" s="229">
        <f t="shared" si="18"/>
        <v>-60.079097756318681</v>
      </c>
      <c r="I64" s="229">
        <f t="shared" si="19"/>
        <v>-63.78543681915</v>
      </c>
      <c r="J64" s="229">
        <f t="shared" si="20"/>
        <v>-60.556609808560076</v>
      </c>
      <c r="K64" s="229">
        <f t="shared" si="21"/>
        <v>-66.20590122108942</v>
      </c>
      <c r="L64" s="229">
        <f t="shared" si="22"/>
        <v>-61.984687307587905</v>
      </c>
    </row>
    <row r="65" spans="1:12" x14ac:dyDescent="0.3">
      <c r="A65" s="208" t="s">
        <v>131</v>
      </c>
      <c r="B65" s="101">
        <v>0</v>
      </c>
      <c r="C65" s="101">
        <v>0</v>
      </c>
      <c r="D65" s="101"/>
      <c r="E65" s="101"/>
      <c r="F65" s="101">
        <v>8117</v>
      </c>
      <c r="G65" s="101"/>
      <c r="H65" s="229" t="str">
        <f t="shared" si="18"/>
        <v xml:space="preserve"> </v>
      </c>
      <c r="I65" s="229" t="str">
        <f t="shared" si="19"/>
        <v xml:space="preserve"> </v>
      </c>
      <c r="J65" s="229" t="str">
        <f t="shared" si="20"/>
        <v xml:space="preserve"> </v>
      </c>
      <c r="K65" s="229" t="str">
        <f t="shared" si="21"/>
        <v xml:space="preserve"> </v>
      </c>
      <c r="L65" s="229">
        <f t="shared" si="22"/>
        <v>-100</v>
      </c>
    </row>
    <row r="66" spans="1:12" x14ac:dyDescent="0.3">
      <c r="A66" s="246" t="s">
        <v>130</v>
      </c>
      <c r="B66" s="2">
        <f t="shared" ref="B66:G66" si="23">SUM(B54:B65)</f>
        <v>6539314521.0000019</v>
      </c>
      <c r="C66" s="2">
        <f t="shared" si="23"/>
        <v>6699347064</v>
      </c>
      <c r="D66" s="2">
        <f t="shared" si="23"/>
        <v>6927534196.9999895</v>
      </c>
      <c r="E66" s="2">
        <f t="shared" si="23"/>
        <v>7138476180.9999819</v>
      </c>
      <c r="F66" s="2">
        <f t="shared" si="23"/>
        <v>6837516332.0000038</v>
      </c>
      <c r="G66" s="2">
        <f t="shared" si="23"/>
        <v>6202022961.000001</v>
      </c>
      <c r="H66" s="239">
        <f t="shared" si="18"/>
        <v>-5.1579039196974037</v>
      </c>
      <c r="I66" s="239">
        <f t="shared" si="19"/>
        <v>-7.4234712465107009</v>
      </c>
      <c r="J66" s="239">
        <f t="shared" si="20"/>
        <v>-10.472864014358464</v>
      </c>
      <c r="K66" s="239">
        <f t="shared" si="21"/>
        <v>-13.118391043910421</v>
      </c>
      <c r="L66" s="240">
        <f t="shared" si="22"/>
        <v>-9.2942135732218247</v>
      </c>
    </row>
    <row r="67" spans="1:12" x14ac:dyDescent="0.3">
      <c r="F67" s="212"/>
      <c r="G67" s="212"/>
      <c r="H67" s="213"/>
      <c r="I67" s="212"/>
      <c r="J67" s="213"/>
      <c r="K67" s="212"/>
    </row>
    <row r="68" spans="1:12" x14ac:dyDescent="0.3">
      <c r="A68" s="33" t="s">
        <v>11</v>
      </c>
      <c r="B68" s="238"/>
      <c r="C68" s="238"/>
      <c r="D68" s="238"/>
      <c r="E68" s="238"/>
      <c r="F68" s="238"/>
      <c r="G68" s="238"/>
      <c r="H68" s="238"/>
      <c r="I68" s="238"/>
      <c r="J68" s="245"/>
      <c r="K68" s="212"/>
    </row>
    <row r="69" spans="1:12" ht="30" x14ac:dyDescent="0.3">
      <c r="A69" s="222" t="s">
        <v>114</v>
      </c>
      <c r="B69" s="218">
        <v>2015</v>
      </c>
      <c r="C69" s="218">
        <v>2016</v>
      </c>
      <c r="D69" s="218">
        <v>2017</v>
      </c>
      <c r="E69" s="5">
        <v>2018</v>
      </c>
      <c r="F69" s="5">
        <v>2019</v>
      </c>
      <c r="G69" s="5">
        <v>2020</v>
      </c>
      <c r="H69" s="207" t="s">
        <v>595</v>
      </c>
      <c r="I69" s="207" t="s">
        <v>596</v>
      </c>
      <c r="J69" s="223" t="s">
        <v>597</v>
      </c>
      <c r="K69" s="207" t="s">
        <v>598</v>
      </c>
      <c r="L69" s="207" t="s">
        <v>599</v>
      </c>
    </row>
    <row r="70" spans="1:12" x14ac:dyDescent="0.3">
      <c r="A70" s="208" t="s">
        <v>326</v>
      </c>
      <c r="B70" s="101">
        <v>2095474281.0000019</v>
      </c>
      <c r="C70" s="101">
        <v>2022538265</v>
      </c>
      <c r="D70" s="101">
        <v>2187373938.9999914</v>
      </c>
      <c r="E70" s="101">
        <v>2435537105.9999804</v>
      </c>
      <c r="F70" s="101">
        <v>2519425916.0000043</v>
      </c>
      <c r="G70" s="101">
        <v>2149807677.9999981</v>
      </c>
      <c r="H70" s="229">
        <f>IFERROR(G70/B70*100-100," ")</f>
        <v>2.592892572943768</v>
      </c>
      <c r="I70" s="229">
        <f>IFERROR(G70/C70*100-100," ")</f>
        <v>6.2925589692117967</v>
      </c>
      <c r="J70" s="229">
        <f>IFERROR(G70/D70*100-100," ")</f>
        <v>-1.7174137594949883</v>
      </c>
      <c r="K70" s="229">
        <f>IFERROR(G70/E70*100-100," ")</f>
        <v>-11.731680346650592</v>
      </c>
      <c r="L70" s="229">
        <f>IFERROR(G70/F70*100-100," ")</f>
        <v>-14.670732552709268</v>
      </c>
    </row>
    <row r="71" spans="1:12" x14ac:dyDescent="0.3">
      <c r="A71" s="208" t="s">
        <v>327</v>
      </c>
      <c r="B71" s="101">
        <v>613246871.99999845</v>
      </c>
      <c r="C71" s="101">
        <v>690550860</v>
      </c>
      <c r="D71" s="101">
        <v>721943213.0000025</v>
      </c>
      <c r="E71" s="101">
        <v>798203829.9999975</v>
      </c>
      <c r="F71" s="101">
        <v>733680030.99999976</v>
      </c>
      <c r="G71" s="101">
        <v>592867562.0000025</v>
      </c>
      <c r="H71" s="229">
        <f>IFERROR(G71/B71*100-100," ")</f>
        <v>-3.3231820544852297</v>
      </c>
      <c r="I71" s="229">
        <f>IFERROR(G71/C71*100-100," ")</f>
        <v>-14.145706516098983</v>
      </c>
      <c r="J71" s="229">
        <f>IFERROR(G71/D71*100-100," ")</f>
        <v>-17.878920208091159</v>
      </c>
      <c r="K71" s="229">
        <f>IFERROR(G71/E71*100-100," ")</f>
        <v>-25.724791122587774</v>
      </c>
      <c r="L71" s="229">
        <f>IFERROR(G71/F71*100-100," ")</f>
        <v>-19.192626628814068</v>
      </c>
    </row>
    <row r="72" spans="1:12" x14ac:dyDescent="0.3">
      <c r="A72" s="208" t="s">
        <v>123</v>
      </c>
      <c r="B72" s="101">
        <v>587471284.99999988</v>
      </c>
      <c r="C72" s="101">
        <v>689719918</v>
      </c>
      <c r="D72" s="101">
        <v>620661331.99999917</v>
      </c>
      <c r="E72" s="101">
        <v>461182264.9999997</v>
      </c>
      <c r="F72" s="101">
        <v>378019469.99999982</v>
      </c>
      <c r="G72" s="101">
        <v>272482268.99999982</v>
      </c>
      <c r="H72" s="229">
        <f t="shared" ref="H72:H82" si="24">IFERROR(G72/B72*100-100," ")</f>
        <v>-53.617772313756603</v>
      </c>
      <c r="I72" s="229">
        <f t="shared" ref="I72:I82" si="25">IFERROR(G72/C72*100-100," ")</f>
        <v>-60.493779882401512</v>
      </c>
      <c r="J72" s="229">
        <f t="shared" ref="J72:J82" si="26">IFERROR(G72/D72*100-100," ")</f>
        <v>-56.098075560473262</v>
      </c>
      <c r="K72" s="229">
        <f t="shared" ref="K72:K82" si="27">IFERROR(G72/E72*100-100," ")</f>
        <v>-40.916576876606484</v>
      </c>
      <c r="L72" s="229">
        <f t="shared" ref="L72:L82" si="28">IFERROR(G72/F72*100-100," ")</f>
        <v>-27.918456422363661</v>
      </c>
    </row>
    <row r="73" spans="1:12" x14ac:dyDescent="0.3">
      <c r="A73" s="208" t="s">
        <v>124</v>
      </c>
      <c r="B73" s="101">
        <v>135982322.00000012</v>
      </c>
      <c r="C73" s="101">
        <v>109568449</v>
      </c>
      <c r="D73" s="101">
        <v>290608681.99999988</v>
      </c>
      <c r="E73" s="101">
        <v>223221715.00000006</v>
      </c>
      <c r="F73" s="101">
        <v>136208743</v>
      </c>
      <c r="G73" s="101">
        <v>70447391</v>
      </c>
      <c r="H73" s="229">
        <f t="shared" si="24"/>
        <v>-48.193713738760877</v>
      </c>
      <c r="I73" s="229">
        <f t="shared" si="25"/>
        <v>-35.704674435977452</v>
      </c>
      <c r="J73" s="229">
        <f t="shared" si="26"/>
        <v>-75.758676404581735</v>
      </c>
      <c r="K73" s="229">
        <f t="shared" si="27"/>
        <v>-68.44061922918209</v>
      </c>
      <c r="L73" s="229">
        <f t="shared" si="28"/>
        <v>-48.27983178730311</v>
      </c>
    </row>
    <row r="74" spans="1:12" x14ac:dyDescent="0.3">
      <c r="A74" s="208" t="s">
        <v>125</v>
      </c>
      <c r="B74" s="101">
        <v>214382137.99999991</v>
      </c>
      <c r="C74" s="101">
        <v>246088885</v>
      </c>
      <c r="D74" s="101">
        <v>224188804.00000018</v>
      </c>
      <c r="E74" s="101">
        <v>344789304.00000024</v>
      </c>
      <c r="F74" s="101">
        <v>121015917.99999997</v>
      </c>
      <c r="G74" s="101">
        <v>73955698.999999985</v>
      </c>
      <c r="H74" s="229">
        <f t="shared" si="24"/>
        <v>-65.502863396203267</v>
      </c>
      <c r="I74" s="229">
        <f t="shared" si="25"/>
        <v>-69.947566303126621</v>
      </c>
      <c r="J74" s="229">
        <f t="shared" si="26"/>
        <v>-67.011867818341216</v>
      </c>
      <c r="K74" s="229">
        <f t="shared" si="27"/>
        <v>-78.55046599705426</v>
      </c>
      <c r="L74" s="229">
        <f t="shared" si="28"/>
        <v>-38.88762716322988</v>
      </c>
    </row>
    <row r="75" spans="1:12" x14ac:dyDescent="0.3">
      <c r="A75" s="208" t="s">
        <v>126</v>
      </c>
      <c r="B75" s="101">
        <v>70485876.999999955</v>
      </c>
      <c r="C75" s="101">
        <v>58811458</v>
      </c>
      <c r="D75" s="101">
        <v>46557871.999999985</v>
      </c>
      <c r="E75" s="101">
        <v>50803206.999999963</v>
      </c>
      <c r="F75" s="101">
        <v>32963004.000000007</v>
      </c>
      <c r="G75" s="101">
        <v>22562143</v>
      </c>
      <c r="H75" s="229">
        <f t="shared" si="24"/>
        <v>-67.99054795047806</v>
      </c>
      <c r="I75" s="229">
        <f t="shared" si="25"/>
        <v>-61.636484169462349</v>
      </c>
      <c r="J75" s="229">
        <f t="shared" si="26"/>
        <v>-51.539574231399563</v>
      </c>
      <c r="K75" s="229">
        <f t="shared" si="27"/>
        <v>-55.589136331491794</v>
      </c>
      <c r="L75" s="229">
        <f t="shared" si="28"/>
        <v>-31.553134538344878</v>
      </c>
    </row>
    <row r="76" spans="1:12" x14ac:dyDescent="0.3">
      <c r="A76" s="208" t="s">
        <v>127</v>
      </c>
      <c r="B76" s="101">
        <v>112733210.99999991</v>
      </c>
      <c r="C76" s="101">
        <v>151372631</v>
      </c>
      <c r="D76" s="101">
        <v>230104057</v>
      </c>
      <c r="E76" s="101">
        <v>236284414.00000003</v>
      </c>
      <c r="F76" s="101">
        <v>152535938.00000009</v>
      </c>
      <c r="G76" s="101">
        <v>82294885.000000015</v>
      </c>
      <c r="H76" s="229">
        <f t="shared" si="24"/>
        <v>-27.000318477577935</v>
      </c>
      <c r="I76" s="229">
        <f t="shared" si="25"/>
        <v>-45.63423753928145</v>
      </c>
      <c r="J76" s="229">
        <f t="shared" si="26"/>
        <v>-64.235795720889868</v>
      </c>
      <c r="K76" s="229">
        <f t="shared" si="27"/>
        <v>-65.171259666750601</v>
      </c>
      <c r="L76" s="229">
        <f t="shared" si="28"/>
        <v>-46.048855057357066</v>
      </c>
    </row>
    <row r="77" spans="1:12" x14ac:dyDescent="0.3">
      <c r="A77" s="208" t="s">
        <v>325</v>
      </c>
      <c r="B77" s="101">
        <v>55111548.999999993</v>
      </c>
      <c r="C77" s="101">
        <v>96938300</v>
      </c>
      <c r="D77" s="101">
        <v>148630616.00000006</v>
      </c>
      <c r="E77" s="101">
        <v>163884048.00000009</v>
      </c>
      <c r="F77" s="101">
        <v>113490099.99999999</v>
      </c>
      <c r="G77" s="101">
        <v>76781616.999999985</v>
      </c>
      <c r="H77" s="229">
        <f t="shared" si="24"/>
        <v>39.320375480645623</v>
      </c>
      <c r="I77" s="229">
        <f t="shared" si="25"/>
        <v>-20.793311828245407</v>
      </c>
      <c r="J77" s="229">
        <f t="shared" si="26"/>
        <v>-48.3406453755127</v>
      </c>
      <c r="K77" s="229">
        <f t="shared" si="27"/>
        <v>-53.148815923804889</v>
      </c>
      <c r="L77" s="229">
        <f t="shared" si="28"/>
        <v>-32.345097061329582</v>
      </c>
    </row>
    <row r="78" spans="1:12" x14ac:dyDescent="0.3">
      <c r="A78" s="208" t="s">
        <v>128</v>
      </c>
      <c r="B78" s="101">
        <v>353009063.00000018</v>
      </c>
      <c r="C78" s="101">
        <v>365667066</v>
      </c>
      <c r="D78" s="101">
        <v>475108071.00000036</v>
      </c>
      <c r="E78" s="101">
        <v>422485887.00000018</v>
      </c>
      <c r="F78" s="101">
        <v>382936968</v>
      </c>
      <c r="G78" s="101">
        <v>333313604</v>
      </c>
      <c r="H78" s="229">
        <f t="shared" si="24"/>
        <v>-5.5793068972850079</v>
      </c>
      <c r="I78" s="229">
        <f t="shared" si="25"/>
        <v>-8.84779216075205</v>
      </c>
      <c r="J78" s="229">
        <f t="shared" si="26"/>
        <v>-29.844676538866935</v>
      </c>
      <c r="K78" s="229">
        <f t="shared" si="27"/>
        <v>-21.106570833216992</v>
      </c>
      <c r="L78" s="229">
        <f t="shared" si="28"/>
        <v>-12.958624564030075</v>
      </c>
    </row>
    <row r="79" spans="1:12" x14ac:dyDescent="0.3">
      <c r="A79" s="208" t="s">
        <v>129</v>
      </c>
      <c r="B79" s="101">
        <v>658064970.00000012</v>
      </c>
      <c r="C79" s="101">
        <v>641846660</v>
      </c>
      <c r="D79" s="101">
        <v>739296359.99999797</v>
      </c>
      <c r="E79" s="101">
        <v>763320982.9999994</v>
      </c>
      <c r="F79" s="101">
        <v>744280723.00000083</v>
      </c>
      <c r="G79" s="101">
        <v>632891543.00000012</v>
      </c>
      <c r="H79" s="229">
        <f t="shared" si="24"/>
        <v>-3.8253710724033851</v>
      </c>
      <c r="I79" s="229">
        <f t="shared" si="25"/>
        <v>-1.3952112799028811</v>
      </c>
      <c r="J79" s="229">
        <f t="shared" si="26"/>
        <v>-14.392714851186085</v>
      </c>
      <c r="K79" s="229">
        <f t="shared" si="27"/>
        <v>-17.087102661240408</v>
      </c>
      <c r="L79" s="229">
        <f t="shared" si="28"/>
        <v>-14.966017062892618</v>
      </c>
    </row>
    <row r="80" spans="1:12" x14ac:dyDescent="0.3">
      <c r="A80" s="208" t="s">
        <v>132</v>
      </c>
      <c r="B80" s="101">
        <v>2559575</v>
      </c>
      <c r="C80" s="101">
        <v>4243144</v>
      </c>
      <c r="D80" s="101">
        <v>4726877.0000000009</v>
      </c>
      <c r="E80" s="101">
        <v>5705799.0000000009</v>
      </c>
      <c r="F80" s="101">
        <v>4547997</v>
      </c>
      <c r="G80" s="101">
        <v>2461358</v>
      </c>
      <c r="H80" s="229">
        <f t="shared" si="24"/>
        <v>-3.837238604065135</v>
      </c>
      <c r="I80" s="229">
        <f t="shared" si="25"/>
        <v>-41.992117165950525</v>
      </c>
      <c r="J80" s="229">
        <f t="shared" si="26"/>
        <v>-47.928452549114361</v>
      </c>
      <c r="K80" s="229">
        <f t="shared" si="27"/>
        <v>-56.862167770017841</v>
      </c>
      <c r="L80" s="229">
        <f t="shared" si="28"/>
        <v>-45.880395259715435</v>
      </c>
    </row>
    <row r="81" spans="1:12" x14ac:dyDescent="0.3">
      <c r="A81" s="208" t="s">
        <v>131</v>
      </c>
      <c r="B81" s="101">
        <v>0</v>
      </c>
      <c r="C81" s="101">
        <v>74010</v>
      </c>
      <c r="D81" s="101">
        <v>5983109</v>
      </c>
      <c r="E81" s="101">
        <v>318689</v>
      </c>
      <c r="F81" s="101">
        <v>16019932</v>
      </c>
      <c r="G81" s="101">
        <v>5558276.0000000009</v>
      </c>
      <c r="H81" s="229" t="str">
        <f t="shared" si="24"/>
        <v xml:space="preserve"> </v>
      </c>
      <c r="I81" s="229">
        <f t="shared" si="25"/>
        <v>7410.1688960951233</v>
      </c>
      <c r="J81" s="229">
        <f t="shared" si="26"/>
        <v>-7.1005392012747706</v>
      </c>
      <c r="K81" s="229">
        <f t="shared" si="27"/>
        <v>1644.1066368779598</v>
      </c>
      <c r="L81" s="229">
        <f t="shared" si="28"/>
        <v>-65.303997545058238</v>
      </c>
    </row>
    <row r="82" spans="1:12" x14ac:dyDescent="0.3">
      <c r="A82" s="246" t="s">
        <v>130</v>
      </c>
      <c r="B82" s="2">
        <f t="shared" ref="B82:G82" si="29">SUM(B70:B81)</f>
        <v>4898521143.000001</v>
      </c>
      <c r="C82" s="2">
        <f t="shared" si="29"/>
        <v>5077419646</v>
      </c>
      <c r="D82" s="2">
        <f t="shared" si="29"/>
        <v>5695182931.9999905</v>
      </c>
      <c r="E82" s="2">
        <f t="shared" si="29"/>
        <v>5905737246.9999771</v>
      </c>
      <c r="F82" s="2">
        <f t="shared" si="29"/>
        <v>5335124740.0000048</v>
      </c>
      <c r="G82" s="2">
        <f t="shared" si="29"/>
        <v>4315424025.000001</v>
      </c>
      <c r="H82" s="239">
        <f t="shared" si="24"/>
        <v>-11.903533760046074</v>
      </c>
      <c r="I82" s="239">
        <f t="shared" si="25"/>
        <v>-15.007536782985824</v>
      </c>
      <c r="J82" s="239">
        <f t="shared" si="26"/>
        <v>-24.226770649410128</v>
      </c>
      <c r="K82" s="239">
        <f t="shared" si="27"/>
        <v>-26.928275937230879</v>
      </c>
      <c r="L82" s="240">
        <f t="shared" si="28"/>
        <v>-19.112968575126558</v>
      </c>
    </row>
    <row r="83" spans="1:12" x14ac:dyDescent="0.3">
      <c r="F83" s="212"/>
      <c r="G83" s="212"/>
      <c r="H83" s="213"/>
      <c r="I83" s="212"/>
      <c r="J83" s="213"/>
      <c r="K83" s="212"/>
    </row>
    <row r="84" spans="1:12" x14ac:dyDescent="0.3">
      <c r="A84" s="33" t="s">
        <v>8</v>
      </c>
      <c r="B84" s="238"/>
      <c r="C84" s="238"/>
      <c r="D84" s="238"/>
      <c r="E84" s="238"/>
      <c r="F84" s="238"/>
      <c r="G84" s="238"/>
      <c r="H84" s="238"/>
      <c r="I84" s="238"/>
      <c r="J84" s="245"/>
      <c r="K84" s="212"/>
    </row>
    <row r="85" spans="1:12" ht="30" x14ac:dyDescent="0.3">
      <c r="A85" s="222" t="s">
        <v>114</v>
      </c>
      <c r="B85" s="218">
        <v>2015</v>
      </c>
      <c r="C85" s="218">
        <v>2016</v>
      </c>
      <c r="D85" s="218">
        <v>2017</v>
      </c>
      <c r="E85" s="5">
        <v>2018</v>
      </c>
      <c r="F85" s="5">
        <v>2019</v>
      </c>
      <c r="G85" s="5">
        <v>2020</v>
      </c>
      <c r="H85" s="207" t="s">
        <v>595</v>
      </c>
      <c r="I85" s="207" t="s">
        <v>596</v>
      </c>
      <c r="J85" s="223" t="s">
        <v>597</v>
      </c>
      <c r="K85" s="207" t="s">
        <v>598</v>
      </c>
      <c r="L85" s="207" t="s">
        <v>599</v>
      </c>
    </row>
    <row r="86" spans="1:12" x14ac:dyDescent="0.3">
      <c r="A86" s="208" t="s">
        <v>326</v>
      </c>
      <c r="B86" s="101">
        <v>3372183527.0000038</v>
      </c>
      <c r="C86" s="101">
        <v>3454555528</v>
      </c>
      <c r="D86" s="101">
        <v>3866051939.0000038</v>
      </c>
      <c r="E86" s="101">
        <v>4022583232.9999204</v>
      </c>
      <c r="F86" s="101">
        <v>3792409655.000001</v>
      </c>
      <c r="G86" s="101">
        <v>3565185908.9999943</v>
      </c>
      <c r="H86" s="229">
        <f>IFERROR(G86/B86*100-100," ")</f>
        <v>5.7233653048442363</v>
      </c>
      <c r="I86" s="229">
        <f>IFERROR(G86/C86*100-100," ")</f>
        <v>3.2024490590268044</v>
      </c>
      <c r="J86" s="229">
        <f>IFERROR(G86/D86*100-100," ")</f>
        <v>-7.7822552502445603</v>
      </c>
      <c r="K86" s="229">
        <f>IFERROR(G86/E86*100-100," ")</f>
        <v>-11.370736104292192</v>
      </c>
      <c r="L86" s="229">
        <f>IFERROR(G86/F86*100-100," ")</f>
        <v>-5.9915401201563157</v>
      </c>
    </row>
    <row r="87" spans="1:12" x14ac:dyDescent="0.3">
      <c r="A87" s="208" t="s">
        <v>327</v>
      </c>
      <c r="B87" s="101">
        <v>1325274485.9999974</v>
      </c>
      <c r="C87" s="101">
        <v>1351816334</v>
      </c>
      <c r="D87" s="101">
        <v>1547400191.0000012</v>
      </c>
      <c r="E87" s="101">
        <v>1634008811.0000041</v>
      </c>
      <c r="F87" s="101">
        <v>1590655434.0000021</v>
      </c>
      <c r="G87" s="101">
        <v>1430418919.999995</v>
      </c>
      <c r="H87" s="229">
        <f>IFERROR(G87/B87*100-100," ")</f>
        <v>7.9337854241312158</v>
      </c>
      <c r="I87" s="229">
        <f>IFERROR(G87/C87*100-100," ")</f>
        <v>5.8145906380204337</v>
      </c>
      <c r="J87" s="229">
        <f>IFERROR(G87/D87*100-100," ")</f>
        <v>-7.5598588962566708</v>
      </c>
      <c r="K87" s="229">
        <f>IFERROR(G87/E87*100-100," ")</f>
        <v>-12.459534466978369</v>
      </c>
      <c r="L87" s="229">
        <f>IFERROR(G87/F87*100-100," ")</f>
        <v>-10.073615603667378</v>
      </c>
    </row>
    <row r="88" spans="1:12" x14ac:dyDescent="0.3">
      <c r="A88" s="208" t="s">
        <v>123</v>
      </c>
      <c r="B88" s="101">
        <v>1130494379.0000002</v>
      </c>
      <c r="C88" s="101">
        <v>997266700</v>
      </c>
      <c r="D88" s="101">
        <v>1012316907.9999996</v>
      </c>
      <c r="E88" s="101">
        <v>848030055.99999666</v>
      </c>
      <c r="F88" s="101">
        <v>788650771.00000048</v>
      </c>
      <c r="G88" s="101">
        <v>525581674.9999994</v>
      </c>
      <c r="H88" s="229">
        <f t="shared" ref="H88:H98" si="30">IFERROR(G88/B88*100-100," ")</f>
        <v>-53.508687458940535</v>
      </c>
      <c r="I88" s="229">
        <f t="shared" ref="I88:I98" si="31">IFERROR(G88/C88*100-100," ")</f>
        <v>-47.29778152624575</v>
      </c>
      <c r="J88" s="229">
        <f t="shared" ref="J88:J98" si="32">IFERROR(G88/D88*100-100," ")</f>
        <v>-48.081310225433917</v>
      </c>
      <c r="K88" s="229">
        <f t="shared" ref="K88:K98" si="33">IFERROR(G88/E88*100-100," ")</f>
        <v>-38.023225558882615</v>
      </c>
      <c r="L88" s="229">
        <f t="shared" ref="L88:L98" si="34">IFERROR(G88/F88*100-100," ")</f>
        <v>-33.356855235991517</v>
      </c>
    </row>
    <row r="89" spans="1:12" x14ac:dyDescent="0.3">
      <c r="A89" s="208" t="s">
        <v>124</v>
      </c>
      <c r="B89" s="101">
        <v>45636727</v>
      </c>
      <c r="C89" s="101">
        <v>53208059</v>
      </c>
      <c r="D89" s="101">
        <v>51770067.00000003</v>
      </c>
      <c r="E89" s="101">
        <v>37598320.99999997</v>
      </c>
      <c r="F89" s="101">
        <v>33746447.999999993</v>
      </c>
      <c r="G89" s="101">
        <v>28391753.999999981</v>
      </c>
      <c r="H89" s="229">
        <f t="shared" si="30"/>
        <v>-37.787488572526286</v>
      </c>
      <c r="I89" s="229">
        <f t="shared" si="31"/>
        <v>-46.640124572106679</v>
      </c>
      <c r="J89" s="229">
        <f t="shared" si="32"/>
        <v>-45.157973235769688</v>
      </c>
      <c r="K89" s="229">
        <f t="shared" si="33"/>
        <v>-24.486643964766401</v>
      </c>
      <c r="L89" s="229">
        <f t="shared" si="34"/>
        <v>-15.867429958850821</v>
      </c>
    </row>
    <row r="90" spans="1:12" x14ac:dyDescent="0.3">
      <c r="A90" s="208" t="s">
        <v>125</v>
      </c>
      <c r="B90" s="101">
        <v>213337091.00000006</v>
      </c>
      <c r="C90" s="101">
        <v>223636178</v>
      </c>
      <c r="D90" s="101">
        <v>221830195.00000012</v>
      </c>
      <c r="E90" s="101">
        <v>226330782.99999979</v>
      </c>
      <c r="F90" s="101">
        <v>216458707</v>
      </c>
      <c r="G90" s="101">
        <v>187024418.99999976</v>
      </c>
      <c r="H90" s="229">
        <f t="shared" si="30"/>
        <v>-12.333847750834991</v>
      </c>
      <c r="I90" s="229">
        <f t="shared" si="31"/>
        <v>-16.3711253373326</v>
      </c>
      <c r="J90" s="229">
        <f t="shared" si="32"/>
        <v>-15.690278773816317</v>
      </c>
      <c r="K90" s="229">
        <f t="shared" si="33"/>
        <v>-17.366777721968134</v>
      </c>
      <c r="L90" s="229">
        <f t="shared" si="34"/>
        <v>-13.598107652005993</v>
      </c>
    </row>
    <row r="91" spans="1:12" x14ac:dyDescent="0.3">
      <c r="A91" s="208" t="s">
        <v>126</v>
      </c>
      <c r="B91" s="101">
        <v>474947914.99999988</v>
      </c>
      <c r="C91" s="101">
        <v>193081445</v>
      </c>
      <c r="D91" s="101">
        <v>92479753.999999851</v>
      </c>
      <c r="E91" s="101">
        <v>93447085.00000003</v>
      </c>
      <c r="F91" s="101">
        <v>61567834.999999993</v>
      </c>
      <c r="G91" s="101">
        <v>40687736.000000007</v>
      </c>
      <c r="H91" s="229">
        <f t="shared" si="30"/>
        <v>-91.433221472295543</v>
      </c>
      <c r="I91" s="229">
        <f t="shared" si="31"/>
        <v>-78.927164130142074</v>
      </c>
      <c r="J91" s="229">
        <f t="shared" si="32"/>
        <v>-56.003628642870225</v>
      </c>
      <c r="K91" s="229">
        <f t="shared" si="33"/>
        <v>-56.459063436810261</v>
      </c>
      <c r="L91" s="229">
        <f t="shared" si="34"/>
        <v>-33.913973099752468</v>
      </c>
    </row>
    <row r="92" spans="1:12" x14ac:dyDescent="0.3">
      <c r="A92" s="208" t="s">
        <v>127</v>
      </c>
      <c r="B92" s="101">
        <v>366295361.00000012</v>
      </c>
      <c r="C92" s="101">
        <v>385077494</v>
      </c>
      <c r="D92" s="101">
        <v>443841947.00000024</v>
      </c>
      <c r="E92" s="101">
        <v>543824550.99999964</v>
      </c>
      <c r="F92" s="101">
        <v>451229247.99999982</v>
      </c>
      <c r="G92" s="101">
        <v>418577665.9999997</v>
      </c>
      <c r="H92" s="229">
        <f t="shared" si="30"/>
        <v>14.273264301591723</v>
      </c>
      <c r="I92" s="229">
        <f t="shared" si="31"/>
        <v>8.6995922955704259</v>
      </c>
      <c r="J92" s="229">
        <f t="shared" si="32"/>
        <v>-5.692179653312607</v>
      </c>
      <c r="K92" s="229">
        <f t="shared" si="33"/>
        <v>-23.030752247152591</v>
      </c>
      <c r="L92" s="229">
        <f t="shared" si="34"/>
        <v>-7.2361404196919779</v>
      </c>
    </row>
    <row r="93" spans="1:12" x14ac:dyDescent="0.3">
      <c r="A93" s="208" t="s">
        <v>325</v>
      </c>
      <c r="B93" s="101">
        <v>569036047.00000083</v>
      </c>
      <c r="C93" s="101">
        <v>530227466</v>
      </c>
      <c r="D93" s="101">
        <v>604250665.00000024</v>
      </c>
      <c r="E93" s="101">
        <v>473299295.99999994</v>
      </c>
      <c r="F93" s="101">
        <v>425530804.99999982</v>
      </c>
      <c r="G93" s="101">
        <v>386437306.99999982</v>
      </c>
      <c r="H93" s="229">
        <f t="shared" si="30"/>
        <v>-32.089134064999001</v>
      </c>
      <c r="I93" s="229">
        <f t="shared" si="31"/>
        <v>-27.118579896425089</v>
      </c>
      <c r="J93" s="229">
        <f t="shared" si="32"/>
        <v>-36.046854495393951</v>
      </c>
      <c r="K93" s="229">
        <f t="shared" si="33"/>
        <v>-18.352444158294318</v>
      </c>
      <c r="L93" s="229">
        <f t="shared" si="34"/>
        <v>-9.1869959919823003</v>
      </c>
    </row>
    <row r="94" spans="1:12" x14ac:dyDescent="0.3">
      <c r="A94" s="208" t="s">
        <v>128</v>
      </c>
      <c r="B94" s="101">
        <v>221450901</v>
      </c>
      <c r="C94" s="101">
        <v>213305788</v>
      </c>
      <c r="D94" s="101">
        <v>235018942.99999961</v>
      </c>
      <c r="E94" s="101">
        <v>223411783.00000003</v>
      </c>
      <c r="F94" s="101">
        <v>204898358</v>
      </c>
      <c r="G94" s="101">
        <v>171212742</v>
      </c>
      <c r="H94" s="229">
        <f t="shared" si="30"/>
        <v>-22.685913118050493</v>
      </c>
      <c r="I94" s="229">
        <f t="shared" si="31"/>
        <v>-19.733663298438017</v>
      </c>
      <c r="J94" s="229">
        <f t="shared" si="32"/>
        <v>-27.149386422012682</v>
      </c>
      <c r="K94" s="229">
        <f t="shared" si="33"/>
        <v>-23.364497744507958</v>
      </c>
      <c r="L94" s="229">
        <f t="shared" si="34"/>
        <v>-16.440159076335789</v>
      </c>
    </row>
    <row r="95" spans="1:12" x14ac:dyDescent="0.3">
      <c r="A95" s="208" t="s">
        <v>129</v>
      </c>
      <c r="B95" s="101">
        <v>1066557874.9999964</v>
      </c>
      <c r="C95" s="101">
        <v>1071861293</v>
      </c>
      <c r="D95" s="101">
        <v>1118580938.9999979</v>
      </c>
      <c r="E95" s="101">
        <v>1230933016.9999969</v>
      </c>
      <c r="F95" s="101">
        <v>1223230600.9999993</v>
      </c>
      <c r="G95" s="101">
        <v>1266623451.9999962</v>
      </c>
      <c r="H95" s="229">
        <f t="shared" si="30"/>
        <v>18.758061019426677</v>
      </c>
      <c r="I95" s="229">
        <f t="shared" si="31"/>
        <v>18.170462938808285</v>
      </c>
      <c r="J95" s="229">
        <f t="shared" si="32"/>
        <v>13.234850321367645</v>
      </c>
      <c r="K95" s="229">
        <f t="shared" si="33"/>
        <v>2.899461994039541</v>
      </c>
      <c r="L95" s="229">
        <f t="shared" si="34"/>
        <v>3.5473974379420383</v>
      </c>
    </row>
    <row r="96" spans="1:12" x14ac:dyDescent="0.3">
      <c r="A96" s="208" t="s">
        <v>132</v>
      </c>
      <c r="B96" s="101">
        <v>124764955.99999997</v>
      </c>
      <c r="C96" s="101">
        <v>97734241</v>
      </c>
      <c r="D96" s="101">
        <v>91540927.000000015</v>
      </c>
      <c r="E96" s="101">
        <v>82927714.999999985</v>
      </c>
      <c r="F96" s="101">
        <v>61416441.000000007</v>
      </c>
      <c r="G96" s="101">
        <v>43444535.000000015</v>
      </c>
      <c r="H96" s="229">
        <f t="shared" si="30"/>
        <v>-65.178896067578449</v>
      </c>
      <c r="I96" s="229">
        <f t="shared" si="31"/>
        <v>-55.548296527928201</v>
      </c>
      <c r="J96" s="229">
        <f t="shared" si="32"/>
        <v>-52.540861859526494</v>
      </c>
      <c r="K96" s="229">
        <f t="shared" si="33"/>
        <v>-47.611561466513308</v>
      </c>
      <c r="L96" s="229">
        <f t="shared" si="34"/>
        <v>-29.262369664175097</v>
      </c>
    </row>
    <row r="97" spans="1:12" x14ac:dyDescent="0.3">
      <c r="A97" s="208" t="s">
        <v>131</v>
      </c>
      <c r="B97" s="101">
        <v>134597</v>
      </c>
      <c r="C97" s="101">
        <v>138774</v>
      </c>
      <c r="D97" s="101">
        <v>557898</v>
      </c>
      <c r="E97" s="101">
        <v>860584.99999999988</v>
      </c>
      <c r="F97" s="101">
        <v>851394</v>
      </c>
      <c r="G97" s="101">
        <v>1112804.0000000002</v>
      </c>
      <c r="H97" s="229">
        <f t="shared" si="30"/>
        <v>726.76731279300452</v>
      </c>
      <c r="I97" s="229">
        <f t="shared" si="31"/>
        <v>701.88219695331998</v>
      </c>
      <c r="J97" s="229">
        <f t="shared" si="32"/>
        <v>99.463701250049326</v>
      </c>
      <c r="K97" s="229">
        <f t="shared" si="33"/>
        <v>29.307854540806602</v>
      </c>
      <c r="L97" s="229">
        <f t="shared" si="34"/>
        <v>30.703763474959914</v>
      </c>
    </row>
    <row r="98" spans="1:12" x14ac:dyDescent="0.3">
      <c r="A98" s="246" t="s">
        <v>130</v>
      </c>
      <c r="B98" s="2">
        <f t="shared" ref="B98:G98" si="35">SUM(B86:B97)</f>
        <v>8910113861.9999981</v>
      </c>
      <c r="C98" s="2">
        <f t="shared" si="35"/>
        <v>8571909300</v>
      </c>
      <c r="D98" s="2">
        <f t="shared" si="35"/>
        <v>9285640373.0000019</v>
      </c>
      <c r="E98" s="2">
        <f t="shared" si="35"/>
        <v>9417255235.999918</v>
      </c>
      <c r="F98" s="2">
        <f t="shared" si="35"/>
        <v>8850645697.0000038</v>
      </c>
      <c r="G98" s="2">
        <f t="shared" si="35"/>
        <v>8064698918.9999847</v>
      </c>
      <c r="H98" s="239">
        <f t="shared" si="30"/>
        <v>-9.488261946971889</v>
      </c>
      <c r="I98" s="239">
        <f t="shared" si="31"/>
        <v>-5.9171225831801024</v>
      </c>
      <c r="J98" s="239">
        <f t="shared" si="32"/>
        <v>-13.148704935312466</v>
      </c>
      <c r="K98" s="239">
        <f t="shared" si="33"/>
        <v>-14.362532214582373</v>
      </c>
      <c r="L98" s="240">
        <f t="shared" si="34"/>
        <v>-8.8801066600872076</v>
      </c>
    </row>
    <row r="99" spans="1:12" x14ac:dyDescent="0.3">
      <c r="F99" s="212"/>
      <c r="G99" s="212"/>
      <c r="H99" s="213"/>
      <c r="I99" s="212"/>
      <c r="J99" s="213"/>
      <c r="K99" s="212"/>
    </row>
    <row r="100" spans="1:12" x14ac:dyDescent="0.3">
      <c r="A100" s="221" t="s">
        <v>7</v>
      </c>
      <c r="B100" s="238"/>
      <c r="C100" s="238"/>
      <c r="D100" s="238"/>
      <c r="E100" s="238"/>
      <c r="F100" s="238"/>
      <c r="G100" s="238"/>
      <c r="H100" s="238"/>
      <c r="I100" s="238"/>
      <c r="J100" s="245"/>
      <c r="K100" s="212"/>
    </row>
    <row r="101" spans="1:12" ht="30" x14ac:dyDescent="0.3">
      <c r="A101" s="222" t="s">
        <v>114</v>
      </c>
      <c r="B101" s="218">
        <v>2015</v>
      </c>
      <c r="C101" s="218">
        <v>2016</v>
      </c>
      <c r="D101" s="218">
        <v>2017</v>
      </c>
      <c r="E101" s="5">
        <v>2018</v>
      </c>
      <c r="F101" s="5">
        <v>2019</v>
      </c>
      <c r="G101" s="5">
        <v>2020</v>
      </c>
      <c r="H101" s="207" t="s">
        <v>595</v>
      </c>
      <c r="I101" s="207" t="s">
        <v>596</v>
      </c>
      <c r="J101" s="223" t="s">
        <v>597</v>
      </c>
      <c r="K101" s="207" t="s">
        <v>598</v>
      </c>
      <c r="L101" s="207" t="s">
        <v>599</v>
      </c>
    </row>
    <row r="102" spans="1:12" x14ac:dyDescent="0.3">
      <c r="A102" s="208" t="s">
        <v>326</v>
      </c>
      <c r="B102" s="101">
        <v>8372941897.0000134</v>
      </c>
      <c r="C102" s="101">
        <v>9227321126</v>
      </c>
      <c r="D102" s="101">
        <v>10084586775.999947</v>
      </c>
      <c r="E102" s="101">
        <v>10758703118.000084</v>
      </c>
      <c r="F102" s="101">
        <v>11334535691.000004</v>
      </c>
      <c r="G102" s="101">
        <v>9196420087.0000687</v>
      </c>
      <c r="H102" s="229">
        <f>IFERROR(G102/B102*100-100," ")</f>
        <v>9.8349922898079996</v>
      </c>
      <c r="I102" s="229">
        <f>IFERROR(G102/C102*100-100," ")</f>
        <v>-0.33488635084847829</v>
      </c>
      <c r="J102" s="229">
        <f>IFERROR(G102/D102*100-100," ")</f>
        <v>-8.8071698794203712</v>
      </c>
      <c r="K102" s="229">
        <f>IFERROR(G102/E102*100-100," ")</f>
        <v>-14.521109225387988</v>
      </c>
      <c r="L102" s="229">
        <f>IFERROR(G102/F102*100-100," ")</f>
        <v>-18.86372465788493</v>
      </c>
    </row>
    <row r="103" spans="1:12" x14ac:dyDescent="0.3">
      <c r="A103" s="208" t="s">
        <v>327</v>
      </c>
      <c r="B103" s="101">
        <v>1439353052.0000017</v>
      </c>
      <c r="C103" s="101">
        <v>1597282038</v>
      </c>
      <c r="D103" s="101">
        <v>1740199594.0000086</v>
      </c>
      <c r="E103" s="101">
        <v>1796934126.0000122</v>
      </c>
      <c r="F103" s="101">
        <v>1779325876.000001</v>
      </c>
      <c r="G103" s="101">
        <v>1834237534.9999974</v>
      </c>
      <c r="H103" s="229">
        <f>IFERROR(G103/B103*100-100," ")</f>
        <v>27.43485918561106</v>
      </c>
      <c r="I103" s="229">
        <f>IFERROR(G103/C103*100-100," ")</f>
        <v>14.8349190288708</v>
      </c>
      <c r="J103" s="229">
        <f>IFERROR(G103/D103*100-100," ")</f>
        <v>5.4038594954406278</v>
      </c>
      <c r="K103" s="229">
        <f>IFERROR(G103/E103*100-100," ")</f>
        <v>2.075947496362744</v>
      </c>
      <c r="L103" s="229">
        <f>IFERROR(G103/F103*100-100," ")</f>
        <v>3.0860934323868889</v>
      </c>
    </row>
    <row r="104" spans="1:12" x14ac:dyDescent="0.3">
      <c r="A104" s="208" t="s">
        <v>123</v>
      </c>
      <c r="B104" s="101">
        <v>813330796</v>
      </c>
      <c r="C104" s="101">
        <v>824094596</v>
      </c>
      <c r="D104" s="101">
        <v>981664070.00000298</v>
      </c>
      <c r="E104" s="101">
        <v>1005350588.0000032</v>
      </c>
      <c r="F104" s="101">
        <v>990830527.00000024</v>
      </c>
      <c r="G104" s="101">
        <v>824509630.00000048</v>
      </c>
      <c r="H104" s="229">
        <f t="shared" ref="H104:H114" si="36">IFERROR(G104/B104*100-100," ")</f>
        <v>1.3744510911155174</v>
      </c>
      <c r="I104" s="229">
        <f t="shared" ref="I104:I114" si="37">IFERROR(G104/C104*100-100," ")</f>
        <v>5.0362422228573678E-2</v>
      </c>
      <c r="J104" s="229">
        <f t="shared" ref="J104:J114" si="38">IFERROR(G104/D104*100-100," ")</f>
        <v>-16.008983602710657</v>
      </c>
      <c r="K104" s="229">
        <f t="shared" ref="K104:K114" si="39">IFERROR(G104/E104*100-100," ")</f>
        <v>-17.98785022444352</v>
      </c>
      <c r="L104" s="229">
        <f t="shared" ref="L104:L114" si="40">IFERROR(G104/F104*100-100," ")</f>
        <v>-16.786008552197117</v>
      </c>
    </row>
    <row r="105" spans="1:12" x14ac:dyDescent="0.3">
      <c r="A105" s="208" t="s">
        <v>124</v>
      </c>
      <c r="B105" s="101">
        <v>23478715</v>
      </c>
      <c r="C105" s="101">
        <v>23579284</v>
      </c>
      <c r="D105" s="101">
        <v>24494973.000000015</v>
      </c>
      <c r="E105" s="101">
        <v>17796999.999999993</v>
      </c>
      <c r="F105" s="101">
        <v>11979192.000000002</v>
      </c>
      <c r="G105" s="101">
        <v>10533074</v>
      </c>
      <c r="H105" s="229">
        <f t="shared" si="36"/>
        <v>-55.137774788782096</v>
      </c>
      <c r="I105" s="229">
        <f t="shared" si="37"/>
        <v>-55.329118560173413</v>
      </c>
      <c r="J105" s="229">
        <f t="shared" si="38"/>
        <v>-56.999038129170451</v>
      </c>
      <c r="K105" s="229">
        <f t="shared" si="39"/>
        <v>-40.815452042479052</v>
      </c>
      <c r="L105" s="229">
        <f t="shared" si="40"/>
        <v>-12.071916035739321</v>
      </c>
    </row>
    <row r="106" spans="1:12" x14ac:dyDescent="0.3">
      <c r="A106" s="208" t="s">
        <v>125</v>
      </c>
      <c r="B106" s="101">
        <v>79052286.999999985</v>
      </c>
      <c r="C106" s="101">
        <v>96610131</v>
      </c>
      <c r="D106" s="101">
        <v>86043186.00000003</v>
      </c>
      <c r="E106" s="101">
        <v>89277530.00000003</v>
      </c>
      <c r="F106" s="101">
        <v>89560212</v>
      </c>
      <c r="G106" s="101">
        <v>92169151.000000045</v>
      </c>
      <c r="H106" s="229">
        <f t="shared" si="36"/>
        <v>16.592643296961242</v>
      </c>
      <c r="I106" s="229">
        <f t="shared" si="37"/>
        <v>-4.5968056911132322</v>
      </c>
      <c r="J106" s="229">
        <f t="shared" si="38"/>
        <v>7.1196398980391251</v>
      </c>
      <c r="K106" s="229">
        <f t="shared" si="39"/>
        <v>3.2389124116673145</v>
      </c>
      <c r="L106" s="229">
        <f t="shared" si="40"/>
        <v>2.9130558556516633</v>
      </c>
    </row>
    <row r="107" spans="1:12" x14ac:dyDescent="0.3">
      <c r="A107" s="208" t="s">
        <v>126</v>
      </c>
      <c r="B107" s="101">
        <v>60106756.000000007</v>
      </c>
      <c r="C107" s="101">
        <v>50576093</v>
      </c>
      <c r="D107" s="101">
        <v>47410390.99999997</v>
      </c>
      <c r="E107" s="101">
        <v>49296506.999999978</v>
      </c>
      <c r="F107" s="101">
        <v>65983549</v>
      </c>
      <c r="G107" s="101">
        <v>63159151.000000037</v>
      </c>
      <c r="H107" s="229">
        <f t="shared" si="36"/>
        <v>5.0782893690020927</v>
      </c>
      <c r="I107" s="229">
        <f t="shared" si="37"/>
        <v>24.879458363855903</v>
      </c>
      <c r="J107" s="229">
        <f t="shared" si="38"/>
        <v>33.217950048123583</v>
      </c>
      <c r="K107" s="229">
        <f t="shared" si="39"/>
        <v>28.120945770052344</v>
      </c>
      <c r="L107" s="229">
        <f t="shared" si="40"/>
        <v>-4.2804578456365903</v>
      </c>
    </row>
    <row r="108" spans="1:12" x14ac:dyDescent="0.3">
      <c r="A108" s="208" t="s">
        <v>127</v>
      </c>
      <c r="B108" s="101">
        <v>96662922.99999997</v>
      </c>
      <c r="C108" s="101">
        <v>65532008</v>
      </c>
      <c r="D108" s="101">
        <v>62250313.999999903</v>
      </c>
      <c r="E108" s="101">
        <v>86817975.000000104</v>
      </c>
      <c r="F108" s="101">
        <v>91382866.999999925</v>
      </c>
      <c r="G108" s="101">
        <v>78600342.000000045</v>
      </c>
      <c r="H108" s="229">
        <f t="shared" si="36"/>
        <v>-18.68615229026328</v>
      </c>
      <c r="I108" s="229">
        <f t="shared" si="37"/>
        <v>19.941909913702077</v>
      </c>
      <c r="J108" s="229">
        <f t="shared" si="38"/>
        <v>26.264972735720121</v>
      </c>
      <c r="K108" s="229">
        <f t="shared" si="39"/>
        <v>-9.4653589881588971</v>
      </c>
      <c r="L108" s="229">
        <f t="shared" si="40"/>
        <v>-13.987879150256788</v>
      </c>
    </row>
    <row r="109" spans="1:12" x14ac:dyDescent="0.3">
      <c r="A109" s="208" t="s">
        <v>325</v>
      </c>
      <c r="B109" s="101">
        <v>199860189.00000012</v>
      </c>
      <c r="C109" s="101">
        <v>193207665</v>
      </c>
      <c r="D109" s="101">
        <v>189531174.00000024</v>
      </c>
      <c r="E109" s="101">
        <v>230550791.99999994</v>
      </c>
      <c r="F109" s="101">
        <v>196360150</v>
      </c>
      <c r="G109" s="101">
        <v>140079287.00000024</v>
      </c>
      <c r="H109" s="229">
        <f t="shared" si="36"/>
        <v>-29.91136068624445</v>
      </c>
      <c r="I109" s="229">
        <f t="shared" si="37"/>
        <v>-27.49806949946823</v>
      </c>
      <c r="J109" s="229">
        <f t="shared" si="38"/>
        <v>-26.091690330583788</v>
      </c>
      <c r="K109" s="229">
        <f t="shared" si="39"/>
        <v>-39.241463546999967</v>
      </c>
      <c r="L109" s="229">
        <f t="shared" si="40"/>
        <v>-28.662059486102336</v>
      </c>
    </row>
    <row r="110" spans="1:12" x14ac:dyDescent="0.3">
      <c r="A110" s="208" t="s">
        <v>128</v>
      </c>
      <c r="B110" s="101">
        <v>391153358.00000054</v>
      </c>
      <c r="C110" s="101">
        <v>353692386</v>
      </c>
      <c r="D110" s="101">
        <v>406640038.99999976</v>
      </c>
      <c r="E110" s="101">
        <v>428223519</v>
      </c>
      <c r="F110" s="101">
        <v>376894131.00000006</v>
      </c>
      <c r="G110" s="101">
        <v>374914086.0000003</v>
      </c>
      <c r="H110" s="229">
        <f t="shared" si="36"/>
        <v>-4.1516381408644918</v>
      </c>
      <c r="I110" s="229">
        <f t="shared" si="37"/>
        <v>6.0000443436179438</v>
      </c>
      <c r="J110" s="229">
        <f t="shared" si="38"/>
        <v>-7.8019747091356777</v>
      </c>
      <c r="K110" s="229">
        <f t="shared" si="39"/>
        <v>-12.448973639862061</v>
      </c>
      <c r="L110" s="229">
        <f t="shared" si="40"/>
        <v>-0.52535840628405595</v>
      </c>
    </row>
    <row r="111" spans="1:12" x14ac:dyDescent="0.3">
      <c r="A111" s="208" t="s">
        <v>129</v>
      </c>
      <c r="B111" s="101">
        <v>938434804.00000322</v>
      </c>
      <c r="C111" s="101">
        <v>943704459</v>
      </c>
      <c r="D111" s="101">
        <v>1051917016.9999955</v>
      </c>
      <c r="E111" s="101">
        <v>1124687011.0000038</v>
      </c>
      <c r="F111" s="101">
        <v>1174774601.9999995</v>
      </c>
      <c r="G111" s="101">
        <v>1164867131.9999983</v>
      </c>
      <c r="H111" s="229">
        <f t="shared" si="36"/>
        <v>24.128722318784995</v>
      </c>
      <c r="I111" s="229">
        <f t="shared" si="37"/>
        <v>23.435586309971896</v>
      </c>
      <c r="J111" s="229">
        <f t="shared" si="38"/>
        <v>10.737549937363866</v>
      </c>
      <c r="K111" s="229">
        <f t="shared" si="39"/>
        <v>3.5725602418284126</v>
      </c>
      <c r="L111" s="229">
        <f t="shared" si="40"/>
        <v>-0.84335071452295551</v>
      </c>
    </row>
    <row r="112" spans="1:12" x14ac:dyDescent="0.3">
      <c r="A112" s="208" t="s">
        <v>132</v>
      </c>
      <c r="B112" s="101">
        <v>5408206.0000000009</v>
      </c>
      <c r="C112" s="101">
        <v>5718502</v>
      </c>
      <c r="D112" s="101">
        <v>7303595.0000000009</v>
      </c>
      <c r="E112" s="101">
        <v>4991505.0000000009</v>
      </c>
      <c r="F112" s="101">
        <v>3892462.0000000005</v>
      </c>
      <c r="G112" s="101">
        <v>3617800</v>
      </c>
      <c r="H112" s="229">
        <f t="shared" si="36"/>
        <v>-33.105358782561183</v>
      </c>
      <c r="I112" s="229">
        <f t="shared" si="37"/>
        <v>-36.735179947475757</v>
      </c>
      <c r="J112" s="229">
        <f t="shared" si="38"/>
        <v>-50.465489940228068</v>
      </c>
      <c r="K112" s="229">
        <f t="shared" si="39"/>
        <v>-27.520857937636052</v>
      </c>
      <c r="L112" s="229">
        <f t="shared" si="40"/>
        <v>-7.0562538568135125</v>
      </c>
    </row>
    <row r="113" spans="1:12" x14ac:dyDescent="0.3">
      <c r="A113" s="208" t="s">
        <v>131</v>
      </c>
      <c r="B113" s="101">
        <v>0</v>
      </c>
      <c r="C113" s="101">
        <v>0</v>
      </c>
      <c r="D113" s="101">
        <v>173092</v>
      </c>
      <c r="E113" s="101"/>
      <c r="F113" s="101">
        <v>0</v>
      </c>
      <c r="G113" s="101"/>
      <c r="H113" s="229" t="str">
        <f t="shared" si="36"/>
        <v xml:space="preserve"> </v>
      </c>
      <c r="I113" s="229" t="str">
        <f t="shared" si="37"/>
        <v xml:space="preserve"> </v>
      </c>
      <c r="J113" s="229">
        <f t="shared" si="38"/>
        <v>-100</v>
      </c>
      <c r="K113" s="229" t="str">
        <f t="shared" si="39"/>
        <v xml:space="preserve"> </v>
      </c>
      <c r="L113" s="229" t="str">
        <f t="shared" si="40"/>
        <v xml:space="preserve"> </v>
      </c>
    </row>
    <row r="114" spans="1:12" x14ac:dyDescent="0.3">
      <c r="A114" s="246" t="s">
        <v>130</v>
      </c>
      <c r="B114" s="2">
        <f t="shared" ref="B114:G114" si="41">SUM(B102:B113)</f>
        <v>12419782983.000019</v>
      </c>
      <c r="C114" s="2">
        <f t="shared" si="41"/>
        <v>13381318288</v>
      </c>
      <c r="D114" s="2">
        <f t="shared" si="41"/>
        <v>14682214220.999954</v>
      </c>
      <c r="E114" s="2">
        <f t="shared" si="41"/>
        <v>15592629671.000103</v>
      </c>
      <c r="F114" s="2">
        <f t="shared" si="41"/>
        <v>16115519259.000004</v>
      </c>
      <c r="G114" s="2">
        <f t="shared" si="41"/>
        <v>13783107275.000065</v>
      </c>
      <c r="H114" s="239">
        <f t="shared" si="36"/>
        <v>10.977037955221448</v>
      </c>
      <c r="I114" s="239">
        <f t="shared" si="37"/>
        <v>3.0026113896444571</v>
      </c>
      <c r="J114" s="239">
        <f t="shared" si="38"/>
        <v>-6.1237830511551721</v>
      </c>
      <c r="K114" s="239">
        <f t="shared" si="39"/>
        <v>-11.604985394897639</v>
      </c>
      <c r="L114" s="240">
        <f t="shared" si="40"/>
        <v>-14.473079933166673</v>
      </c>
    </row>
    <row r="115" spans="1:12" x14ac:dyDescent="0.3">
      <c r="F115" s="212"/>
      <c r="G115" s="212"/>
      <c r="H115" s="213"/>
      <c r="I115" s="212"/>
      <c r="J115" s="213"/>
      <c r="K115" s="212"/>
    </row>
    <row r="116" spans="1:12" x14ac:dyDescent="0.3">
      <c r="F116" s="212"/>
      <c r="G116" s="212"/>
      <c r="H116" s="213"/>
      <c r="I116" s="212"/>
      <c r="J116" s="213"/>
      <c r="K116" s="212"/>
    </row>
  </sheetData>
  <phoneticPr fontId="24" type="noConversion"/>
  <hyperlinks>
    <hyperlink ref="T1" location="'Indice tavole'!A1" display="torna all'indice " xr:uid="{00000000-0004-0000-0400-000000000000}"/>
  </hyperlink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  <pageSetUpPr fitToPage="1"/>
  </sheetPr>
  <dimension ref="A1:AB116"/>
  <sheetViews>
    <sheetView workbookViewId="0">
      <selection activeCell="A2" sqref="A2"/>
    </sheetView>
  </sheetViews>
  <sheetFormatPr defaultRowHeight="15" x14ac:dyDescent="0.3"/>
  <cols>
    <col min="1" max="1" width="26.85546875" style="33" customWidth="1"/>
    <col min="2" max="2" width="15.85546875" style="212" bestFit="1" customWidth="1"/>
    <col min="3" max="3" width="15.85546875" style="213" bestFit="1" customWidth="1"/>
    <col min="4" max="5" width="15.85546875" style="212" bestFit="1" customWidth="1"/>
    <col min="6" max="6" width="15.85546875" style="213" bestFit="1" customWidth="1"/>
    <col min="7" max="7" width="15.85546875" style="213" customWidth="1"/>
    <col min="8" max="8" width="9.7109375" style="212" customWidth="1"/>
    <col min="9" max="9" width="9.7109375" style="213" customWidth="1"/>
    <col min="10" max="10" width="9.7109375" style="212" customWidth="1"/>
    <col min="11" max="12" width="9.7109375" style="213" customWidth="1"/>
    <col min="13" max="13" width="6.28515625" style="212" bestFit="1" customWidth="1"/>
    <col min="14" max="14" width="5.7109375" style="213" customWidth="1"/>
    <col min="15" max="15" width="14.7109375" style="212" bestFit="1" customWidth="1"/>
    <col min="16" max="16" width="14.7109375" style="213" bestFit="1" customWidth="1"/>
    <col min="17" max="17" width="14.7109375" style="212" bestFit="1" customWidth="1"/>
    <col min="18" max="18" width="14.7109375" style="212" customWidth="1"/>
    <col min="19" max="19" width="6.28515625" style="213" bestFit="1" customWidth="1"/>
    <col min="20" max="20" width="10.7109375" style="212" customWidth="1"/>
    <col min="21" max="21" width="15.85546875" style="213" bestFit="1" customWidth="1"/>
    <col min="22" max="22" width="15.85546875" style="212" bestFit="1" customWidth="1"/>
    <col min="23" max="23" width="15.85546875" style="213" bestFit="1" customWidth="1"/>
    <col min="24" max="24" width="15.85546875" style="213" customWidth="1"/>
    <col min="25" max="25" width="6.28515625" style="212" bestFit="1" customWidth="1"/>
    <col min="26" max="26" width="5.7109375" style="213" customWidth="1"/>
    <col min="27" max="27" width="14.7109375" style="212" bestFit="1" customWidth="1"/>
    <col min="28" max="28" width="14.7109375" style="213" bestFit="1" customWidth="1"/>
    <col min="29" max="29" width="14.7109375" style="33" bestFit="1" customWidth="1"/>
    <col min="30" max="30" width="14.7109375" style="33" customWidth="1"/>
    <col min="31" max="31" width="6.28515625" style="33" bestFit="1" customWidth="1"/>
    <col min="32" max="32" width="9.140625" style="33"/>
    <col min="33" max="35" width="15.85546875" style="33" bestFit="1" customWidth="1"/>
    <col min="36" max="36" width="15.85546875" style="33" customWidth="1"/>
    <col min="37" max="37" width="6.28515625" style="33" bestFit="1" customWidth="1"/>
    <col min="38" max="38" width="9.140625" style="33"/>
    <col min="39" max="41" width="15.85546875" style="33" bestFit="1" customWidth="1"/>
    <col min="42" max="42" width="15.85546875" style="33" customWidth="1"/>
    <col min="43" max="43" width="6.28515625" style="33" bestFit="1" customWidth="1"/>
    <col min="44" max="16384" width="9.140625" style="33"/>
  </cols>
  <sheetData>
    <row r="1" spans="1:28" s="14" customFormat="1" ht="15" customHeight="1" x14ac:dyDescent="0.25">
      <c r="A1" s="11" t="str">
        <f>'Indice tavole'!C12</f>
        <v>Esportazioni per provincia e area geografica di destinazione delle merci. Anni 2015-2020. Valori in milioni di euro e variazioni percentuali</v>
      </c>
      <c r="B1" s="12"/>
      <c r="C1" s="13"/>
      <c r="D1" s="12"/>
      <c r="E1" s="12"/>
      <c r="F1" s="13"/>
      <c r="G1" s="13"/>
      <c r="H1" s="12"/>
      <c r="I1" s="13"/>
      <c r="J1" s="12"/>
      <c r="K1" s="13"/>
      <c r="L1" s="13"/>
      <c r="M1" s="12"/>
      <c r="N1" s="13"/>
      <c r="O1" s="12"/>
      <c r="Q1" s="12"/>
      <c r="R1" s="12"/>
      <c r="S1" s="13"/>
      <c r="T1" s="214" t="s">
        <v>110</v>
      </c>
      <c r="U1" s="13"/>
      <c r="V1" s="12"/>
      <c r="W1" s="13"/>
      <c r="X1" s="13"/>
      <c r="Y1" s="12"/>
      <c r="Z1" s="13"/>
      <c r="AA1" s="12"/>
      <c r="AB1" s="13"/>
    </row>
    <row r="2" spans="1:28" s="14" customFormat="1" ht="15" customHeight="1" x14ac:dyDescent="0.25">
      <c r="A2" s="11"/>
      <c r="B2" s="12"/>
      <c r="C2" s="13"/>
      <c r="D2" s="12"/>
      <c r="E2" s="12"/>
      <c r="F2" s="13"/>
      <c r="G2" s="13"/>
      <c r="H2" s="12"/>
      <c r="I2" s="13"/>
      <c r="J2" s="12"/>
      <c r="K2" s="13"/>
      <c r="L2" s="13"/>
      <c r="M2" s="12"/>
      <c r="N2" s="13"/>
      <c r="O2" s="12"/>
      <c r="Q2" s="12"/>
      <c r="R2" s="12"/>
      <c r="S2" s="13"/>
      <c r="T2" s="214"/>
      <c r="U2" s="13"/>
      <c r="V2" s="12"/>
      <c r="W2" s="13"/>
      <c r="X2" s="13"/>
      <c r="Y2" s="12"/>
      <c r="Z2" s="13"/>
      <c r="AA2" s="12"/>
      <c r="AB2" s="13"/>
    </row>
    <row r="3" spans="1:28" s="14" customFormat="1" ht="15" customHeight="1" x14ac:dyDescent="0.25">
      <c r="A3" s="247" t="s">
        <v>9</v>
      </c>
      <c r="B3" s="12"/>
      <c r="C3" s="13"/>
      <c r="D3" s="12"/>
      <c r="E3" s="12"/>
      <c r="F3" s="12"/>
      <c r="G3" s="12"/>
      <c r="H3" s="13"/>
      <c r="I3" s="12"/>
      <c r="J3" s="13"/>
      <c r="K3" s="12"/>
      <c r="L3" s="13"/>
      <c r="M3" s="12"/>
      <c r="N3" s="13"/>
      <c r="O3" s="12"/>
      <c r="Q3" s="12"/>
      <c r="R3" s="12"/>
      <c r="S3" s="13"/>
      <c r="T3" s="214"/>
      <c r="U3" s="13"/>
      <c r="V3" s="12"/>
      <c r="W3" s="13"/>
      <c r="X3" s="13"/>
      <c r="Y3" s="12"/>
      <c r="Z3" s="13"/>
      <c r="AA3" s="12"/>
      <c r="AB3" s="13"/>
    </row>
    <row r="4" spans="1:28" s="23" customFormat="1" ht="30" customHeight="1" x14ac:dyDescent="0.25">
      <c r="A4" s="222" t="s">
        <v>114</v>
      </c>
      <c r="B4" s="218">
        <v>2015</v>
      </c>
      <c r="C4" s="218">
        <v>2016</v>
      </c>
      <c r="D4" s="218">
        <v>2017</v>
      </c>
      <c r="E4" s="218">
        <v>2018</v>
      </c>
      <c r="F4" s="5">
        <v>2019</v>
      </c>
      <c r="G4" s="5">
        <v>2020</v>
      </c>
      <c r="H4" s="207" t="s">
        <v>595</v>
      </c>
      <c r="I4" s="207" t="s">
        <v>596</v>
      </c>
      <c r="J4" s="223" t="s">
        <v>597</v>
      </c>
      <c r="K4" s="207" t="s">
        <v>598</v>
      </c>
      <c r="L4" s="207" t="s">
        <v>599</v>
      </c>
    </row>
    <row r="5" spans="1:28" x14ac:dyDescent="0.3">
      <c r="A5" s="208" t="s">
        <v>326</v>
      </c>
      <c r="B5" s="101">
        <v>1253450758.0000012</v>
      </c>
      <c r="C5" s="101">
        <v>1291953237</v>
      </c>
      <c r="D5" s="101">
        <v>1397746312.0000017</v>
      </c>
      <c r="E5" s="101">
        <v>1424476583.9999936</v>
      </c>
      <c r="F5" s="101">
        <v>1464648620.0000005</v>
      </c>
      <c r="G5" s="101">
        <v>1184159924.0000014</v>
      </c>
      <c r="H5" s="229">
        <f>IFERROR(G5/B5*100-100," ")</f>
        <v>-5.5280060710609575</v>
      </c>
      <c r="I5" s="229">
        <f>IFERROR(G5/C5*100-100," ")</f>
        <v>-8.3434376657704519</v>
      </c>
      <c r="J5" s="229">
        <f>IFERROR(G5/D5*100-100," ")</f>
        <v>-15.280769204419116</v>
      </c>
      <c r="K5" s="229">
        <f>IFERROR(G5/E5*100-100," ")</f>
        <v>-16.870523720732024</v>
      </c>
      <c r="L5" s="229">
        <f>IFERROR(G5/F5*100-100," ")</f>
        <v>-19.150579338271527</v>
      </c>
    </row>
    <row r="6" spans="1:28" x14ac:dyDescent="0.3">
      <c r="A6" s="208" t="s">
        <v>327</v>
      </c>
      <c r="B6" s="101">
        <v>473284258.99999982</v>
      </c>
      <c r="C6" s="101">
        <v>501503690</v>
      </c>
      <c r="D6" s="101">
        <v>531776354.99999756</v>
      </c>
      <c r="E6" s="101">
        <v>559569168.00000012</v>
      </c>
      <c r="F6" s="101">
        <v>580732200.99999976</v>
      </c>
      <c r="G6" s="101">
        <v>495058231.00000143</v>
      </c>
      <c r="H6" s="229">
        <f>IFERROR(G6/B6*100-100," ")</f>
        <v>4.6006119125972447</v>
      </c>
      <c r="I6" s="229">
        <f>IFERROR(G6/C6*100-100," ")</f>
        <v>-1.2852266351217878</v>
      </c>
      <c r="J6" s="229">
        <f>IFERROR(G6/D6*100-100," ")</f>
        <v>-6.90480568659288</v>
      </c>
      <c r="K6" s="229">
        <f>IFERROR(G6/E6*100-100," ")</f>
        <v>-11.528679685939863</v>
      </c>
      <c r="L6" s="229">
        <f>IFERROR(G6/F6*100-100," ")</f>
        <v>-14.752750037361608</v>
      </c>
    </row>
    <row r="7" spans="1:28" x14ac:dyDescent="0.3">
      <c r="A7" s="208" t="s">
        <v>123</v>
      </c>
      <c r="B7" s="101">
        <v>242982386.00000012</v>
      </c>
      <c r="C7" s="101">
        <v>238162104</v>
      </c>
      <c r="D7" s="101">
        <v>230079586.00000018</v>
      </c>
      <c r="E7" s="101">
        <v>221604954.99999994</v>
      </c>
      <c r="F7" s="101">
        <v>227740895</v>
      </c>
      <c r="G7" s="101">
        <v>188073855.00000012</v>
      </c>
      <c r="H7" s="229">
        <f t="shared" ref="H7:H17" si="0">IFERROR(G7/B7*100-100," ")</f>
        <v>-22.597741302943646</v>
      </c>
      <c r="I7" s="229">
        <f t="shared" ref="I7:I17" si="1">IFERROR(G7/C7*100-100," ")</f>
        <v>-21.031158256814805</v>
      </c>
      <c r="J7" s="229">
        <f t="shared" ref="J7:J17" si="2">IFERROR(G7/D7*100-100," ")</f>
        <v>-18.257043890890884</v>
      </c>
      <c r="K7" s="229">
        <f t="shared" ref="K7:K17" si="3">IFERROR(G7/E7*100-100," ")</f>
        <v>-15.131024484538187</v>
      </c>
      <c r="L7" s="229">
        <f t="shared" ref="L7:L17" si="4">IFERROR(G7/F7*100-100," ")</f>
        <v>-17.417618386017097</v>
      </c>
    </row>
    <row r="8" spans="1:28" x14ac:dyDescent="0.3">
      <c r="A8" s="208" t="s">
        <v>124</v>
      </c>
      <c r="B8" s="101">
        <v>188032699.00000006</v>
      </c>
      <c r="C8" s="101">
        <v>194332433</v>
      </c>
      <c r="D8" s="101">
        <v>174269737.99999991</v>
      </c>
      <c r="E8" s="101">
        <v>145623429.00000015</v>
      </c>
      <c r="F8" s="101">
        <v>149655716</v>
      </c>
      <c r="G8" s="101">
        <v>99457066.000000045</v>
      </c>
      <c r="H8" s="229">
        <f t="shared" si="0"/>
        <v>-47.106505129727459</v>
      </c>
      <c r="I8" s="229">
        <f t="shared" si="1"/>
        <v>-48.821169752966533</v>
      </c>
      <c r="J8" s="229">
        <f t="shared" si="2"/>
        <v>-42.9292388102402</v>
      </c>
      <c r="K8" s="229">
        <f t="shared" si="3"/>
        <v>-31.702565526045987</v>
      </c>
      <c r="L8" s="229">
        <f t="shared" si="4"/>
        <v>-33.542754892168603</v>
      </c>
    </row>
    <row r="9" spans="1:28" x14ac:dyDescent="0.3">
      <c r="A9" s="208" t="s">
        <v>125</v>
      </c>
      <c r="B9" s="101">
        <v>38733427.000000007</v>
      </c>
      <c r="C9" s="101">
        <v>41061604</v>
      </c>
      <c r="D9" s="101">
        <v>37378626.000000045</v>
      </c>
      <c r="E9" s="101">
        <v>29020503.000000011</v>
      </c>
      <c r="F9" s="101">
        <v>30148860</v>
      </c>
      <c r="G9" s="101">
        <v>20268288.000000007</v>
      </c>
      <c r="H9" s="229">
        <f t="shared" si="0"/>
        <v>-47.67236062019505</v>
      </c>
      <c r="I9" s="229">
        <f t="shared" si="1"/>
        <v>-50.6393174509208</v>
      </c>
      <c r="J9" s="229">
        <f t="shared" si="2"/>
        <v>-45.775727550820136</v>
      </c>
      <c r="K9" s="229">
        <f t="shared" si="3"/>
        <v>-30.158729502379757</v>
      </c>
      <c r="L9" s="229">
        <f t="shared" si="4"/>
        <v>-32.772622248403394</v>
      </c>
    </row>
    <row r="10" spans="1:28" x14ac:dyDescent="0.3">
      <c r="A10" s="208" t="s">
        <v>126</v>
      </c>
      <c r="B10" s="101">
        <v>39150486.000000007</v>
      </c>
      <c r="C10" s="101">
        <v>39443022</v>
      </c>
      <c r="D10" s="101">
        <v>40556234.999999978</v>
      </c>
      <c r="E10" s="101">
        <v>35581576.999999993</v>
      </c>
      <c r="F10" s="101">
        <v>35889818</v>
      </c>
      <c r="G10" s="101">
        <v>22718402.999999993</v>
      </c>
      <c r="H10" s="229">
        <f t="shared" si="0"/>
        <v>-41.971593915845673</v>
      </c>
      <c r="I10" s="229">
        <f t="shared" si="1"/>
        <v>-42.401971633917924</v>
      </c>
      <c r="J10" s="229">
        <f t="shared" si="2"/>
        <v>-43.982958477284676</v>
      </c>
      <c r="K10" s="229">
        <f t="shared" si="3"/>
        <v>-36.151219492042195</v>
      </c>
      <c r="L10" s="229">
        <f t="shared" si="4"/>
        <v>-36.699587052795891</v>
      </c>
    </row>
    <row r="11" spans="1:28" x14ac:dyDescent="0.3">
      <c r="A11" s="208" t="s">
        <v>127</v>
      </c>
      <c r="B11" s="101">
        <v>835512683</v>
      </c>
      <c r="C11" s="101">
        <v>867164873</v>
      </c>
      <c r="D11" s="101">
        <v>837590379.00000048</v>
      </c>
      <c r="E11" s="101">
        <v>842231134.99999976</v>
      </c>
      <c r="F11" s="101">
        <v>917582058</v>
      </c>
      <c r="G11" s="101">
        <v>732375384.99999905</v>
      </c>
      <c r="H11" s="229">
        <f t="shared" si="0"/>
        <v>-12.344192984560706</v>
      </c>
      <c r="I11" s="229">
        <f t="shared" si="1"/>
        <v>-15.543697882236629</v>
      </c>
      <c r="J11" s="229">
        <f t="shared" si="2"/>
        <v>-12.561628767228399</v>
      </c>
      <c r="K11" s="229">
        <f t="shared" si="3"/>
        <v>-13.043420675727063</v>
      </c>
      <c r="L11" s="229">
        <f t="shared" si="4"/>
        <v>-20.184208200810417</v>
      </c>
    </row>
    <row r="12" spans="1:28" x14ac:dyDescent="0.3">
      <c r="A12" s="208" t="s">
        <v>325</v>
      </c>
      <c r="B12" s="101">
        <v>176521016.00000006</v>
      </c>
      <c r="C12" s="101">
        <v>180226458</v>
      </c>
      <c r="D12" s="101">
        <v>205833030.00000012</v>
      </c>
      <c r="E12" s="101">
        <v>208575402.99999994</v>
      </c>
      <c r="F12" s="101">
        <v>227675777</v>
      </c>
      <c r="G12" s="101">
        <v>125803257.00000006</v>
      </c>
      <c r="H12" s="229">
        <f t="shared" si="0"/>
        <v>-28.731853095610987</v>
      </c>
      <c r="I12" s="229">
        <f t="shared" si="1"/>
        <v>-30.197120669152781</v>
      </c>
      <c r="J12" s="229">
        <f t="shared" si="2"/>
        <v>-38.880918674714174</v>
      </c>
      <c r="K12" s="229">
        <f t="shared" si="3"/>
        <v>-39.68451927191046</v>
      </c>
      <c r="L12" s="229">
        <f t="shared" si="4"/>
        <v>-44.744557959716523</v>
      </c>
    </row>
    <row r="13" spans="1:28" x14ac:dyDescent="0.3">
      <c r="A13" s="208" t="s">
        <v>128</v>
      </c>
      <c r="B13" s="101">
        <v>32884227</v>
      </c>
      <c r="C13" s="101">
        <v>34799659</v>
      </c>
      <c r="D13" s="101">
        <v>27551889.999999981</v>
      </c>
      <c r="E13" s="101">
        <v>31354856.999999989</v>
      </c>
      <c r="F13" s="101">
        <v>32233294</v>
      </c>
      <c r="G13" s="101">
        <v>18953467.000000004</v>
      </c>
      <c r="H13" s="229">
        <f t="shared" si="0"/>
        <v>-42.363045359101783</v>
      </c>
      <c r="I13" s="229">
        <f t="shared" si="1"/>
        <v>-45.535480678129623</v>
      </c>
      <c r="J13" s="229">
        <f t="shared" si="2"/>
        <v>-31.208105868599162</v>
      </c>
      <c r="K13" s="229">
        <f t="shared" si="3"/>
        <v>-39.551735158607137</v>
      </c>
      <c r="L13" s="229">
        <f t="shared" si="4"/>
        <v>-41.199099912035045</v>
      </c>
    </row>
    <row r="14" spans="1:28" x14ac:dyDescent="0.3">
      <c r="A14" s="208" t="s">
        <v>129</v>
      </c>
      <c r="B14" s="101">
        <v>457020559.99999994</v>
      </c>
      <c r="C14" s="101">
        <v>435763179</v>
      </c>
      <c r="D14" s="101">
        <v>382415567.99999952</v>
      </c>
      <c r="E14" s="101">
        <v>369275166.00000048</v>
      </c>
      <c r="F14" s="101">
        <v>358975108</v>
      </c>
      <c r="G14" s="101">
        <v>253283746.99999991</v>
      </c>
      <c r="H14" s="229">
        <f t="shared" si="0"/>
        <v>-44.579353935411582</v>
      </c>
      <c r="I14" s="229">
        <f t="shared" si="1"/>
        <v>-41.87582631895571</v>
      </c>
      <c r="J14" s="229">
        <f t="shared" si="2"/>
        <v>-33.767406927324615</v>
      </c>
      <c r="K14" s="229">
        <f t="shared" si="3"/>
        <v>-31.410565800138428</v>
      </c>
      <c r="L14" s="229">
        <f t="shared" si="4"/>
        <v>-29.442531987482568</v>
      </c>
    </row>
    <row r="15" spans="1:28" x14ac:dyDescent="0.3">
      <c r="A15" s="208" t="s">
        <v>132</v>
      </c>
      <c r="B15" s="101">
        <v>43910433</v>
      </c>
      <c r="C15" s="101">
        <v>32228207</v>
      </c>
      <c r="D15" s="101">
        <v>23421855.000000004</v>
      </c>
      <c r="E15" s="101">
        <v>26427402.999999993</v>
      </c>
      <c r="F15" s="101">
        <v>22970341</v>
      </c>
      <c r="G15" s="101">
        <v>21085455.000000011</v>
      </c>
      <c r="H15" s="229">
        <f t="shared" si="0"/>
        <v>-51.9807627494814</v>
      </c>
      <c r="I15" s="229">
        <f t="shared" si="1"/>
        <v>-34.574532799792394</v>
      </c>
      <c r="J15" s="229">
        <f t="shared" si="2"/>
        <v>-9.9752987113957943</v>
      </c>
      <c r="K15" s="229">
        <f t="shared" si="3"/>
        <v>-20.213669878950952</v>
      </c>
      <c r="L15" s="229">
        <f t="shared" si="4"/>
        <v>-8.2057379992747599</v>
      </c>
    </row>
    <row r="16" spans="1:28" s="23" customFormat="1" ht="15" customHeight="1" x14ac:dyDescent="0.25">
      <c r="A16" s="208" t="s">
        <v>131</v>
      </c>
      <c r="B16" s="101">
        <v>189599</v>
      </c>
      <c r="C16" s="101">
        <v>242497</v>
      </c>
      <c r="D16" s="101">
        <v>251029.00000000003</v>
      </c>
      <c r="E16" s="101">
        <v>173946</v>
      </c>
      <c r="F16" s="101">
        <v>298953</v>
      </c>
      <c r="G16" s="101">
        <v>78631.999999999985</v>
      </c>
      <c r="H16" s="229">
        <f t="shared" si="0"/>
        <v>-58.52720742198008</v>
      </c>
      <c r="I16" s="229">
        <f t="shared" si="1"/>
        <v>-67.574031843692921</v>
      </c>
      <c r="J16" s="229">
        <f t="shared" si="2"/>
        <v>-68.676129052818609</v>
      </c>
      <c r="K16" s="229">
        <f t="shared" si="3"/>
        <v>-54.795166315983131</v>
      </c>
      <c r="L16" s="229">
        <f t="shared" si="4"/>
        <v>-73.697537740046101</v>
      </c>
    </row>
    <row r="17" spans="1:12" x14ac:dyDescent="0.3">
      <c r="A17" s="246" t="s">
        <v>130</v>
      </c>
      <c r="B17" s="2">
        <f t="shared" ref="B17:G17" si="5">SUM(B5:B16)</f>
        <v>3781672533.000001</v>
      </c>
      <c r="C17" s="2">
        <f t="shared" si="5"/>
        <v>3856880963</v>
      </c>
      <c r="D17" s="2">
        <f t="shared" si="5"/>
        <v>3888870602.9999995</v>
      </c>
      <c r="E17" s="2">
        <f t="shared" si="5"/>
        <v>3893914125.9999938</v>
      </c>
      <c r="F17" s="2">
        <f t="shared" si="5"/>
        <v>4048551641</v>
      </c>
      <c r="G17" s="2">
        <f t="shared" si="5"/>
        <v>3161315710.0000019</v>
      </c>
      <c r="H17" s="239">
        <f t="shared" si="0"/>
        <v>-16.404297770009975</v>
      </c>
      <c r="I17" s="239">
        <f t="shared" si="1"/>
        <v>-18.034397734146452</v>
      </c>
      <c r="J17" s="239">
        <f t="shared" si="2"/>
        <v>-18.708642361068499</v>
      </c>
      <c r="K17" s="239">
        <f t="shared" si="3"/>
        <v>-18.813933545898465</v>
      </c>
      <c r="L17" s="240">
        <f t="shared" si="4"/>
        <v>-21.914897219412737</v>
      </c>
    </row>
    <row r="18" spans="1:12" x14ac:dyDescent="0.3">
      <c r="A18" s="23"/>
      <c r="F18" s="212"/>
      <c r="G18" s="212"/>
      <c r="H18" s="213"/>
      <c r="I18" s="212"/>
      <c r="J18" s="213"/>
      <c r="K18" s="212"/>
    </row>
    <row r="19" spans="1:12" x14ac:dyDescent="0.3">
      <c r="A19" s="33" t="s">
        <v>12</v>
      </c>
      <c r="F19" s="212"/>
      <c r="G19" s="212"/>
      <c r="H19" s="213"/>
      <c r="I19" s="212"/>
      <c r="J19" s="213"/>
      <c r="K19" s="212"/>
    </row>
    <row r="20" spans="1:12" ht="30" x14ac:dyDescent="0.3">
      <c r="A20" s="222" t="s">
        <v>114</v>
      </c>
      <c r="B20" s="218">
        <v>2015</v>
      </c>
      <c r="C20" s="218">
        <v>2016</v>
      </c>
      <c r="D20" s="218">
        <v>2017</v>
      </c>
      <c r="E20" s="218">
        <v>2018</v>
      </c>
      <c r="F20" s="5">
        <v>2019</v>
      </c>
      <c r="G20" s="5">
        <v>2020</v>
      </c>
      <c r="H20" s="207" t="s">
        <v>595</v>
      </c>
      <c r="I20" s="207" t="s">
        <v>596</v>
      </c>
      <c r="J20" s="223" t="s">
        <v>597</v>
      </c>
      <c r="K20" s="207" t="s">
        <v>598</v>
      </c>
      <c r="L20" s="207" t="s">
        <v>599</v>
      </c>
    </row>
    <row r="21" spans="1:12" x14ac:dyDescent="0.3">
      <c r="A21" s="208" t="s">
        <v>326</v>
      </c>
      <c r="B21" s="101">
        <v>3711936580.9999938</v>
      </c>
      <c r="C21" s="101">
        <v>3851120982</v>
      </c>
      <c r="D21" s="101">
        <v>3976426791.9999819</v>
      </c>
      <c r="E21" s="101">
        <v>4213500053.9999933</v>
      </c>
      <c r="F21" s="101">
        <v>4510817889.9999943</v>
      </c>
      <c r="G21" s="101">
        <v>3970667293.0000396</v>
      </c>
      <c r="H21" s="229">
        <f>IFERROR(G21/B21*100-100," ")</f>
        <v>6.9702352492871427</v>
      </c>
      <c r="I21" s="229">
        <f>IFERROR(G21/C21*100-100," ")</f>
        <v>3.1041951566516559</v>
      </c>
      <c r="J21" s="229">
        <f>IFERROR(G21/D21*100-100," ")</f>
        <v>-0.14484106714927236</v>
      </c>
      <c r="K21" s="229">
        <f>IFERROR(G21/E21*100-100," ")</f>
        <v>-5.763207734373367</v>
      </c>
      <c r="L21" s="229">
        <f>IFERROR(G21/F21*100-100," ")</f>
        <v>-11.974560050349439</v>
      </c>
    </row>
    <row r="22" spans="1:12" x14ac:dyDescent="0.3">
      <c r="A22" s="208" t="s">
        <v>327</v>
      </c>
      <c r="B22" s="101">
        <v>1635485234.0000026</v>
      </c>
      <c r="C22" s="101">
        <v>1619374059</v>
      </c>
      <c r="D22" s="101">
        <v>1751957616.9999871</v>
      </c>
      <c r="E22" s="101">
        <v>1822118359.9999812</v>
      </c>
      <c r="F22" s="101">
        <v>1978203605.0000031</v>
      </c>
      <c r="G22" s="101">
        <v>1672020187.0000005</v>
      </c>
      <c r="H22" s="229">
        <f>IFERROR(G22/B22*100-100," ")</f>
        <v>2.2338907279916072</v>
      </c>
      <c r="I22" s="229">
        <f>IFERROR(G22/C22*100-100," ")</f>
        <v>3.2510171264884065</v>
      </c>
      <c r="J22" s="229">
        <f>IFERROR(G22/D22*100-100," ")</f>
        <v>-4.5627490770507251</v>
      </c>
      <c r="K22" s="229">
        <f>IFERROR(G22/E22*100-100," ")</f>
        <v>-8.2375643808332057</v>
      </c>
      <c r="L22" s="229">
        <f>IFERROR(G22/F22*100-100," ")</f>
        <v>-15.477851583432027</v>
      </c>
    </row>
    <row r="23" spans="1:12" x14ac:dyDescent="0.3">
      <c r="A23" s="208" t="s">
        <v>123</v>
      </c>
      <c r="B23" s="101">
        <v>828145152.00000036</v>
      </c>
      <c r="C23" s="101">
        <v>912257266</v>
      </c>
      <c r="D23" s="101">
        <v>997994101.00000155</v>
      </c>
      <c r="E23" s="101">
        <v>1025846459.0000004</v>
      </c>
      <c r="F23" s="101">
        <v>974204597.99999976</v>
      </c>
      <c r="G23" s="101">
        <v>940217370.00000381</v>
      </c>
      <c r="H23" s="229">
        <f t="shared" ref="H23:H33" si="6">IFERROR(G23/B23*100-100," ")</f>
        <v>13.532919649332612</v>
      </c>
      <c r="I23" s="229">
        <f t="shared" ref="I23:I33" si="7">IFERROR(G23/C23*100-100," ")</f>
        <v>3.064936289584324</v>
      </c>
      <c r="J23" s="229">
        <f t="shared" ref="J23:J33" si="8">IFERROR(G23/D23*100-100," ")</f>
        <v>-5.789285822642114</v>
      </c>
      <c r="K23" s="229">
        <f t="shared" ref="K23:K33" si="9">IFERROR(G23/E23*100-100," ")</f>
        <v>-8.3471642611573742</v>
      </c>
      <c r="L23" s="229">
        <f t="shared" ref="L23:L33" si="10">IFERROR(G23/F23*100-100," ")</f>
        <v>-3.4887156219309787</v>
      </c>
    </row>
    <row r="24" spans="1:12" x14ac:dyDescent="0.3">
      <c r="A24" s="208" t="s">
        <v>124</v>
      </c>
      <c r="B24" s="101">
        <v>424900304.00000048</v>
      </c>
      <c r="C24" s="101">
        <v>421120981</v>
      </c>
      <c r="D24" s="101">
        <v>453980607.00000018</v>
      </c>
      <c r="E24" s="101">
        <v>424614222.00000143</v>
      </c>
      <c r="F24" s="101">
        <v>432207796.9999994</v>
      </c>
      <c r="G24" s="101">
        <v>402824402.00000006</v>
      </c>
      <c r="H24" s="229">
        <f t="shared" si="6"/>
        <v>-5.1955486480424753</v>
      </c>
      <c r="I24" s="229">
        <f t="shared" si="7"/>
        <v>-4.3447322326597515</v>
      </c>
      <c r="J24" s="229">
        <f t="shared" si="8"/>
        <v>-11.26836790189148</v>
      </c>
      <c r="K24" s="229">
        <f t="shared" si="9"/>
        <v>-5.1316745579947423</v>
      </c>
      <c r="L24" s="229">
        <f t="shared" si="10"/>
        <v>-6.7984416764233799</v>
      </c>
    </row>
    <row r="25" spans="1:12" x14ac:dyDescent="0.3">
      <c r="A25" s="208" t="s">
        <v>125</v>
      </c>
      <c r="B25" s="101">
        <v>251863684.00000009</v>
      </c>
      <c r="C25" s="101">
        <v>212971775</v>
      </c>
      <c r="D25" s="101">
        <v>256274653.00000027</v>
      </c>
      <c r="E25" s="101">
        <v>231070796.99999991</v>
      </c>
      <c r="F25" s="101">
        <v>221535321.99999991</v>
      </c>
      <c r="G25" s="101">
        <v>200169637.00000012</v>
      </c>
      <c r="H25" s="229">
        <f t="shared" si="6"/>
        <v>-20.524613226891404</v>
      </c>
      <c r="I25" s="229">
        <f t="shared" si="7"/>
        <v>-6.0111899804562796</v>
      </c>
      <c r="J25" s="229">
        <f t="shared" si="8"/>
        <v>-21.892534178945937</v>
      </c>
      <c r="K25" s="229">
        <f t="shared" si="9"/>
        <v>-13.37302696887302</v>
      </c>
      <c r="L25" s="229">
        <f t="shared" si="10"/>
        <v>-9.6443694879500157</v>
      </c>
    </row>
    <row r="26" spans="1:12" x14ac:dyDescent="0.3">
      <c r="A26" s="208" t="s">
        <v>126</v>
      </c>
      <c r="B26" s="101">
        <v>208673435.00000009</v>
      </c>
      <c r="C26" s="101">
        <v>188698706</v>
      </c>
      <c r="D26" s="101">
        <v>184709563.99999991</v>
      </c>
      <c r="E26" s="101">
        <v>201478429.00000033</v>
      </c>
      <c r="F26" s="101">
        <v>156812247.99999997</v>
      </c>
      <c r="G26" s="101">
        <v>118514968.99999984</v>
      </c>
      <c r="H26" s="229">
        <f t="shared" si="6"/>
        <v>-43.205531168833353</v>
      </c>
      <c r="I26" s="229">
        <f t="shared" si="7"/>
        <v>-37.193544400882196</v>
      </c>
      <c r="J26" s="229">
        <f t="shared" si="8"/>
        <v>-35.837123734426712</v>
      </c>
      <c r="K26" s="229">
        <f t="shared" si="9"/>
        <v>-41.177341123699328</v>
      </c>
      <c r="L26" s="229">
        <f t="shared" si="10"/>
        <v>-24.422377389807039</v>
      </c>
    </row>
    <row r="27" spans="1:12" x14ac:dyDescent="0.3">
      <c r="A27" s="208" t="s">
        <v>127</v>
      </c>
      <c r="B27" s="101">
        <v>672534640.99999857</v>
      </c>
      <c r="C27" s="101">
        <v>762507216</v>
      </c>
      <c r="D27" s="101">
        <v>691569927</v>
      </c>
      <c r="E27" s="101">
        <v>771160087.99999976</v>
      </c>
      <c r="F27" s="101">
        <v>885082591.9999994</v>
      </c>
      <c r="G27" s="101">
        <v>810797756.99999964</v>
      </c>
      <c r="H27" s="229">
        <f t="shared" si="6"/>
        <v>20.558512167405425</v>
      </c>
      <c r="I27" s="229">
        <f t="shared" si="7"/>
        <v>6.3331257707074116</v>
      </c>
      <c r="J27" s="229">
        <f t="shared" si="8"/>
        <v>17.240169843301985</v>
      </c>
      <c r="K27" s="229">
        <f t="shared" si="9"/>
        <v>5.1400052488193495</v>
      </c>
      <c r="L27" s="229">
        <f t="shared" si="10"/>
        <v>-8.3929833974183339</v>
      </c>
    </row>
    <row r="28" spans="1:12" x14ac:dyDescent="0.3">
      <c r="A28" s="208" t="s">
        <v>325</v>
      </c>
      <c r="B28" s="101">
        <v>320402300</v>
      </c>
      <c r="C28" s="101">
        <v>323267599</v>
      </c>
      <c r="D28" s="101">
        <v>340983708.99999982</v>
      </c>
      <c r="E28" s="101">
        <v>350441864.99999958</v>
      </c>
      <c r="F28" s="101">
        <v>328145666.00000018</v>
      </c>
      <c r="G28" s="101">
        <v>288762520.00000024</v>
      </c>
      <c r="H28" s="229">
        <f t="shared" si="6"/>
        <v>-9.8750165026904426</v>
      </c>
      <c r="I28" s="229">
        <f t="shared" si="7"/>
        <v>-10.673843932004999</v>
      </c>
      <c r="J28" s="229">
        <f t="shared" si="8"/>
        <v>-15.314863326798871</v>
      </c>
      <c r="K28" s="229">
        <f t="shared" si="9"/>
        <v>-17.600449934827111</v>
      </c>
      <c r="L28" s="229">
        <f t="shared" si="10"/>
        <v>-12.001726696582338</v>
      </c>
    </row>
    <row r="29" spans="1:12" x14ac:dyDescent="0.3">
      <c r="A29" s="208" t="s">
        <v>128</v>
      </c>
      <c r="B29" s="101">
        <v>130163967.99999999</v>
      </c>
      <c r="C29" s="101">
        <v>181449717</v>
      </c>
      <c r="D29" s="101">
        <v>166404362.00000015</v>
      </c>
      <c r="E29" s="101">
        <v>170517564.9999997</v>
      </c>
      <c r="F29" s="101">
        <v>178600984.99999988</v>
      </c>
      <c r="G29" s="101">
        <v>116122622.99999979</v>
      </c>
      <c r="H29" s="229">
        <f t="shared" si="6"/>
        <v>-10.787428514779293</v>
      </c>
      <c r="I29" s="229">
        <f t="shared" si="7"/>
        <v>-36.002863537119879</v>
      </c>
      <c r="J29" s="229">
        <f t="shared" si="8"/>
        <v>-30.216599129775403</v>
      </c>
      <c r="K29" s="229">
        <f t="shared" si="9"/>
        <v>-31.89990544375884</v>
      </c>
      <c r="L29" s="229">
        <f t="shared" si="10"/>
        <v>-34.982092623957328</v>
      </c>
    </row>
    <row r="30" spans="1:12" x14ac:dyDescent="0.3">
      <c r="A30" s="208" t="s">
        <v>129</v>
      </c>
      <c r="B30" s="101">
        <v>464081381.99999988</v>
      </c>
      <c r="C30" s="101">
        <v>534966810</v>
      </c>
      <c r="D30" s="101">
        <v>613481189.0000006</v>
      </c>
      <c r="E30" s="101">
        <v>658990781.00000167</v>
      </c>
      <c r="F30" s="101">
        <v>647615834.00000048</v>
      </c>
      <c r="G30" s="101">
        <v>533177310.00000179</v>
      </c>
      <c r="H30" s="229">
        <f t="shared" si="6"/>
        <v>14.888752421445318</v>
      </c>
      <c r="I30" s="229">
        <f t="shared" si="7"/>
        <v>-0.33450673323046942</v>
      </c>
      <c r="J30" s="229">
        <f t="shared" si="8"/>
        <v>-13.089868188280946</v>
      </c>
      <c r="K30" s="229">
        <f t="shared" si="9"/>
        <v>-19.091840831078272</v>
      </c>
      <c r="L30" s="229">
        <f t="shared" si="10"/>
        <v>-17.670742127036789</v>
      </c>
    </row>
    <row r="31" spans="1:12" x14ac:dyDescent="0.3">
      <c r="A31" s="208" t="s">
        <v>132</v>
      </c>
      <c r="B31" s="101">
        <v>89118962.999999896</v>
      </c>
      <c r="C31" s="101">
        <v>111413892</v>
      </c>
      <c r="D31" s="101">
        <v>115447564.00000007</v>
      </c>
      <c r="E31" s="101">
        <v>114951118.99999988</v>
      </c>
      <c r="F31" s="101">
        <v>127172646.99999997</v>
      </c>
      <c r="G31" s="101">
        <v>118538815.99999985</v>
      </c>
      <c r="H31" s="229">
        <f t="shared" si="6"/>
        <v>33.011888838966854</v>
      </c>
      <c r="I31" s="229">
        <f t="shared" si="7"/>
        <v>6.3950050322268908</v>
      </c>
      <c r="J31" s="229">
        <f t="shared" si="8"/>
        <v>2.6776242762469877</v>
      </c>
      <c r="K31" s="229">
        <f t="shared" si="9"/>
        <v>3.1210631364101573</v>
      </c>
      <c r="L31" s="229">
        <f t="shared" si="10"/>
        <v>-6.789062902811267</v>
      </c>
    </row>
    <row r="32" spans="1:12" x14ac:dyDescent="0.3">
      <c r="A32" s="208" t="s">
        <v>131</v>
      </c>
      <c r="B32" s="101">
        <v>5508168.9999999981</v>
      </c>
      <c r="C32" s="101">
        <v>5545544</v>
      </c>
      <c r="D32" s="101">
        <v>5491954</v>
      </c>
      <c r="E32" s="101">
        <v>2649699</v>
      </c>
      <c r="F32" s="101">
        <v>1567689</v>
      </c>
      <c r="G32" s="101">
        <v>339055</v>
      </c>
      <c r="H32" s="229">
        <f t="shared" si="6"/>
        <v>-93.844506223392926</v>
      </c>
      <c r="I32" s="229">
        <f t="shared" si="7"/>
        <v>-93.885992068586958</v>
      </c>
      <c r="J32" s="229">
        <f t="shared" si="8"/>
        <v>-93.826332121499931</v>
      </c>
      <c r="K32" s="229">
        <f t="shared" si="9"/>
        <v>-87.204018267735322</v>
      </c>
      <c r="L32" s="229">
        <f t="shared" si="10"/>
        <v>-78.372304710947134</v>
      </c>
    </row>
    <row r="33" spans="1:12" x14ac:dyDescent="0.3">
      <c r="A33" s="246" t="s">
        <v>130</v>
      </c>
      <c r="B33" s="2">
        <f t="shared" ref="B33:G33" si="11">SUM(B21:B32)</f>
        <v>8742813812.9999943</v>
      </c>
      <c r="C33" s="2">
        <f t="shared" si="11"/>
        <v>9124694547</v>
      </c>
      <c r="D33" s="2">
        <f t="shared" si="11"/>
        <v>9554722038.9999714</v>
      </c>
      <c r="E33" s="2">
        <f t="shared" si="11"/>
        <v>9987339437.9999771</v>
      </c>
      <c r="F33" s="2">
        <f t="shared" si="11"/>
        <v>10441966872.999996</v>
      </c>
      <c r="G33" s="2">
        <f t="shared" si="11"/>
        <v>9172151939.0000458</v>
      </c>
      <c r="H33" s="239">
        <f t="shared" si="6"/>
        <v>4.9107545371909254</v>
      </c>
      <c r="I33" s="239">
        <f t="shared" si="7"/>
        <v>0.52009841815086588</v>
      </c>
      <c r="J33" s="239">
        <f t="shared" si="8"/>
        <v>-4.0039898433295207</v>
      </c>
      <c r="K33" s="239">
        <f t="shared" si="9"/>
        <v>-8.1622088050626758</v>
      </c>
      <c r="L33" s="240">
        <f t="shared" si="10"/>
        <v>-12.160687248331897</v>
      </c>
    </row>
    <row r="34" spans="1:12" x14ac:dyDescent="0.3">
      <c r="F34" s="212"/>
      <c r="G34" s="212"/>
      <c r="H34" s="213"/>
      <c r="I34" s="212"/>
      <c r="J34" s="213"/>
      <c r="K34" s="212"/>
    </row>
    <row r="35" spans="1:12" x14ac:dyDescent="0.3">
      <c r="A35" s="33" t="s">
        <v>13</v>
      </c>
      <c r="F35" s="212"/>
      <c r="G35" s="212"/>
      <c r="H35" s="213"/>
      <c r="I35" s="212"/>
      <c r="J35" s="213"/>
      <c r="K35" s="212"/>
    </row>
    <row r="36" spans="1:12" ht="30" x14ac:dyDescent="0.3">
      <c r="A36" s="222" t="s">
        <v>114</v>
      </c>
      <c r="B36" s="218">
        <v>2015</v>
      </c>
      <c r="C36" s="218">
        <v>2016</v>
      </c>
      <c r="D36" s="218">
        <v>2017</v>
      </c>
      <c r="E36" s="5">
        <v>2018</v>
      </c>
      <c r="F36" s="5">
        <v>2019</v>
      </c>
      <c r="G36" s="5">
        <v>2020</v>
      </c>
      <c r="H36" s="207" t="s">
        <v>595</v>
      </c>
      <c r="I36" s="207" t="s">
        <v>596</v>
      </c>
      <c r="J36" s="223" t="s">
        <v>597</v>
      </c>
      <c r="K36" s="207" t="s">
        <v>598</v>
      </c>
      <c r="L36" s="207" t="s">
        <v>599</v>
      </c>
    </row>
    <row r="37" spans="1:12" x14ac:dyDescent="0.3">
      <c r="A37" s="208" t="s">
        <v>326</v>
      </c>
      <c r="B37" s="228">
        <v>747668062.99999905</v>
      </c>
      <c r="C37" s="101">
        <v>698765550</v>
      </c>
      <c r="D37" s="228">
        <v>760662118.99999917</v>
      </c>
      <c r="E37" s="228">
        <v>756054690.99999392</v>
      </c>
      <c r="F37" s="101">
        <v>794334907.00000143</v>
      </c>
      <c r="G37" s="101">
        <v>799149021.00000024</v>
      </c>
      <c r="H37" s="229">
        <f>IFERROR(G37/B37*100-100," ")</f>
        <v>6.8855365833649671</v>
      </c>
      <c r="I37" s="229">
        <f>IFERROR(G37/C37*100-100," ")</f>
        <v>14.365829998344964</v>
      </c>
      <c r="J37" s="229">
        <f>IFERROR(G37/D37*100-100," ")</f>
        <v>5.059658031952182</v>
      </c>
      <c r="K37" s="229">
        <f>IFERROR(G37/E37*100-100," ")</f>
        <v>5.6998958558153561</v>
      </c>
      <c r="L37" s="229">
        <f>IFERROR(G37/F37*100-100," ")</f>
        <v>0.60605595417939639</v>
      </c>
    </row>
    <row r="38" spans="1:12" x14ac:dyDescent="0.3">
      <c r="A38" s="208" t="s">
        <v>327</v>
      </c>
      <c r="B38" s="228">
        <v>240551683.99999949</v>
      </c>
      <c r="C38" s="101">
        <v>232211272</v>
      </c>
      <c r="D38" s="228">
        <v>237892382.00000054</v>
      </c>
      <c r="E38" s="228">
        <v>254047482.99999976</v>
      </c>
      <c r="F38" s="101">
        <v>254384754.00000042</v>
      </c>
      <c r="G38" s="101">
        <v>225322584.99999925</v>
      </c>
      <c r="H38" s="229">
        <f>IFERROR(G38/B38*100-100," ")</f>
        <v>-6.3309051704665222</v>
      </c>
      <c r="I38" s="229">
        <f>IFERROR(G38/C38*100-100," ")</f>
        <v>-2.9665601246096003</v>
      </c>
      <c r="J38" s="229">
        <f>IFERROR(G38/D38*100-100," ")</f>
        <v>-5.2838165284339595</v>
      </c>
      <c r="K38" s="229">
        <f>IFERROR(G38/E38*100-100," ")</f>
        <v>-11.306901237829052</v>
      </c>
      <c r="L38" s="229">
        <f>IFERROR(G38/F38*100-100," ")</f>
        <v>-11.424493230439865</v>
      </c>
    </row>
    <row r="39" spans="1:12" x14ac:dyDescent="0.3">
      <c r="A39" s="208" t="s">
        <v>123</v>
      </c>
      <c r="B39" s="228">
        <v>124930445.00000018</v>
      </c>
      <c r="C39" s="101">
        <v>132114089</v>
      </c>
      <c r="D39" s="228">
        <v>135968525.99999994</v>
      </c>
      <c r="E39" s="228">
        <v>143738718.00000012</v>
      </c>
      <c r="F39" s="101">
        <v>129406235.99999997</v>
      </c>
      <c r="G39" s="101">
        <v>101900975.99999996</v>
      </c>
      <c r="H39" s="229">
        <f t="shared" ref="H39:H49" si="12">IFERROR(G39/B39*100-100," ")</f>
        <v>-18.433832521768565</v>
      </c>
      <c r="I39" s="229">
        <f t="shared" ref="I39:I49" si="13">IFERROR(G39/C39*100-100," ")</f>
        <v>-22.868956088400267</v>
      </c>
      <c r="J39" s="229">
        <f t="shared" ref="J39:J49" si="14">IFERROR(G39/D39*100-100," ")</f>
        <v>-25.055467616086389</v>
      </c>
      <c r="K39" s="229">
        <f t="shared" ref="K39:K49" si="15">IFERROR(G39/E39*100-100," ")</f>
        <v>-29.106800576863463</v>
      </c>
      <c r="L39" s="229">
        <f t="shared" ref="L39:L49" si="16">IFERROR(G39/F39*100-100," ")</f>
        <v>-21.254972596529285</v>
      </c>
    </row>
    <row r="40" spans="1:12" x14ac:dyDescent="0.3">
      <c r="A40" s="208" t="s">
        <v>124</v>
      </c>
      <c r="B40" s="228">
        <v>100125756.00000001</v>
      </c>
      <c r="C40" s="101">
        <v>78607254</v>
      </c>
      <c r="D40" s="228">
        <v>63802843.999999993</v>
      </c>
      <c r="E40" s="228">
        <v>60750532.00000003</v>
      </c>
      <c r="F40" s="101">
        <v>45066041</v>
      </c>
      <c r="G40" s="101">
        <v>49366943.999999948</v>
      </c>
      <c r="H40" s="229">
        <f t="shared" si="12"/>
        <v>-50.695059920446504</v>
      </c>
      <c r="I40" s="229">
        <f t="shared" si="13"/>
        <v>-37.197979209399747</v>
      </c>
      <c r="J40" s="229">
        <f t="shared" si="14"/>
        <v>-22.625793922289802</v>
      </c>
      <c r="K40" s="229">
        <f t="shared" si="15"/>
        <v>-18.738252366251004</v>
      </c>
      <c r="L40" s="229">
        <f t="shared" si="16"/>
        <v>9.5435563110590351</v>
      </c>
    </row>
    <row r="41" spans="1:12" x14ac:dyDescent="0.3">
      <c r="A41" s="208" t="s">
        <v>125</v>
      </c>
      <c r="B41" s="228">
        <v>21342358.999999993</v>
      </c>
      <c r="C41" s="101">
        <v>19587221</v>
      </c>
      <c r="D41" s="228">
        <v>21416668</v>
      </c>
      <c r="E41" s="228">
        <v>26266311.000000004</v>
      </c>
      <c r="F41" s="101">
        <v>18433601</v>
      </c>
      <c r="G41" s="101">
        <v>18537331.000000015</v>
      </c>
      <c r="H41" s="229">
        <f t="shared" si="12"/>
        <v>-13.143008230720781</v>
      </c>
      <c r="I41" s="229">
        <f t="shared" si="13"/>
        <v>-5.3600763477370492</v>
      </c>
      <c r="J41" s="229">
        <f t="shared" si="14"/>
        <v>-13.444374260272355</v>
      </c>
      <c r="K41" s="229">
        <f t="shared" si="15"/>
        <v>-29.42544919992757</v>
      </c>
      <c r="L41" s="229">
        <f t="shared" si="16"/>
        <v>0.56272238940191244</v>
      </c>
    </row>
    <row r="42" spans="1:12" x14ac:dyDescent="0.3">
      <c r="A42" s="208" t="s">
        <v>126</v>
      </c>
      <c r="B42" s="228">
        <v>16890271.999999996</v>
      </c>
      <c r="C42" s="101">
        <v>12207674</v>
      </c>
      <c r="D42" s="228">
        <v>9616434</v>
      </c>
      <c r="E42" s="228">
        <v>11904218</v>
      </c>
      <c r="F42" s="101">
        <v>11724604</v>
      </c>
      <c r="G42" s="101">
        <v>8634527.0000000037</v>
      </c>
      <c r="H42" s="229">
        <f t="shared" si="12"/>
        <v>-48.878697749805298</v>
      </c>
      <c r="I42" s="229">
        <f t="shared" si="13"/>
        <v>-29.269679055977377</v>
      </c>
      <c r="J42" s="229">
        <f t="shared" si="14"/>
        <v>-10.210718443031965</v>
      </c>
      <c r="K42" s="229">
        <f t="shared" si="15"/>
        <v>-27.466659296729929</v>
      </c>
      <c r="L42" s="229">
        <f t="shared" si="16"/>
        <v>-26.355491409347351</v>
      </c>
    </row>
    <row r="43" spans="1:12" x14ac:dyDescent="0.3">
      <c r="A43" s="208" t="s">
        <v>127</v>
      </c>
      <c r="B43" s="228">
        <v>34373447.999999993</v>
      </c>
      <c r="C43" s="101">
        <v>47661307</v>
      </c>
      <c r="D43" s="228">
        <v>105727102</v>
      </c>
      <c r="E43" s="228">
        <v>69924313.000000045</v>
      </c>
      <c r="F43" s="101">
        <v>185283496</v>
      </c>
      <c r="G43" s="101">
        <v>639972439.99999964</v>
      </c>
      <c r="H43" s="229">
        <f t="shared" si="12"/>
        <v>1761.8220668464794</v>
      </c>
      <c r="I43" s="229">
        <f t="shared" si="13"/>
        <v>1242.7505040933929</v>
      </c>
      <c r="J43" s="229">
        <f t="shared" si="14"/>
        <v>505.30595078639305</v>
      </c>
      <c r="K43" s="229">
        <f t="shared" si="15"/>
        <v>815.23593517464974</v>
      </c>
      <c r="L43" s="229">
        <f t="shared" si="16"/>
        <v>245.40175127092789</v>
      </c>
    </row>
    <row r="44" spans="1:12" x14ac:dyDescent="0.3">
      <c r="A44" s="208" t="s">
        <v>325</v>
      </c>
      <c r="B44" s="228">
        <v>25038757</v>
      </c>
      <c r="C44" s="101">
        <v>39084755</v>
      </c>
      <c r="D44" s="228">
        <v>33599003.999999978</v>
      </c>
      <c r="E44" s="228">
        <v>58497738.000000075</v>
      </c>
      <c r="F44" s="101">
        <v>120592195</v>
      </c>
      <c r="G44" s="101">
        <v>194352066.99999994</v>
      </c>
      <c r="H44" s="229">
        <f t="shared" si="12"/>
        <v>676.20493301644296</v>
      </c>
      <c r="I44" s="229">
        <f t="shared" si="13"/>
        <v>397.25798972003258</v>
      </c>
      <c r="J44" s="229">
        <f t="shared" si="14"/>
        <v>478.44591762303446</v>
      </c>
      <c r="K44" s="229">
        <f t="shared" si="15"/>
        <v>232.23860211483679</v>
      </c>
      <c r="L44" s="229">
        <f t="shared" si="16"/>
        <v>61.164714681576157</v>
      </c>
    </row>
    <row r="45" spans="1:12" x14ac:dyDescent="0.3">
      <c r="A45" s="208" t="s">
        <v>128</v>
      </c>
      <c r="B45" s="228">
        <v>32843909.999999989</v>
      </c>
      <c r="C45" s="101">
        <v>22387778</v>
      </c>
      <c r="D45" s="228">
        <v>21607112</v>
      </c>
      <c r="E45" s="228">
        <v>16303448.000000007</v>
      </c>
      <c r="F45" s="101">
        <v>19777884</v>
      </c>
      <c r="G45" s="101">
        <v>17639466.999999996</v>
      </c>
      <c r="H45" s="229">
        <f t="shared" si="12"/>
        <v>-46.293035756096025</v>
      </c>
      <c r="I45" s="229">
        <f t="shared" si="13"/>
        <v>-21.209389337342927</v>
      </c>
      <c r="J45" s="229">
        <f t="shared" si="14"/>
        <v>-18.362680769183797</v>
      </c>
      <c r="K45" s="229">
        <f t="shared" si="15"/>
        <v>8.1947021268138371</v>
      </c>
      <c r="L45" s="229">
        <f t="shared" si="16"/>
        <v>-10.812162716699135</v>
      </c>
    </row>
    <row r="46" spans="1:12" x14ac:dyDescent="0.3">
      <c r="A46" s="208" t="s">
        <v>129</v>
      </c>
      <c r="B46" s="228">
        <v>83516094.00000003</v>
      </c>
      <c r="C46" s="101">
        <v>64049453</v>
      </c>
      <c r="D46" s="228">
        <v>64728810.999999866</v>
      </c>
      <c r="E46" s="228">
        <v>52915720.999999963</v>
      </c>
      <c r="F46" s="101">
        <v>67847474</v>
      </c>
      <c r="G46" s="101">
        <v>66651236.000000045</v>
      </c>
      <c r="H46" s="229">
        <f t="shared" si="12"/>
        <v>-20.193542576356577</v>
      </c>
      <c r="I46" s="229">
        <f t="shared" si="13"/>
        <v>4.0621471037387948</v>
      </c>
      <c r="J46" s="229">
        <f t="shared" si="14"/>
        <v>2.9699680409704712</v>
      </c>
      <c r="K46" s="229">
        <f t="shared" si="15"/>
        <v>25.957342620353003</v>
      </c>
      <c r="L46" s="229">
        <f t="shared" si="16"/>
        <v>-1.7631282779959605</v>
      </c>
    </row>
    <row r="47" spans="1:12" x14ac:dyDescent="0.3">
      <c r="A47" s="208" t="s">
        <v>132</v>
      </c>
      <c r="B47" s="228">
        <v>7663098.0000000037</v>
      </c>
      <c r="C47" s="101">
        <v>9800772</v>
      </c>
      <c r="D47" s="228">
        <v>13511771.000000007</v>
      </c>
      <c r="E47" s="228">
        <v>8011289.9999999944</v>
      </c>
      <c r="F47" s="101">
        <v>11266543</v>
      </c>
      <c r="G47" s="101">
        <v>14850995.000000009</v>
      </c>
      <c r="H47" s="229">
        <f t="shared" si="12"/>
        <v>93.798839581589618</v>
      </c>
      <c r="I47" s="229">
        <f t="shared" si="13"/>
        <v>51.528828545343259</v>
      </c>
      <c r="J47" s="229">
        <f t="shared" si="14"/>
        <v>9.9115356528762959</v>
      </c>
      <c r="K47" s="229">
        <f t="shared" si="15"/>
        <v>85.375825865747203</v>
      </c>
      <c r="L47" s="229">
        <f t="shared" si="16"/>
        <v>31.815011934006833</v>
      </c>
    </row>
    <row r="48" spans="1:12" x14ac:dyDescent="0.3">
      <c r="A48" s="208" t="s">
        <v>131</v>
      </c>
      <c r="B48" s="228">
        <v>88132</v>
      </c>
      <c r="C48" s="101">
        <v>200512</v>
      </c>
      <c r="D48" s="228">
        <v>72001</v>
      </c>
      <c r="E48" s="228">
        <v>167995</v>
      </c>
      <c r="F48" s="101">
        <v>120065</v>
      </c>
      <c r="G48" s="101">
        <v>113920</v>
      </c>
      <c r="H48" s="229">
        <f t="shared" si="12"/>
        <v>29.260654472836194</v>
      </c>
      <c r="I48" s="229">
        <f t="shared" si="13"/>
        <v>-43.18544526013406</v>
      </c>
      <c r="J48" s="229">
        <f t="shared" si="14"/>
        <v>58.220024721878872</v>
      </c>
      <c r="K48" s="229">
        <f t="shared" si="15"/>
        <v>-32.188457989821131</v>
      </c>
      <c r="L48" s="229">
        <f t="shared" si="16"/>
        <v>-5.1180610502644441</v>
      </c>
    </row>
    <row r="49" spans="1:12" x14ac:dyDescent="0.3">
      <c r="A49" s="246" t="s">
        <v>130</v>
      </c>
      <c r="B49" s="2">
        <f t="shared" ref="B49:G49" si="17">SUM(B37:B48)</f>
        <v>1435032017.9999988</v>
      </c>
      <c r="C49" s="2">
        <f t="shared" si="17"/>
        <v>1356677637</v>
      </c>
      <c r="D49" s="2">
        <f t="shared" si="17"/>
        <v>1468604773.9999995</v>
      </c>
      <c r="E49" s="2">
        <f t="shared" si="17"/>
        <v>1458582457.9999938</v>
      </c>
      <c r="F49" s="2">
        <f t="shared" si="17"/>
        <v>1658237800.0000019</v>
      </c>
      <c r="G49" s="2">
        <f t="shared" si="17"/>
        <v>2136491508.999999</v>
      </c>
      <c r="H49" s="239">
        <f t="shared" si="12"/>
        <v>48.881103850046685</v>
      </c>
      <c r="I49" s="239">
        <f t="shared" si="13"/>
        <v>57.479673190780176</v>
      </c>
      <c r="J49" s="239">
        <f t="shared" si="14"/>
        <v>45.477636109059773</v>
      </c>
      <c r="K49" s="239">
        <f t="shared" si="15"/>
        <v>46.477252436557706</v>
      </c>
      <c r="L49" s="240">
        <f t="shared" si="16"/>
        <v>28.84108111635112</v>
      </c>
    </row>
    <row r="50" spans="1:12" x14ac:dyDescent="0.3">
      <c r="F50" s="212"/>
      <c r="G50" s="212"/>
      <c r="H50" s="213"/>
      <c r="I50" s="212"/>
      <c r="J50" s="213"/>
      <c r="K50" s="212"/>
    </row>
    <row r="51" spans="1:12" x14ac:dyDescent="0.3">
      <c r="A51" s="33" t="s">
        <v>10</v>
      </c>
      <c r="F51" s="212"/>
      <c r="G51" s="212"/>
      <c r="H51" s="213"/>
      <c r="I51" s="212"/>
      <c r="J51" s="213"/>
      <c r="K51" s="212"/>
    </row>
    <row r="52" spans="1:12" ht="30" x14ac:dyDescent="0.3">
      <c r="A52" s="222" t="s">
        <v>114</v>
      </c>
      <c r="B52" s="218">
        <v>2015</v>
      </c>
      <c r="C52" s="218">
        <v>2016</v>
      </c>
      <c r="D52" s="218">
        <v>2017</v>
      </c>
      <c r="E52" s="5">
        <v>2018</v>
      </c>
      <c r="F52" s="5">
        <v>2019</v>
      </c>
      <c r="G52" s="5">
        <v>2020</v>
      </c>
      <c r="H52" s="207" t="s">
        <v>595</v>
      </c>
      <c r="I52" s="207" t="s">
        <v>596</v>
      </c>
      <c r="J52" s="223" t="s">
        <v>597</v>
      </c>
      <c r="K52" s="207" t="s">
        <v>598</v>
      </c>
      <c r="L52" s="207" t="s">
        <v>599</v>
      </c>
    </row>
    <row r="53" spans="1:12" x14ac:dyDescent="0.3">
      <c r="A53" s="208" t="s">
        <v>326</v>
      </c>
      <c r="B53" s="228">
        <v>5215678200.9999943</v>
      </c>
      <c r="C53" s="228">
        <v>5367511912</v>
      </c>
      <c r="D53" s="101">
        <v>5702680061.9999638</v>
      </c>
      <c r="E53" s="101">
        <v>5938633272.0000515</v>
      </c>
      <c r="F53" s="101">
        <v>6065611779.0000076</v>
      </c>
      <c r="G53" s="101">
        <v>5730034967.9999619</v>
      </c>
      <c r="H53" s="229">
        <f>IFERROR(G53/B53*100-100," ")</f>
        <v>9.8617427528667463</v>
      </c>
      <c r="I53" s="229">
        <f>IFERROR(G53/C53*100-100," ")</f>
        <v>6.7540242470534508</v>
      </c>
      <c r="J53" s="229">
        <f>IFERROR(G53/D53*100-100," ")</f>
        <v>0.47968509021360717</v>
      </c>
      <c r="K53" s="229">
        <f>IFERROR(G53/E53*100-100," ")</f>
        <v>-3.5125641615825316</v>
      </c>
      <c r="L53" s="229">
        <f>IFERROR(G53/F53*100-100," ")</f>
        <v>-5.5324478919316817</v>
      </c>
    </row>
    <row r="54" spans="1:12" x14ac:dyDescent="0.3">
      <c r="A54" s="208" t="s">
        <v>327</v>
      </c>
      <c r="B54" s="228">
        <v>2524676082.999989</v>
      </c>
      <c r="C54" s="228">
        <v>2629484577</v>
      </c>
      <c r="D54" s="101">
        <v>2813253537.9999857</v>
      </c>
      <c r="E54" s="101">
        <v>2945865462.999979</v>
      </c>
      <c r="F54" s="101">
        <v>3037348775.9999976</v>
      </c>
      <c r="G54" s="101">
        <v>2813951809.9999895</v>
      </c>
      <c r="H54" s="229">
        <f>IFERROR(G54/B54*100-100," ")</f>
        <v>11.457934304834211</v>
      </c>
      <c r="I54" s="229">
        <f>IFERROR(G54/C54*100-100," ")</f>
        <v>7.0153380861601988</v>
      </c>
      <c r="J54" s="229">
        <f>IFERROR(G54/D54*100-100," ")</f>
        <v>2.4820798785896159E-2</v>
      </c>
      <c r="K54" s="229">
        <f>IFERROR(G54/E54*100-100," ")</f>
        <v>-4.4779252364652251</v>
      </c>
      <c r="L54" s="229">
        <f>IFERROR(G54/F54*100-100," ")</f>
        <v>-7.3549987991240187</v>
      </c>
    </row>
    <row r="55" spans="1:12" x14ac:dyDescent="0.3">
      <c r="A55" s="208" t="s">
        <v>123</v>
      </c>
      <c r="B55" s="228">
        <v>1041134069.9999982</v>
      </c>
      <c r="C55" s="228">
        <v>1029222183</v>
      </c>
      <c r="D55" s="101">
        <v>1108750754.9999971</v>
      </c>
      <c r="E55" s="101">
        <v>1142310144.0000029</v>
      </c>
      <c r="F55" s="101">
        <v>1113524720.9999988</v>
      </c>
      <c r="G55" s="101">
        <v>989210328.00000095</v>
      </c>
      <c r="H55" s="229">
        <f t="shared" ref="H55:H65" si="18">IFERROR(G55/B55*100-100," ")</f>
        <v>-4.9872291663644575</v>
      </c>
      <c r="I55" s="229">
        <f t="shared" ref="I55:I65" si="19">IFERROR(G55/C55*100-100," ")</f>
        <v>-3.887581871134131</v>
      </c>
      <c r="J55" s="229">
        <f t="shared" ref="J55:J65" si="20">IFERROR(G55/D55*100-100," ")</f>
        <v>-10.781541880437899</v>
      </c>
      <c r="K55" s="229">
        <f t="shared" ref="K55:K65" si="21">IFERROR(G55/E55*100-100," ")</f>
        <v>-13.402648729345572</v>
      </c>
      <c r="L55" s="229">
        <f t="shared" ref="L55:L65" si="22">IFERROR(G55/F55*100-100," ")</f>
        <v>-11.164044287077672</v>
      </c>
    </row>
    <row r="56" spans="1:12" x14ac:dyDescent="0.3">
      <c r="A56" s="208" t="s">
        <v>124</v>
      </c>
      <c r="B56" s="228">
        <v>492606505.99999827</v>
      </c>
      <c r="C56" s="228">
        <v>502617130</v>
      </c>
      <c r="D56" s="101">
        <v>508803105.00000179</v>
      </c>
      <c r="E56" s="101">
        <v>482751971.99999839</v>
      </c>
      <c r="F56" s="101">
        <v>475121097.99999928</v>
      </c>
      <c r="G56" s="101">
        <v>420075107.00000048</v>
      </c>
      <c r="H56" s="229">
        <f t="shared" si="18"/>
        <v>-14.724003462511732</v>
      </c>
      <c r="I56" s="229">
        <f t="shared" si="19"/>
        <v>-16.422445251716653</v>
      </c>
      <c r="J56" s="229">
        <f t="shared" si="20"/>
        <v>-17.438572431668035</v>
      </c>
      <c r="K56" s="229">
        <f t="shared" si="21"/>
        <v>-12.983243701798514</v>
      </c>
      <c r="L56" s="229">
        <f t="shared" si="22"/>
        <v>-11.585675995385685</v>
      </c>
    </row>
    <row r="57" spans="1:12" x14ac:dyDescent="0.3">
      <c r="A57" s="208" t="s">
        <v>125</v>
      </c>
      <c r="B57" s="228">
        <v>287552340.00000042</v>
      </c>
      <c r="C57" s="228">
        <v>229441683</v>
      </c>
      <c r="D57" s="101">
        <v>239908362.99999955</v>
      </c>
      <c r="E57" s="101">
        <v>235847645.00000036</v>
      </c>
      <c r="F57" s="101">
        <v>214932073.99999997</v>
      </c>
      <c r="G57" s="101">
        <v>156112296.00000039</v>
      </c>
      <c r="H57" s="229">
        <f t="shared" si="18"/>
        <v>-45.709954577312715</v>
      </c>
      <c r="I57" s="229">
        <f t="shared" si="19"/>
        <v>-31.959923777232575</v>
      </c>
      <c r="J57" s="229">
        <f t="shared" si="20"/>
        <v>-34.928364293828025</v>
      </c>
      <c r="K57" s="229">
        <f t="shared" si="21"/>
        <v>-33.807990323583624</v>
      </c>
      <c r="L57" s="229">
        <f t="shared" si="22"/>
        <v>-27.366682368681552</v>
      </c>
    </row>
    <row r="58" spans="1:12" x14ac:dyDescent="0.3">
      <c r="A58" s="208" t="s">
        <v>126</v>
      </c>
      <c r="B58" s="228">
        <v>142370465.00000012</v>
      </c>
      <c r="C58" s="228">
        <v>137243927</v>
      </c>
      <c r="D58" s="101">
        <v>136052845.99999994</v>
      </c>
      <c r="E58" s="101">
        <v>137148208.00000036</v>
      </c>
      <c r="F58" s="101">
        <v>135198819.00000009</v>
      </c>
      <c r="G58" s="101">
        <v>138602231.99999988</v>
      </c>
      <c r="H58" s="229">
        <f t="shared" si="18"/>
        <v>-2.6467800045467555</v>
      </c>
      <c r="I58" s="229">
        <f t="shared" si="19"/>
        <v>0.98970135122982583</v>
      </c>
      <c r="J58" s="229">
        <f t="shared" si="20"/>
        <v>1.8738204124005904</v>
      </c>
      <c r="K58" s="229">
        <f t="shared" si="21"/>
        <v>1.060184468468961</v>
      </c>
      <c r="L58" s="229">
        <f t="shared" si="22"/>
        <v>2.5173392971722564</v>
      </c>
    </row>
    <row r="59" spans="1:12" x14ac:dyDescent="0.3">
      <c r="A59" s="208" t="s">
        <v>127</v>
      </c>
      <c r="B59" s="228">
        <v>864460382.00000012</v>
      </c>
      <c r="C59" s="228">
        <v>897347485</v>
      </c>
      <c r="D59" s="101">
        <v>975573187.00000143</v>
      </c>
      <c r="E59" s="101">
        <v>1117498117.999999</v>
      </c>
      <c r="F59" s="101">
        <v>1172699162.9999998</v>
      </c>
      <c r="G59" s="101">
        <v>1154839963.0000012</v>
      </c>
      <c r="H59" s="229">
        <f t="shared" si="18"/>
        <v>33.590848932623601</v>
      </c>
      <c r="I59" s="229">
        <f t="shared" si="19"/>
        <v>28.694845899077905</v>
      </c>
      <c r="J59" s="229">
        <f t="shared" si="20"/>
        <v>18.375533316087285</v>
      </c>
      <c r="K59" s="229">
        <f t="shared" si="21"/>
        <v>3.3415577528518128</v>
      </c>
      <c r="L59" s="229">
        <f t="shared" si="22"/>
        <v>-1.5229140229205171</v>
      </c>
    </row>
    <row r="60" spans="1:12" x14ac:dyDescent="0.3">
      <c r="A60" s="208" t="s">
        <v>325</v>
      </c>
      <c r="B60" s="228">
        <v>263000801.0000003</v>
      </c>
      <c r="C60" s="228">
        <v>286030253</v>
      </c>
      <c r="D60" s="101">
        <v>287490876.00000042</v>
      </c>
      <c r="E60" s="101">
        <v>306868180.99999887</v>
      </c>
      <c r="F60" s="101">
        <v>307947913.99999988</v>
      </c>
      <c r="G60" s="101">
        <v>228084873.00000003</v>
      </c>
      <c r="H60" s="229">
        <f t="shared" si="18"/>
        <v>-13.275977817269165</v>
      </c>
      <c r="I60" s="229">
        <f t="shared" si="19"/>
        <v>-20.258479441333762</v>
      </c>
      <c r="J60" s="229">
        <f t="shared" si="20"/>
        <v>-20.663613338463065</v>
      </c>
      <c r="K60" s="229">
        <f t="shared" si="21"/>
        <v>-25.673338872497538</v>
      </c>
      <c r="L60" s="229">
        <f t="shared" si="22"/>
        <v>-25.933944465686452</v>
      </c>
    </row>
    <row r="61" spans="1:12" x14ac:dyDescent="0.3">
      <c r="A61" s="208" t="s">
        <v>128</v>
      </c>
      <c r="B61" s="228">
        <v>100612597.00000003</v>
      </c>
      <c r="C61" s="228">
        <v>120682463</v>
      </c>
      <c r="D61" s="101">
        <v>119295198.00000028</v>
      </c>
      <c r="E61" s="101">
        <v>120579400.00000004</v>
      </c>
      <c r="F61" s="101">
        <v>166102205.00000009</v>
      </c>
      <c r="G61" s="101">
        <v>109006944.99999993</v>
      </c>
      <c r="H61" s="229">
        <f t="shared" si="18"/>
        <v>8.3432375769009184</v>
      </c>
      <c r="I61" s="229">
        <f t="shared" si="19"/>
        <v>-9.6745771587376908</v>
      </c>
      <c r="J61" s="229">
        <f t="shared" si="20"/>
        <v>-8.6241970946729367</v>
      </c>
      <c r="K61" s="229">
        <f t="shared" si="21"/>
        <v>-9.597373183147468</v>
      </c>
      <c r="L61" s="229">
        <f t="shared" si="22"/>
        <v>-34.37357138034389</v>
      </c>
    </row>
    <row r="62" spans="1:12" x14ac:dyDescent="0.3">
      <c r="A62" s="208" t="s">
        <v>129</v>
      </c>
      <c r="B62" s="228">
        <v>845383430.00000274</v>
      </c>
      <c r="C62" s="228">
        <v>841403292</v>
      </c>
      <c r="D62" s="101">
        <v>901655472.99999857</v>
      </c>
      <c r="E62" s="101">
        <v>935232675.99999797</v>
      </c>
      <c r="F62" s="101">
        <v>832553922.99999964</v>
      </c>
      <c r="G62" s="101">
        <v>759289138.99999785</v>
      </c>
      <c r="H62" s="229">
        <f t="shared" si="18"/>
        <v>-10.184052341788217</v>
      </c>
      <c r="I62" s="229">
        <f t="shared" si="19"/>
        <v>-9.7591908399619314</v>
      </c>
      <c r="J62" s="229">
        <f t="shared" si="20"/>
        <v>-15.789438234796918</v>
      </c>
      <c r="K62" s="229">
        <f t="shared" si="21"/>
        <v>-18.812808995565987</v>
      </c>
      <c r="L62" s="229">
        <f t="shared" si="22"/>
        <v>-8.8000046574763218</v>
      </c>
    </row>
    <row r="63" spans="1:12" x14ac:dyDescent="0.3">
      <c r="A63" s="208" t="s">
        <v>132</v>
      </c>
      <c r="B63" s="228">
        <v>138877661.00000027</v>
      </c>
      <c r="C63" s="228">
        <v>136377967</v>
      </c>
      <c r="D63" s="101">
        <v>158247573.00000012</v>
      </c>
      <c r="E63" s="101">
        <v>185479079.00000012</v>
      </c>
      <c r="F63" s="101">
        <v>159203007.00000003</v>
      </c>
      <c r="G63" s="101">
        <v>154096614.99999976</v>
      </c>
      <c r="H63" s="229">
        <f t="shared" si="18"/>
        <v>10.958532776556098</v>
      </c>
      <c r="I63" s="229">
        <f t="shared" si="19"/>
        <v>12.992309820837676</v>
      </c>
      <c r="J63" s="229">
        <f t="shared" si="20"/>
        <v>-2.6230784594720831</v>
      </c>
      <c r="K63" s="229">
        <f t="shared" si="21"/>
        <v>-16.919678580030222</v>
      </c>
      <c r="L63" s="229">
        <f t="shared" si="22"/>
        <v>-3.2074720799716232</v>
      </c>
    </row>
    <row r="64" spans="1:12" x14ac:dyDescent="0.3">
      <c r="A64" s="208" t="s">
        <v>131</v>
      </c>
      <c r="B64" s="228">
        <v>3141809.0000000005</v>
      </c>
      <c r="C64" s="228">
        <v>6321617</v>
      </c>
      <c r="D64" s="101">
        <v>3749185.9999999995</v>
      </c>
      <c r="E64" s="101">
        <v>3147642.9999999995</v>
      </c>
      <c r="F64" s="101">
        <v>4292671</v>
      </c>
      <c r="G64" s="101">
        <v>1679587.9999999998</v>
      </c>
      <c r="H64" s="229">
        <f t="shared" si="18"/>
        <v>-46.540734971476638</v>
      </c>
      <c r="I64" s="229">
        <f t="shared" si="19"/>
        <v>-73.431038292892467</v>
      </c>
      <c r="J64" s="229">
        <f t="shared" si="20"/>
        <v>-55.201262354014979</v>
      </c>
      <c r="K64" s="229">
        <f t="shared" si="21"/>
        <v>-46.639819064614372</v>
      </c>
      <c r="L64" s="229">
        <f t="shared" si="22"/>
        <v>-60.873125380444954</v>
      </c>
    </row>
    <row r="65" spans="1:12" x14ac:dyDescent="0.3">
      <c r="A65" s="246" t="s">
        <v>130</v>
      </c>
      <c r="B65" s="2">
        <f t="shared" ref="B65:G65" si="23">SUM(B53:B64)</f>
        <v>11919494344.999981</v>
      </c>
      <c r="C65" s="2">
        <f t="shared" si="23"/>
        <v>12183684489</v>
      </c>
      <c r="D65" s="2">
        <f t="shared" si="23"/>
        <v>12955460161.999949</v>
      </c>
      <c r="E65" s="2">
        <f t="shared" si="23"/>
        <v>13551361801.000027</v>
      </c>
      <c r="F65" s="2">
        <f t="shared" si="23"/>
        <v>13684536150.000004</v>
      </c>
      <c r="G65" s="2">
        <f t="shared" si="23"/>
        <v>12654983863.999952</v>
      </c>
      <c r="H65" s="239">
        <f t="shared" si="18"/>
        <v>6.1704758416072991</v>
      </c>
      <c r="I65" s="239">
        <f t="shared" si="19"/>
        <v>3.868282828773701</v>
      </c>
      <c r="J65" s="239">
        <f t="shared" si="20"/>
        <v>-2.3193023963852113</v>
      </c>
      <c r="K65" s="239">
        <f t="shared" si="21"/>
        <v>-6.6146705413320603</v>
      </c>
      <c r="L65" s="240">
        <f t="shared" si="22"/>
        <v>-7.523472295405881</v>
      </c>
    </row>
    <row r="66" spans="1:12" x14ac:dyDescent="0.3">
      <c r="F66" s="212"/>
      <c r="G66" s="212"/>
      <c r="H66" s="213"/>
      <c r="I66" s="212"/>
      <c r="J66" s="213"/>
      <c r="K66" s="212"/>
    </row>
    <row r="67" spans="1:12" x14ac:dyDescent="0.3">
      <c r="A67" s="33" t="s">
        <v>11</v>
      </c>
      <c r="F67" s="212"/>
      <c r="G67" s="212"/>
      <c r="H67" s="213"/>
      <c r="I67" s="212"/>
      <c r="J67" s="213"/>
      <c r="K67" s="212"/>
    </row>
    <row r="68" spans="1:12" ht="30" x14ac:dyDescent="0.3">
      <c r="A68" s="222" t="s">
        <v>114</v>
      </c>
      <c r="B68" s="218">
        <v>2015</v>
      </c>
      <c r="C68" s="218">
        <v>2016</v>
      </c>
      <c r="D68" s="218">
        <v>2017</v>
      </c>
      <c r="E68" s="218">
        <v>2018</v>
      </c>
      <c r="F68" s="5">
        <v>2019</v>
      </c>
      <c r="G68" s="5">
        <v>2020</v>
      </c>
      <c r="H68" s="207" t="s">
        <v>595</v>
      </c>
      <c r="I68" s="207" t="s">
        <v>596</v>
      </c>
      <c r="J68" s="223" t="s">
        <v>597</v>
      </c>
      <c r="K68" s="207" t="s">
        <v>598</v>
      </c>
      <c r="L68" s="207" t="s">
        <v>599</v>
      </c>
    </row>
    <row r="69" spans="1:12" x14ac:dyDescent="0.3">
      <c r="A69" s="208" t="s">
        <v>326</v>
      </c>
      <c r="B69" s="228">
        <v>1846043774.0000076</v>
      </c>
      <c r="C69" s="101">
        <v>2074959278</v>
      </c>
      <c r="D69" s="228">
        <v>2232817626.0000091</v>
      </c>
      <c r="E69" s="228">
        <v>2322048734.0000091</v>
      </c>
      <c r="F69" s="101">
        <v>2382039108.9999957</v>
      </c>
      <c r="G69" s="101">
        <v>2182486739.9999785</v>
      </c>
      <c r="H69" s="229">
        <f>IFERROR(G69/B69*100-100," ")</f>
        <v>18.225080615015216</v>
      </c>
      <c r="I69" s="229">
        <f>IFERROR(G69/C69*100-100," ")</f>
        <v>5.182148061412633</v>
      </c>
      <c r="J69" s="229">
        <f>IFERROR(G69/D69*100-100," ")</f>
        <v>-2.2541422735987595</v>
      </c>
      <c r="K69" s="229">
        <f>IFERROR(G69/E69*100-100," ")</f>
        <v>-6.0102956478272631</v>
      </c>
      <c r="L69" s="229">
        <f>IFERROR(G69/F69*100-100," ")</f>
        <v>-8.3773758476951059</v>
      </c>
    </row>
    <row r="70" spans="1:12" x14ac:dyDescent="0.3">
      <c r="A70" s="208" t="s">
        <v>327</v>
      </c>
      <c r="B70" s="228">
        <v>611032233.99999893</v>
      </c>
      <c r="C70" s="101">
        <v>640956456</v>
      </c>
      <c r="D70" s="228">
        <v>682667896.00000036</v>
      </c>
      <c r="E70" s="228">
        <v>808792444.99999976</v>
      </c>
      <c r="F70" s="101">
        <v>819268329.00000072</v>
      </c>
      <c r="G70" s="101">
        <v>692559323.99999833</v>
      </c>
      <c r="H70" s="229">
        <f>IFERROR(G70/B70*100-100," ")</f>
        <v>13.342518686174515</v>
      </c>
      <c r="I70" s="229">
        <f>IFERROR(G70/C70*100-100," ")</f>
        <v>8.0509163324502566</v>
      </c>
      <c r="J70" s="229">
        <f>IFERROR(G70/D70*100-100," ")</f>
        <v>1.4489370392185492</v>
      </c>
      <c r="K70" s="229">
        <f>IFERROR(G70/E70*100-100," ")</f>
        <v>-14.371192722998487</v>
      </c>
      <c r="L70" s="229">
        <f>IFERROR(G70/F70*100-100," ")</f>
        <v>-15.466117816938379</v>
      </c>
    </row>
    <row r="71" spans="1:12" x14ac:dyDescent="0.3">
      <c r="A71" s="208" t="s">
        <v>123</v>
      </c>
      <c r="B71" s="228">
        <v>370455740.00000066</v>
      </c>
      <c r="C71" s="101">
        <v>437689477</v>
      </c>
      <c r="D71" s="228">
        <v>394455954.00000107</v>
      </c>
      <c r="E71" s="228">
        <v>414868011.99999791</v>
      </c>
      <c r="F71" s="101">
        <v>398636254.00000036</v>
      </c>
      <c r="G71" s="101">
        <v>361246700.99999976</v>
      </c>
      <c r="H71" s="229">
        <f t="shared" ref="H71:H81" si="24">IFERROR(G71/B71*100-100," ")</f>
        <v>-2.4858675425034278</v>
      </c>
      <c r="I71" s="229">
        <f t="shared" ref="I71:I81" si="25">IFERROR(G71/C71*100-100," ")</f>
        <v>-17.465070561886094</v>
      </c>
      <c r="J71" s="229">
        <f t="shared" ref="J71:J81" si="26">IFERROR(G71/D71*100-100," ")</f>
        <v>-8.4190015800854781</v>
      </c>
      <c r="K71" s="229">
        <f t="shared" ref="K71:K81" si="27">IFERROR(G71/E71*100-100," ")</f>
        <v>-12.924908512830442</v>
      </c>
      <c r="L71" s="229">
        <f t="shared" ref="L71:L81" si="28">IFERROR(G71/F71*100-100," ")</f>
        <v>-9.3793659319306641</v>
      </c>
    </row>
    <row r="72" spans="1:12" x14ac:dyDescent="0.3">
      <c r="A72" s="208" t="s">
        <v>124</v>
      </c>
      <c r="B72" s="228">
        <v>206917445.99999994</v>
      </c>
      <c r="C72" s="101">
        <v>210027285</v>
      </c>
      <c r="D72" s="228">
        <v>221939700.00000042</v>
      </c>
      <c r="E72" s="228">
        <v>171057746.00000012</v>
      </c>
      <c r="F72" s="101">
        <v>154661368.00000003</v>
      </c>
      <c r="G72" s="101">
        <v>168761173.00000009</v>
      </c>
      <c r="H72" s="229">
        <f t="shared" si="24"/>
        <v>-18.440336345539393</v>
      </c>
      <c r="I72" s="229">
        <f t="shared" si="25"/>
        <v>-19.64797669026666</v>
      </c>
      <c r="J72" s="229">
        <f t="shared" si="26"/>
        <v>-23.960799712714859</v>
      </c>
      <c r="K72" s="229">
        <f t="shared" si="27"/>
        <v>-1.3425717652096409</v>
      </c>
      <c r="L72" s="229">
        <f t="shared" si="28"/>
        <v>9.1165655537199513</v>
      </c>
    </row>
    <row r="73" spans="1:12" x14ac:dyDescent="0.3">
      <c r="A73" s="208" t="s">
        <v>125</v>
      </c>
      <c r="B73" s="228">
        <v>72224640.000000015</v>
      </c>
      <c r="C73" s="101">
        <v>65219541</v>
      </c>
      <c r="D73" s="228">
        <v>48480975.000000052</v>
      </c>
      <c r="E73" s="228">
        <v>50261137.000000015</v>
      </c>
      <c r="F73" s="101">
        <v>37020298.999999993</v>
      </c>
      <c r="G73" s="101">
        <v>35482798.000000022</v>
      </c>
      <c r="H73" s="229">
        <f t="shared" si="24"/>
        <v>-50.871616667109706</v>
      </c>
      <c r="I73" s="229">
        <f t="shared" si="25"/>
        <v>-45.594836369670212</v>
      </c>
      <c r="J73" s="229">
        <f t="shared" si="26"/>
        <v>-26.810882000619856</v>
      </c>
      <c r="K73" s="229">
        <f t="shared" si="27"/>
        <v>-29.403113184646003</v>
      </c>
      <c r="L73" s="229">
        <f t="shared" si="28"/>
        <v>-4.1531296114058165</v>
      </c>
    </row>
    <row r="74" spans="1:12" x14ac:dyDescent="0.3">
      <c r="A74" s="208" t="s">
        <v>126</v>
      </c>
      <c r="B74" s="228">
        <v>42167578.999999948</v>
      </c>
      <c r="C74" s="101">
        <v>44952233</v>
      </c>
      <c r="D74" s="228">
        <v>38629623.999999993</v>
      </c>
      <c r="E74" s="228">
        <v>55216596.999999948</v>
      </c>
      <c r="F74" s="101">
        <v>40392136.999999985</v>
      </c>
      <c r="G74" s="101">
        <v>38470844.000000045</v>
      </c>
      <c r="H74" s="229">
        <f t="shared" si="24"/>
        <v>-8.766770793267284</v>
      </c>
      <c r="I74" s="229">
        <f t="shared" si="25"/>
        <v>-14.418391629176583</v>
      </c>
      <c r="J74" s="229">
        <f t="shared" si="26"/>
        <v>-0.41103169940237194</v>
      </c>
      <c r="K74" s="229">
        <f t="shared" si="27"/>
        <v>-30.327390512674882</v>
      </c>
      <c r="L74" s="229">
        <f t="shared" si="28"/>
        <v>-4.7566015138043838</v>
      </c>
    </row>
    <row r="75" spans="1:12" x14ac:dyDescent="0.3">
      <c r="A75" s="208" t="s">
        <v>127</v>
      </c>
      <c r="B75" s="228">
        <v>443185322.00000042</v>
      </c>
      <c r="C75" s="101">
        <v>446283802</v>
      </c>
      <c r="D75" s="228">
        <v>436756448.99999917</v>
      </c>
      <c r="E75" s="228">
        <v>480625373.9999994</v>
      </c>
      <c r="F75" s="101">
        <v>487999486.9999997</v>
      </c>
      <c r="G75" s="101">
        <v>463682699.00000072</v>
      </c>
      <c r="H75" s="229">
        <f t="shared" si="24"/>
        <v>4.6250126036440093</v>
      </c>
      <c r="I75" s="229">
        <f t="shared" si="25"/>
        <v>3.8986171853041469</v>
      </c>
      <c r="J75" s="229">
        <f t="shared" si="26"/>
        <v>6.1650492080087389</v>
      </c>
      <c r="K75" s="229">
        <f t="shared" si="27"/>
        <v>-3.5251311970887969</v>
      </c>
      <c r="L75" s="229">
        <f t="shared" si="28"/>
        <v>-4.9829535988833982</v>
      </c>
    </row>
    <row r="76" spans="1:12" x14ac:dyDescent="0.3">
      <c r="A76" s="208" t="s">
        <v>325</v>
      </c>
      <c r="B76" s="228">
        <v>248007840.00000021</v>
      </c>
      <c r="C76" s="101">
        <v>170121758</v>
      </c>
      <c r="D76" s="228">
        <v>98054849.999999881</v>
      </c>
      <c r="E76" s="228">
        <v>90917628.000000045</v>
      </c>
      <c r="F76" s="101">
        <v>86480684.00000003</v>
      </c>
      <c r="G76" s="101">
        <v>70219807.00000003</v>
      </c>
      <c r="H76" s="229">
        <f t="shared" si="24"/>
        <v>-71.686456766850611</v>
      </c>
      <c r="I76" s="229">
        <f t="shared" si="25"/>
        <v>-58.723794166293516</v>
      </c>
      <c r="J76" s="229">
        <f t="shared" si="26"/>
        <v>-28.38721695051278</v>
      </c>
      <c r="K76" s="229">
        <f t="shared" si="27"/>
        <v>-22.76546524069019</v>
      </c>
      <c r="L76" s="229">
        <f t="shared" si="28"/>
        <v>-18.802900541350937</v>
      </c>
    </row>
    <row r="77" spans="1:12" x14ac:dyDescent="0.3">
      <c r="A77" s="208" t="s">
        <v>128</v>
      </c>
      <c r="B77" s="228">
        <v>72458683.000000164</v>
      </c>
      <c r="C77" s="101">
        <v>44625152</v>
      </c>
      <c r="D77" s="228">
        <v>74999863.000000134</v>
      </c>
      <c r="E77" s="228">
        <v>132896862.99999993</v>
      </c>
      <c r="F77" s="101">
        <v>68433210</v>
      </c>
      <c r="G77" s="101">
        <v>55979112.000000075</v>
      </c>
      <c r="H77" s="229">
        <f t="shared" si="24"/>
        <v>-22.743403989277652</v>
      </c>
      <c r="I77" s="229">
        <f t="shared" si="25"/>
        <v>25.442960956189182</v>
      </c>
      <c r="J77" s="229">
        <f t="shared" si="26"/>
        <v>-25.361047659513758</v>
      </c>
      <c r="K77" s="229">
        <f t="shared" si="27"/>
        <v>-57.877777747093923</v>
      </c>
      <c r="L77" s="229">
        <f t="shared" si="28"/>
        <v>-18.198909564522722</v>
      </c>
    </row>
    <row r="78" spans="1:12" x14ac:dyDescent="0.3">
      <c r="A78" s="208" t="s">
        <v>129</v>
      </c>
      <c r="B78" s="228">
        <v>391367915.00000143</v>
      </c>
      <c r="C78" s="101">
        <v>388690597</v>
      </c>
      <c r="D78" s="228">
        <v>409174791.00000149</v>
      </c>
      <c r="E78" s="228">
        <v>429487511.99999923</v>
      </c>
      <c r="F78" s="101">
        <v>400174445.99999994</v>
      </c>
      <c r="G78" s="101">
        <v>364753504.00000006</v>
      </c>
      <c r="H78" s="229">
        <f t="shared" si="24"/>
        <v>-6.8003558748553274</v>
      </c>
      <c r="I78" s="229">
        <f t="shared" si="25"/>
        <v>-6.1583926096364934</v>
      </c>
      <c r="J78" s="229">
        <f t="shared" si="26"/>
        <v>-10.856310793594631</v>
      </c>
      <c r="K78" s="229">
        <f t="shared" si="27"/>
        <v>-15.072384223362306</v>
      </c>
      <c r="L78" s="229">
        <f t="shared" si="28"/>
        <v>-8.851375282468652</v>
      </c>
    </row>
    <row r="79" spans="1:12" x14ac:dyDescent="0.3">
      <c r="A79" s="208" t="s">
        <v>132</v>
      </c>
      <c r="B79" s="228">
        <v>48932481.000000015</v>
      </c>
      <c r="C79" s="101">
        <v>48066191</v>
      </c>
      <c r="D79" s="228">
        <v>58129243.000000045</v>
      </c>
      <c r="E79" s="228">
        <v>65565788.999999985</v>
      </c>
      <c r="F79" s="101">
        <v>64803402.000000015</v>
      </c>
      <c r="G79" s="101">
        <v>53090343.999999985</v>
      </c>
      <c r="H79" s="229">
        <f t="shared" si="24"/>
        <v>8.4971432370248436</v>
      </c>
      <c r="I79" s="229">
        <f t="shared" si="25"/>
        <v>10.452571538277255</v>
      </c>
      <c r="J79" s="229">
        <f t="shared" si="26"/>
        <v>-8.668440770852726</v>
      </c>
      <c r="K79" s="229">
        <f t="shared" si="27"/>
        <v>-19.027369593615362</v>
      </c>
      <c r="L79" s="229">
        <f t="shared" si="28"/>
        <v>-18.07475786533557</v>
      </c>
    </row>
    <row r="80" spans="1:12" x14ac:dyDescent="0.3">
      <c r="A80" s="208" t="s">
        <v>131</v>
      </c>
      <c r="B80" s="228">
        <v>33342639.000000007</v>
      </c>
      <c r="C80" s="101">
        <v>23758119</v>
      </c>
      <c r="D80" s="228">
        <v>21699756</v>
      </c>
      <c r="E80" s="228">
        <v>17663661.999999996</v>
      </c>
      <c r="F80" s="101">
        <v>26307447</v>
      </c>
      <c r="G80" s="101">
        <v>10381112.000000002</v>
      </c>
      <c r="H80" s="229">
        <f t="shared" si="24"/>
        <v>-68.865355858604957</v>
      </c>
      <c r="I80" s="229">
        <f t="shared" si="25"/>
        <v>-56.30499199031707</v>
      </c>
      <c r="J80" s="229">
        <f t="shared" si="26"/>
        <v>-52.160236271781116</v>
      </c>
      <c r="K80" s="229">
        <f t="shared" si="27"/>
        <v>-41.22899317253691</v>
      </c>
      <c r="L80" s="229">
        <f t="shared" si="28"/>
        <v>-60.539264794489554</v>
      </c>
    </row>
    <row r="81" spans="1:12" x14ac:dyDescent="0.3">
      <c r="A81" s="246" t="s">
        <v>130</v>
      </c>
      <c r="B81" s="2">
        <f t="shared" ref="B81:G81" si="29">SUM(B69:B80)</f>
        <v>4386136293.0000095</v>
      </c>
      <c r="C81" s="2">
        <f t="shared" si="29"/>
        <v>4595349889</v>
      </c>
      <c r="D81" s="2">
        <f t="shared" si="29"/>
        <v>4717806727.0000114</v>
      </c>
      <c r="E81" s="2">
        <f t="shared" si="29"/>
        <v>5039401499.0000048</v>
      </c>
      <c r="F81" s="2">
        <f t="shared" si="29"/>
        <v>4966216171.9999962</v>
      </c>
      <c r="G81" s="2">
        <f t="shared" si="29"/>
        <v>4497114157.9999781</v>
      </c>
      <c r="H81" s="239">
        <f t="shared" si="24"/>
        <v>2.5301964550687046</v>
      </c>
      <c r="I81" s="239">
        <f t="shared" si="25"/>
        <v>-2.1377203776184928</v>
      </c>
      <c r="J81" s="239">
        <f t="shared" si="26"/>
        <v>-4.677863714446147</v>
      </c>
      <c r="K81" s="239">
        <f t="shared" si="27"/>
        <v>-10.760947328916643</v>
      </c>
      <c r="L81" s="240">
        <f t="shared" si="28"/>
        <v>-9.4458637673659922</v>
      </c>
    </row>
    <row r="82" spans="1:12" x14ac:dyDescent="0.3">
      <c r="F82" s="212"/>
      <c r="G82" s="212"/>
      <c r="H82" s="213"/>
      <c r="I82" s="212"/>
      <c r="J82" s="213"/>
      <c r="K82" s="212"/>
    </row>
    <row r="83" spans="1:12" x14ac:dyDescent="0.3">
      <c r="A83" s="33" t="s">
        <v>8</v>
      </c>
      <c r="F83" s="212"/>
      <c r="G83" s="212"/>
      <c r="H83" s="213"/>
      <c r="I83" s="212"/>
      <c r="J83" s="213"/>
      <c r="K83" s="212"/>
    </row>
    <row r="84" spans="1:12" ht="30" x14ac:dyDescent="0.3">
      <c r="A84" s="222" t="s">
        <v>114</v>
      </c>
      <c r="B84" s="218">
        <v>2015</v>
      </c>
      <c r="C84" s="218">
        <v>2016</v>
      </c>
      <c r="D84" s="218">
        <v>2017</v>
      </c>
      <c r="E84" s="218">
        <v>2018</v>
      </c>
      <c r="F84" s="5">
        <v>2019</v>
      </c>
      <c r="G84" s="5">
        <v>2020</v>
      </c>
      <c r="H84" s="207" t="s">
        <v>595</v>
      </c>
      <c r="I84" s="207" t="s">
        <v>596</v>
      </c>
      <c r="J84" s="223" t="s">
        <v>597</v>
      </c>
      <c r="K84" s="207" t="s">
        <v>598</v>
      </c>
      <c r="L84" s="207" t="s">
        <v>599</v>
      </c>
    </row>
    <row r="85" spans="1:12" x14ac:dyDescent="0.3">
      <c r="A85" s="208" t="s">
        <v>326</v>
      </c>
      <c r="B85" s="101">
        <v>5992578663.9999628</v>
      </c>
      <c r="C85" s="228">
        <v>6120802616</v>
      </c>
      <c r="D85" s="228">
        <v>6466293982.999999</v>
      </c>
      <c r="E85" s="228">
        <v>6768316564.0000629</v>
      </c>
      <c r="F85" s="101">
        <v>6913682802.9999905</v>
      </c>
      <c r="G85" s="101">
        <v>6336535143.9998856</v>
      </c>
      <c r="H85" s="229">
        <f>IFERROR(G85/B85*100-100," ")</f>
        <v>5.7397073828370395</v>
      </c>
      <c r="I85" s="229">
        <f>IFERROR(G85/C85*100-100," ")</f>
        <v>3.524579071312516</v>
      </c>
      <c r="J85" s="229">
        <f>IFERROR(G85/D85*100-100," ")</f>
        <v>-2.0066956334068919</v>
      </c>
      <c r="K85" s="229">
        <f>IFERROR(G85/E85*100-100," ")</f>
        <v>-6.3794507233419893</v>
      </c>
      <c r="L85" s="229">
        <f>IFERROR(G85/F85*100-100," ")</f>
        <v>-8.3479048062440597</v>
      </c>
    </row>
    <row r="86" spans="1:12" x14ac:dyDescent="0.3">
      <c r="A86" s="208" t="s">
        <v>327</v>
      </c>
      <c r="B86" s="101">
        <v>2803136661.9999933</v>
      </c>
      <c r="C86" s="228">
        <v>2843424602</v>
      </c>
      <c r="D86" s="228">
        <v>3061763953.9999981</v>
      </c>
      <c r="E86" s="228">
        <v>3169603798.0000281</v>
      </c>
      <c r="F86" s="101">
        <v>3232332697.9999976</v>
      </c>
      <c r="G86" s="101">
        <v>2837273913.9999781</v>
      </c>
      <c r="H86" s="229">
        <f>IFERROR(G86/B86*100-100," ")</f>
        <v>1.2178233213798535</v>
      </c>
      <c r="I86" s="229">
        <f>IFERROR(G86/C86*100-100," ")</f>
        <v>-0.21631268139466897</v>
      </c>
      <c r="J86" s="229">
        <f>IFERROR(G86/D86*100-100," ")</f>
        <v>-7.3320492164896649</v>
      </c>
      <c r="K86" s="229">
        <f>IFERROR(G86/E86*100-100," ")</f>
        <v>-10.48490300932076</v>
      </c>
      <c r="L86" s="229">
        <f>IFERROR(G86/F86*100-100," ")</f>
        <v>-12.222095338281918</v>
      </c>
    </row>
    <row r="87" spans="1:12" x14ac:dyDescent="0.3">
      <c r="A87" s="208" t="s">
        <v>123</v>
      </c>
      <c r="B87" s="101">
        <v>2076251558.0000038</v>
      </c>
      <c r="C87" s="228">
        <v>1694021078</v>
      </c>
      <c r="D87" s="228">
        <v>1866105098.0000226</v>
      </c>
      <c r="E87" s="228">
        <v>1873142174.0000024</v>
      </c>
      <c r="F87" s="101">
        <v>2207048609.9999957</v>
      </c>
      <c r="G87" s="101">
        <v>2358096516.9999919</v>
      </c>
      <c r="H87" s="229">
        <f t="shared" ref="H87:H97" si="30">IFERROR(G87/B87*100-100," ")</f>
        <v>13.574701866640936</v>
      </c>
      <c r="I87" s="229">
        <f t="shared" ref="I87:I97" si="31">IFERROR(G87/C87*100-100," ")</f>
        <v>39.201132006221229</v>
      </c>
      <c r="J87" s="229">
        <f t="shared" ref="J87:J97" si="32">IFERROR(G87/D87*100-100," ")</f>
        <v>26.36461470081484</v>
      </c>
      <c r="K87" s="229">
        <f t="shared" ref="K87:K97" si="33">IFERROR(G87/E87*100-100," ")</f>
        <v>25.889884373506661</v>
      </c>
      <c r="L87" s="229">
        <f t="shared" ref="L87:L97" si="34">IFERROR(G87/F87*100-100," ")</f>
        <v>6.8438867325172623</v>
      </c>
    </row>
    <row r="88" spans="1:12" x14ac:dyDescent="0.3">
      <c r="A88" s="208" t="s">
        <v>124</v>
      </c>
      <c r="B88" s="101">
        <v>964560579.00000191</v>
      </c>
      <c r="C88" s="228">
        <v>953461744</v>
      </c>
      <c r="D88" s="228">
        <v>875259120.00000703</v>
      </c>
      <c r="E88" s="228">
        <v>749738547.99999702</v>
      </c>
      <c r="F88" s="101">
        <v>742403122.00000036</v>
      </c>
      <c r="G88" s="101">
        <v>554552891.99999976</v>
      </c>
      <c r="H88" s="229">
        <f t="shared" si="30"/>
        <v>-42.507199229007817</v>
      </c>
      <c r="I88" s="229">
        <f t="shared" si="31"/>
        <v>-41.837950448487028</v>
      </c>
      <c r="J88" s="229">
        <f t="shared" si="32"/>
        <v>-36.641289496075714</v>
      </c>
      <c r="K88" s="229">
        <f t="shared" si="33"/>
        <v>-26.033829595753701</v>
      </c>
      <c r="L88" s="229">
        <f t="shared" si="34"/>
        <v>-25.302995695107072</v>
      </c>
    </row>
    <row r="89" spans="1:12" x14ac:dyDescent="0.3">
      <c r="A89" s="208" t="s">
        <v>125</v>
      </c>
      <c r="B89" s="101">
        <v>445605845.99999923</v>
      </c>
      <c r="C89" s="228">
        <v>447983657</v>
      </c>
      <c r="D89" s="228">
        <v>422347156.99999803</v>
      </c>
      <c r="E89" s="228">
        <v>460074110.00000167</v>
      </c>
      <c r="F89" s="101">
        <v>450578657.00000006</v>
      </c>
      <c r="G89" s="101">
        <v>365011292.00000089</v>
      </c>
      <c r="H89" s="229">
        <f t="shared" si="30"/>
        <v>-18.086511818338764</v>
      </c>
      <c r="I89" s="229">
        <f t="shared" si="31"/>
        <v>-18.521292842609014</v>
      </c>
      <c r="J89" s="229">
        <f t="shared" si="32"/>
        <v>-13.575529999364349</v>
      </c>
      <c r="K89" s="229">
        <f t="shared" si="33"/>
        <v>-20.662501091400344</v>
      </c>
      <c r="L89" s="229">
        <f t="shared" si="34"/>
        <v>-18.990549967394301</v>
      </c>
    </row>
    <row r="90" spans="1:12" x14ac:dyDescent="0.3">
      <c r="A90" s="208" t="s">
        <v>126</v>
      </c>
      <c r="B90" s="101">
        <v>221145674.99999976</v>
      </c>
      <c r="C90" s="228">
        <v>205015102</v>
      </c>
      <c r="D90" s="228">
        <v>223707103.99999949</v>
      </c>
      <c r="E90" s="228">
        <v>209652944.99999982</v>
      </c>
      <c r="F90" s="101">
        <v>227474445.00000015</v>
      </c>
      <c r="G90" s="101">
        <v>218610830.99999997</v>
      </c>
      <c r="H90" s="229">
        <f t="shared" si="30"/>
        <v>-1.1462326812404626</v>
      </c>
      <c r="I90" s="229">
        <f t="shared" si="31"/>
        <v>6.6315743900661346</v>
      </c>
      <c r="J90" s="229">
        <f t="shared" si="32"/>
        <v>-2.2781006543267921</v>
      </c>
      <c r="K90" s="229">
        <f t="shared" si="33"/>
        <v>4.2727212823078418</v>
      </c>
      <c r="L90" s="229">
        <f t="shared" si="34"/>
        <v>-3.8965317620624091</v>
      </c>
    </row>
    <row r="91" spans="1:12" x14ac:dyDescent="0.3">
      <c r="A91" s="208" t="s">
        <v>127</v>
      </c>
      <c r="B91" s="101">
        <v>1603282353.9999995</v>
      </c>
      <c r="C91" s="228">
        <v>1566643800</v>
      </c>
      <c r="D91" s="228">
        <v>1729992248.0000057</v>
      </c>
      <c r="E91" s="228">
        <v>1740585394.9999986</v>
      </c>
      <c r="F91" s="101">
        <v>1772508826.9999995</v>
      </c>
      <c r="G91" s="101">
        <v>1645753256.9999976</v>
      </c>
      <c r="H91" s="229">
        <f t="shared" si="30"/>
        <v>2.6489970961158633</v>
      </c>
      <c r="I91" s="229">
        <f t="shared" si="31"/>
        <v>5.0496135113800307</v>
      </c>
      <c r="J91" s="229">
        <f t="shared" si="32"/>
        <v>-4.8693276572420672</v>
      </c>
      <c r="K91" s="229">
        <f t="shared" si="33"/>
        <v>-5.4482898841054066</v>
      </c>
      <c r="L91" s="229">
        <f t="shared" si="34"/>
        <v>-7.1511954168678358</v>
      </c>
    </row>
    <row r="92" spans="1:12" x14ac:dyDescent="0.3">
      <c r="A92" s="208" t="s">
        <v>325</v>
      </c>
      <c r="B92" s="101">
        <v>582493443.99999881</v>
      </c>
      <c r="C92" s="228">
        <v>532030659</v>
      </c>
      <c r="D92" s="228">
        <v>576102511.00000036</v>
      </c>
      <c r="E92" s="228">
        <v>608565044.00000143</v>
      </c>
      <c r="F92" s="101">
        <v>642246172.00000012</v>
      </c>
      <c r="G92" s="101">
        <v>521670313.00000048</v>
      </c>
      <c r="H92" s="229">
        <f t="shared" si="30"/>
        <v>-10.441856749893049</v>
      </c>
      <c r="I92" s="229">
        <f t="shared" si="31"/>
        <v>-1.9473212351094134</v>
      </c>
      <c r="J92" s="229">
        <f t="shared" si="32"/>
        <v>-9.4483528470508276</v>
      </c>
      <c r="K92" s="229">
        <f t="shared" si="33"/>
        <v>-14.278626723095314</v>
      </c>
      <c r="L92" s="229">
        <f t="shared" si="34"/>
        <v>-18.774087609509266</v>
      </c>
    </row>
    <row r="93" spans="1:12" x14ac:dyDescent="0.3">
      <c r="A93" s="208" t="s">
        <v>128</v>
      </c>
      <c r="B93" s="101">
        <v>301362528.0000003</v>
      </c>
      <c r="C93" s="228">
        <v>312625708</v>
      </c>
      <c r="D93" s="228">
        <v>329020375.00000143</v>
      </c>
      <c r="E93" s="228">
        <v>332175444.99999887</v>
      </c>
      <c r="F93" s="101">
        <v>353301014.99999982</v>
      </c>
      <c r="G93" s="101">
        <v>296149069.00000018</v>
      </c>
      <c r="H93" s="229">
        <f t="shared" si="30"/>
        <v>-1.7299625917659256</v>
      </c>
      <c r="I93" s="229">
        <f t="shared" si="31"/>
        <v>-5.2704043776207357</v>
      </c>
      <c r="J93" s="229">
        <f t="shared" si="32"/>
        <v>-9.9906596969871941</v>
      </c>
      <c r="K93" s="229">
        <f t="shared" si="33"/>
        <v>-10.845586735045629</v>
      </c>
      <c r="L93" s="229">
        <f t="shared" si="34"/>
        <v>-16.176558677591018</v>
      </c>
    </row>
    <row r="94" spans="1:12" x14ac:dyDescent="0.3">
      <c r="A94" s="208" t="s">
        <v>129</v>
      </c>
      <c r="B94" s="101">
        <v>1957482305.0000038</v>
      </c>
      <c r="C94" s="228">
        <v>1912070872</v>
      </c>
      <c r="D94" s="228">
        <v>1972960927.0000048</v>
      </c>
      <c r="E94" s="228">
        <v>1872386097</v>
      </c>
      <c r="F94" s="101">
        <v>1808185251.0000007</v>
      </c>
      <c r="G94" s="101">
        <v>1507333890.000001</v>
      </c>
      <c r="H94" s="229">
        <f t="shared" si="30"/>
        <v>-22.996295488862771</v>
      </c>
      <c r="I94" s="229">
        <f t="shared" si="31"/>
        <v>-21.167467583283127</v>
      </c>
      <c r="J94" s="229">
        <f t="shared" si="32"/>
        <v>-23.600418570276261</v>
      </c>
      <c r="K94" s="229">
        <f t="shared" si="33"/>
        <v>-19.496630934447651</v>
      </c>
      <c r="L94" s="229">
        <f t="shared" si="34"/>
        <v>-16.638304113675105</v>
      </c>
    </row>
    <row r="95" spans="1:12" x14ac:dyDescent="0.3">
      <c r="A95" s="208" t="s">
        <v>132</v>
      </c>
      <c r="B95" s="101">
        <v>158183121.99999952</v>
      </c>
      <c r="C95" s="228">
        <v>172515516</v>
      </c>
      <c r="D95" s="228">
        <v>172503488.00000042</v>
      </c>
      <c r="E95" s="228">
        <v>171154645.99999994</v>
      </c>
      <c r="F95" s="101">
        <v>191445667.99999994</v>
      </c>
      <c r="G95" s="101">
        <v>191436720.00000015</v>
      </c>
      <c r="H95" s="229">
        <f t="shared" si="30"/>
        <v>21.022216264008705</v>
      </c>
      <c r="I95" s="229">
        <f t="shared" si="31"/>
        <v>10.967827380813759</v>
      </c>
      <c r="J95" s="229">
        <f t="shared" si="32"/>
        <v>10.97556473756616</v>
      </c>
      <c r="K95" s="229">
        <f t="shared" si="33"/>
        <v>11.850145160535249</v>
      </c>
      <c r="L95" s="229">
        <f t="shared" si="34"/>
        <v>-4.6739109290143688E-3</v>
      </c>
    </row>
    <row r="96" spans="1:12" x14ac:dyDescent="0.3">
      <c r="A96" s="208" t="s">
        <v>131</v>
      </c>
      <c r="B96" s="101">
        <v>4164804</v>
      </c>
      <c r="C96" s="228">
        <v>5382830</v>
      </c>
      <c r="D96" s="228">
        <v>7635026.0000000037</v>
      </c>
      <c r="E96" s="228">
        <v>3238429.0000000014</v>
      </c>
      <c r="F96" s="101">
        <v>3867044</v>
      </c>
      <c r="G96" s="101">
        <v>1765696.0000000005</v>
      </c>
      <c r="H96" s="229">
        <f t="shared" si="30"/>
        <v>-57.604343445693949</v>
      </c>
      <c r="I96" s="229">
        <f t="shared" si="31"/>
        <v>-67.197626527309978</v>
      </c>
      <c r="J96" s="229">
        <f t="shared" si="32"/>
        <v>-76.873739526230821</v>
      </c>
      <c r="K96" s="229">
        <f t="shared" si="33"/>
        <v>-45.476772842634503</v>
      </c>
      <c r="L96" s="229">
        <f t="shared" si="34"/>
        <v>-54.339904071430254</v>
      </c>
    </row>
    <row r="97" spans="1:12" x14ac:dyDescent="0.3">
      <c r="A97" s="246" t="s">
        <v>130</v>
      </c>
      <c r="B97" s="2">
        <f t="shared" ref="B97:G97" si="35">SUM(B85:B96)</f>
        <v>17110247540.999964</v>
      </c>
      <c r="C97" s="2">
        <f t="shared" si="35"/>
        <v>16765978184</v>
      </c>
      <c r="D97" s="2">
        <f t="shared" si="35"/>
        <v>17703690991.000038</v>
      </c>
      <c r="E97" s="2">
        <f t="shared" si="35"/>
        <v>17958633195.000092</v>
      </c>
      <c r="F97" s="2">
        <f t="shared" si="35"/>
        <v>18545074311.999985</v>
      </c>
      <c r="G97" s="2">
        <f t="shared" si="35"/>
        <v>16834189534.999855</v>
      </c>
      <c r="H97" s="239">
        <f t="shared" si="30"/>
        <v>-1.6134074351561054</v>
      </c>
      <c r="I97" s="239">
        <f t="shared" si="31"/>
        <v>0.40684384920022865</v>
      </c>
      <c r="J97" s="239">
        <f t="shared" si="32"/>
        <v>-4.9114134247045342</v>
      </c>
      <c r="K97" s="239">
        <f t="shared" si="33"/>
        <v>-6.2612986622684446</v>
      </c>
      <c r="L97" s="240">
        <f t="shared" si="34"/>
        <v>-9.2255482410931364</v>
      </c>
    </row>
    <row r="98" spans="1:12" x14ac:dyDescent="0.3">
      <c r="F98" s="212"/>
      <c r="G98" s="212"/>
      <c r="H98" s="213"/>
      <c r="I98" s="212"/>
      <c r="J98" s="213"/>
      <c r="K98" s="212"/>
    </row>
    <row r="99" spans="1:12" x14ac:dyDescent="0.3">
      <c r="A99" s="33" t="s">
        <v>7</v>
      </c>
      <c r="F99" s="212"/>
      <c r="G99" s="212"/>
      <c r="H99" s="213"/>
      <c r="I99" s="212"/>
      <c r="J99" s="213"/>
      <c r="K99" s="212"/>
    </row>
    <row r="100" spans="1:12" ht="30" x14ac:dyDescent="0.3">
      <c r="A100" s="222" t="s">
        <v>114</v>
      </c>
      <c r="B100" s="218">
        <v>2015</v>
      </c>
      <c r="C100" s="218">
        <v>2016</v>
      </c>
      <c r="D100" s="218">
        <v>2017</v>
      </c>
      <c r="E100" s="218">
        <v>2018</v>
      </c>
      <c r="F100" s="5">
        <v>2019</v>
      </c>
      <c r="G100" s="5">
        <v>2020</v>
      </c>
      <c r="H100" s="207" t="s">
        <v>595</v>
      </c>
      <c r="I100" s="207" t="s">
        <v>596</v>
      </c>
      <c r="J100" s="223" t="s">
        <v>597</v>
      </c>
      <c r="K100" s="207" t="s">
        <v>598</v>
      </c>
      <c r="L100" s="207" t="s">
        <v>599</v>
      </c>
    </row>
    <row r="101" spans="1:12" x14ac:dyDescent="0.3">
      <c r="A101" s="208" t="s">
        <v>326</v>
      </c>
      <c r="B101" s="228">
        <v>4462392752.999979</v>
      </c>
      <c r="C101" s="228">
        <v>4660695188</v>
      </c>
      <c r="D101" s="228">
        <v>5129822331.0000582</v>
      </c>
      <c r="E101" s="228">
        <v>5282502174.999999</v>
      </c>
      <c r="F101" s="101">
        <v>5608685846.9999943</v>
      </c>
      <c r="G101" s="101">
        <v>5449178113.0000887</v>
      </c>
      <c r="H101" s="229">
        <f>IFERROR(G101/B101*100-100," ")</f>
        <v>22.113368648170038</v>
      </c>
      <c r="I101" s="229">
        <f>IFERROR(G101/C101*100-100," ")</f>
        <v>16.917710624591237</v>
      </c>
      <c r="J101" s="229">
        <f>IFERROR(G101/D101*100-100," ")</f>
        <v>6.2254745173166981</v>
      </c>
      <c r="K101" s="229">
        <f>IFERROR(G101/E101*100-100," ")</f>
        <v>3.15524598908641</v>
      </c>
      <c r="L101" s="229">
        <f>IFERROR(G101/F101*100-100," ")</f>
        <v>-2.8439413144386378</v>
      </c>
    </row>
    <row r="102" spans="1:12" x14ac:dyDescent="0.3">
      <c r="A102" s="208" t="s">
        <v>327</v>
      </c>
      <c r="B102" s="228">
        <v>1941870013.0000021</v>
      </c>
      <c r="C102" s="228">
        <v>1995488853</v>
      </c>
      <c r="D102" s="228">
        <v>2162346400.0000029</v>
      </c>
      <c r="E102" s="228">
        <v>2184409308.0000005</v>
      </c>
      <c r="F102" s="101">
        <v>2265515351.0000038</v>
      </c>
      <c r="G102" s="101">
        <v>1968616738.0000052</v>
      </c>
      <c r="H102" s="229">
        <f>IFERROR(G102/B102*100-100," ")</f>
        <v>1.3773694851326326</v>
      </c>
      <c r="I102" s="229">
        <f>IFERROR(G102/C102*100-100," ")</f>
        <v>-1.3466432027217508</v>
      </c>
      <c r="J102" s="229">
        <f>IFERROR(G102/D102*100-100," ")</f>
        <v>-8.9592334512175</v>
      </c>
      <c r="K102" s="229">
        <f>IFERROR(G102/E102*100-100," ")</f>
        <v>-9.8787607803031392</v>
      </c>
      <c r="L102" s="229">
        <f>IFERROR(G102/F102*100-100," ")</f>
        <v>-13.105124750929036</v>
      </c>
    </row>
    <row r="103" spans="1:12" x14ac:dyDescent="0.3">
      <c r="A103" s="208" t="s">
        <v>123</v>
      </c>
      <c r="B103" s="228">
        <v>1062156974.9999956</v>
      </c>
      <c r="C103" s="228">
        <v>1089797672</v>
      </c>
      <c r="D103" s="228">
        <v>1203979615.0000021</v>
      </c>
      <c r="E103" s="228">
        <v>1170432464.9999912</v>
      </c>
      <c r="F103" s="101">
        <v>1143296207.9999993</v>
      </c>
      <c r="G103" s="101">
        <v>1454125560.0000012</v>
      </c>
      <c r="H103" s="229">
        <f t="shared" ref="H103:H113" si="36">IFERROR(G103/B103*100-100," ")</f>
        <v>36.903074990399347</v>
      </c>
      <c r="I103" s="229">
        <f t="shared" ref="I103:I113" si="37">IFERROR(G103/C103*100-100," ")</f>
        <v>33.430782370032574</v>
      </c>
      <c r="J103" s="229">
        <f t="shared" ref="J103:J113" si="38">IFERROR(G103/D103*100-100," ")</f>
        <v>20.776593048878041</v>
      </c>
      <c r="K103" s="229">
        <f t="shared" ref="K103:K113" si="39">IFERROR(G103/E103*100-100," ")</f>
        <v>24.238313912457315</v>
      </c>
      <c r="L103" s="229">
        <f t="shared" ref="L103:L113" si="40">IFERROR(G103/F103*100-100," ")</f>
        <v>27.187123496521039</v>
      </c>
    </row>
    <row r="104" spans="1:12" x14ac:dyDescent="0.3">
      <c r="A104" s="208" t="s">
        <v>124</v>
      </c>
      <c r="B104" s="228">
        <v>389837964.00000119</v>
      </c>
      <c r="C104" s="228">
        <v>372240541</v>
      </c>
      <c r="D104" s="228">
        <v>381465520.99999923</v>
      </c>
      <c r="E104" s="228">
        <v>343484944.00000036</v>
      </c>
      <c r="F104" s="101">
        <v>311088397.00000012</v>
      </c>
      <c r="G104" s="101">
        <v>273426650.00000042</v>
      </c>
      <c r="H104" s="229">
        <f t="shared" si="36"/>
        <v>-29.861461619987423</v>
      </c>
      <c r="I104" s="229">
        <f t="shared" si="37"/>
        <v>-26.545709055371162</v>
      </c>
      <c r="J104" s="229">
        <f t="shared" si="38"/>
        <v>-28.322054039583577</v>
      </c>
      <c r="K104" s="229">
        <f t="shared" si="39"/>
        <v>-20.396321650709638</v>
      </c>
      <c r="L104" s="229">
        <f t="shared" si="40"/>
        <v>-12.106445422970793</v>
      </c>
    </row>
    <row r="105" spans="1:12" x14ac:dyDescent="0.3">
      <c r="A105" s="208" t="s">
        <v>125</v>
      </c>
      <c r="B105" s="228">
        <v>248889077.00000012</v>
      </c>
      <c r="C105" s="228">
        <v>231405520</v>
      </c>
      <c r="D105" s="228">
        <v>217602216.00000009</v>
      </c>
      <c r="E105" s="228">
        <v>225548896.9999997</v>
      </c>
      <c r="F105" s="101">
        <v>223852863.99999988</v>
      </c>
      <c r="G105" s="101">
        <v>177065194.99999988</v>
      </c>
      <c r="H105" s="229">
        <f t="shared" si="36"/>
        <v>-28.857787921323762</v>
      </c>
      <c r="I105" s="229">
        <f t="shared" si="37"/>
        <v>-23.482726341186719</v>
      </c>
      <c r="J105" s="229">
        <f t="shared" si="38"/>
        <v>-18.628955966147061</v>
      </c>
      <c r="K105" s="229">
        <f t="shared" si="39"/>
        <v>-21.495871912865042</v>
      </c>
      <c r="L105" s="229">
        <f t="shared" si="40"/>
        <v>-20.901081256659751</v>
      </c>
    </row>
    <row r="106" spans="1:12" x14ac:dyDescent="0.3">
      <c r="A106" s="208" t="s">
        <v>126</v>
      </c>
      <c r="B106" s="228">
        <v>110536794.99999978</v>
      </c>
      <c r="C106" s="228">
        <v>128370708</v>
      </c>
      <c r="D106" s="228">
        <v>133682773.00000003</v>
      </c>
      <c r="E106" s="228">
        <v>126558407.99999996</v>
      </c>
      <c r="F106" s="101">
        <v>126583457.99999999</v>
      </c>
      <c r="G106" s="101">
        <v>124950986.00000009</v>
      </c>
      <c r="H106" s="229">
        <f t="shared" si="36"/>
        <v>13.040174540975542</v>
      </c>
      <c r="I106" s="229">
        <f t="shared" si="37"/>
        <v>-2.663942618435911</v>
      </c>
      <c r="J106" s="229">
        <f t="shared" si="38"/>
        <v>-6.5317219294964417</v>
      </c>
      <c r="K106" s="229">
        <f t="shared" si="39"/>
        <v>-1.270102891938933</v>
      </c>
      <c r="L106" s="229">
        <f t="shared" si="40"/>
        <v>-1.2896408628684242</v>
      </c>
    </row>
    <row r="107" spans="1:12" x14ac:dyDescent="0.3">
      <c r="A107" s="208" t="s">
        <v>127</v>
      </c>
      <c r="B107" s="228">
        <v>742575444.99999952</v>
      </c>
      <c r="C107" s="228">
        <v>803496297</v>
      </c>
      <c r="D107" s="228">
        <v>840196716.00000143</v>
      </c>
      <c r="E107" s="228">
        <v>848168962.00000215</v>
      </c>
      <c r="F107" s="101">
        <v>920737007.00000072</v>
      </c>
      <c r="G107" s="101">
        <v>835901251.00000179</v>
      </c>
      <c r="H107" s="229">
        <f t="shared" si="36"/>
        <v>12.567855108648573</v>
      </c>
      <c r="I107" s="229">
        <f t="shared" si="37"/>
        <v>4.0329935708467701</v>
      </c>
      <c r="J107" s="229">
        <f t="shared" si="38"/>
        <v>-0.51124515464063336</v>
      </c>
      <c r="K107" s="229">
        <f t="shared" si="39"/>
        <v>-1.4463758460428409</v>
      </c>
      <c r="L107" s="229">
        <f t="shared" si="40"/>
        <v>-9.2138966235772131</v>
      </c>
    </row>
    <row r="108" spans="1:12" x14ac:dyDescent="0.3">
      <c r="A108" s="208" t="s">
        <v>325</v>
      </c>
      <c r="B108" s="228">
        <v>328114898.0000003</v>
      </c>
      <c r="C108" s="228">
        <v>280163513</v>
      </c>
      <c r="D108" s="228">
        <v>304510424.99999976</v>
      </c>
      <c r="E108" s="228">
        <v>315888522.99999917</v>
      </c>
      <c r="F108" s="101">
        <v>288474885.99999976</v>
      </c>
      <c r="G108" s="101">
        <v>250249299.99999985</v>
      </c>
      <c r="H108" s="229">
        <f t="shared" si="36"/>
        <v>-23.731198575445475</v>
      </c>
      <c r="I108" s="229">
        <f t="shared" si="37"/>
        <v>-10.677412158234944</v>
      </c>
      <c r="J108" s="229">
        <f t="shared" si="38"/>
        <v>-17.81913542040472</v>
      </c>
      <c r="K108" s="229">
        <f t="shared" si="39"/>
        <v>-20.779236414359843</v>
      </c>
      <c r="L108" s="229">
        <f t="shared" si="40"/>
        <v>-13.250923340342339</v>
      </c>
    </row>
    <row r="109" spans="1:12" x14ac:dyDescent="0.3">
      <c r="A109" s="208" t="s">
        <v>128</v>
      </c>
      <c r="B109" s="228">
        <v>167477080.99999976</v>
      </c>
      <c r="C109" s="228">
        <v>196543017</v>
      </c>
      <c r="D109" s="228">
        <v>225291260.99999982</v>
      </c>
      <c r="E109" s="228">
        <v>222223938.99999997</v>
      </c>
      <c r="F109" s="101">
        <v>249000510.99999988</v>
      </c>
      <c r="G109" s="101">
        <v>190149134.99999982</v>
      </c>
      <c r="H109" s="229">
        <f t="shared" si="36"/>
        <v>13.537406948237958</v>
      </c>
      <c r="I109" s="229">
        <f t="shared" si="37"/>
        <v>-3.2531717980090633</v>
      </c>
      <c r="J109" s="229">
        <f t="shared" si="38"/>
        <v>-15.598530472959638</v>
      </c>
      <c r="K109" s="229">
        <f t="shared" si="39"/>
        <v>-14.433550293607283</v>
      </c>
      <c r="L109" s="229">
        <f t="shared" si="40"/>
        <v>-23.635042259009694</v>
      </c>
    </row>
    <row r="110" spans="1:12" x14ac:dyDescent="0.3">
      <c r="A110" s="208" t="s">
        <v>129</v>
      </c>
      <c r="B110" s="228">
        <v>587094637.00000262</v>
      </c>
      <c r="C110" s="228">
        <v>584796801</v>
      </c>
      <c r="D110" s="228">
        <v>590197545.99999762</v>
      </c>
      <c r="E110" s="228">
        <v>604174172.00000298</v>
      </c>
      <c r="F110" s="101">
        <v>556887128.99999988</v>
      </c>
      <c r="G110" s="101">
        <v>451272767.99999958</v>
      </c>
      <c r="H110" s="229">
        <f t="shared" si="36"/>
        <v>-23.13457838655107</v>
      </c>
      <c r="I110" s="229">
        <f t="shared" si="37"/>
        <v>-22.832551883265253</v>
      </c>
      <c r="J110" s="229">
        <f t="shared" si="38"/>
        <v>-23.538691230003622</v>
      </c>
      <c r="K110" s="229">
        <f t="shared" si="39"/>
        <v>-25.307504207578518</v>
      </c>
      <c r="L110" s="229">
        <f t="shared" si="40"/>
        <v>-18.965128748737939</v>
      </c>
    </row>
    <row r="111" spans="1:12" x14ac:dyDescent="0.3">
      <c r="A111" s="208" t="s">
        <v>132</v>
      </c>
      <c r="B111" s="228">
        <v>97931572.00000003</v>
      </c>
      <c r="C111" s="228">
        <v>92273731</v>
      </c>
      <c r="D111" s="228">
        <v>96798393.00000006</v>
      </c>
      <c r="E111" s="228">
        <v>96009207</v>
      </c>
      <c r="F111" s="101">
        <v>99187221.999999955</v>
      </c>
      <c r="G111" s="101">
        <v>104811036.99999996</v>
      </c>
      <c r="H111" s="229">
        <f t="shared" si="36"/>
        <v>7.0247672527914915</v>
      </c>
      <c r="I111" s="229">
        <f t="shared" si="37"/>
        <v>13.587080379355172</v>
      </c>
      <c r="J111" s="229">
        <f t="shared" si="38"/>
        <v>8.2776622128426141</v>
      </c>
      <c r="K111" s="229">
        <f t="shared" si="39"/>
        <v>9.167693677544861</v>
      </c>
      <c r="L111" s="229">
        <f t="shared" si="40"/>
        <v>5.6698986891678516</v>
      </c>
    </row>
    <row r="112" spans="1:12" x14ac:dyDescent="0.3">
      <c r="A112" s="208" t="s">
        <v>131</v>
      </c>
      <c r="B112" s="228">
        <v>2299997</v>
      </c>
      <c r="C112" s="228">
        <v>1994531</v>
      </c>
      <c r="D112" s="228">
        <v>5558380</v>
      </c>
      <c r="E112" s="228">
        <v>3703095.0000000005</v>
      </c>
      <c r="F112" s="101">
        <v>4225548</v>
      </c>
      <c r="G112" s="101">
        <v>2022737.9999999998</v>
      </c>
      <c r="H112" s="229">
        <f t="shared" si="36"/>
        <v>-12.054754854028076</v>
      </c>
      <c r="I112" s="229">
        <f t="shared" si="37"/>
        <v>1.4142171768701388</v>
      </c>
      <c r="J112" s="229">
        <f t="shared" si="38"/>
        <v>-63.609217074039563</v>
      </c>
      <c r="K112" s="229">
        <f t="shared" si="39"/>
        <v>-45.377096725846911</v>
      </c>
      <c r="L112" s="229">
        <f t="shared" si="40"/>
        <v>-52.130753218280809</v>
      </c>
    </row>
    <row r="113" spans="1:12" x14ac:dyDescent="0.3">
      <c r="A113" s="246" t="s">
        <v>130</v>
      </c>
      <c r="B113" s="2">
        <f t="shared" ref="B113:G113" si="41">SUM(B101:B112)</f>
        <v>10141177206.999979</v>
      </c>
      <c r="C113" s="2">
        <f t="shared" si="41"/>
        <v>10437266372</v>
      </c>
      <c r="D113" s="2">
        <f t="shared" si="41"/>
        <v>11291451577.000063</v>
      </c>
      <c r="E113" s="2">
        <f t="shared" si="41"/>
        <v>11423104094.999996</v>
      </c>
      <c r="F113" s="2">
        <f t="shared" si="41"/>
        <v>11797534427.999998</v>
      </c>
      <c r="G113" s="2">
        <f t="shared" si="41"/>
        <v>11281769471.000097</v>
      </c>
      <c r="H113" s="239">
        <f t="shared" si="36"/>
        <v>11.247138677478404</v>
      </c>
      <c r="I113" s="239">
        <f t="shared" si="37"/>
        <v>8.0912287652793964</v>
      </c>
      <c r="J113" s="239">
        <f t="shared" si="38"/>
        <v>-8.5747221550207087E-2</v>
      </c>
      <c r="K113" s="239">
        <f t="shared" si="39"/>
        <v>-1.2372698596151537</v>
      </c>
      <c r="L113" s="240">
        <f t="shared" si="40"/>
        <v>-4.3718029402465248</v>
      </c>
    </row>
    <row r="114" spans="1:12" x14ac:dyDescent="0.3">
      <c r="F114" s="212"/>
      <c r="G114" s="212"/>
      <c r="H114" s="213" t="str">
        <f>IFERROR(F114/B114*100-100,"")</f>
        <v/>
      </c>
      <c r="I114" s="212" t="str">
        <f>IFERROR(F114/C114*100-100,"")</f>
        <v/>
      </c>
      <c r="J114" s="213" t="str">
        <f>IFERROR(F114/D114*100-100,"")</f>
        <v/>
      </c>
      <c r="K114" s="212" t="str">
        <f>IFERROR(F114/E114*100-100,"")</f>
        <v/>
      </c>
    </row>
    <row r="115" spans="1:12" x14ac:dyDescent="0.3">
      <c r="F115" s="212"/>
      <c r="G115" s="212"/>
      <c r="H115" s="213"/>
      <c r="I115" s="212"/>
      <c r="J115" s="213"/>
      <c r="K115" s="212"/>
    </row>
    <row r="116" spans="1:12" x14ac:dyDescent="0.3">
      <c r="F116" s="212"/>
      <c r="G116" s="212"/>
      <c r="H116" s="213"/>
      <c r="I116" s="212"/>
      <c r="J116" s="213"/>
      <c r="K116" s="212"/>
    </row>
  </sheetData>
  <phoneticPr fontId="24" type="noConversion"/>
  <hyperlinks>
    <hyperlink ref="T1" location="'Indice tavole'!A1" display="torna all'indice " xr:uid="{00000000-0004-0000-0500-000000000000}"/>
  </hyperlink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A1:IT246"/>
  <sheetViews>
    <sheetView zoomScale="85" zoomScaleNormal="85" workbookViewId="0">
      <selection activeCell="B3" sqref="B3"/>
    </sheetView>
  </sheetViews>
  <sheetFormatPr defaultRowHeight="15" x14ac:dyDescent="0.3"/>
  <cols>
    <col min="1" max="1" width="5.28515625" style="42" customWidth="1"/>
    <col min="2" max="2" width="18.7109375" style="33" customWidth="1"/>
    <col min="3" max="3" width="16.140625" style="33" bestFit="1" customWidth="1"/>
    <col min="4" max="5" width="16.140625" style="43" bestFit="1" customWidth="1"/>
    <col min="6" max="8" width="16.140625" style="43" customWidth="1"/>
    <col min="9" max="9" width="8" style="43" customWidth="1"/>
    <col min="10" max="11" width="7.85546875" style="43" customWidth="1"/>
    <col min="12" max="12" width="7.42578125" style="44" customWidth="1"/>
    <col min="13" max="13" width="8.42578125" style="44" customWidth="1"/>
    <col min="14" max="14" width="6.42578125" style="78" bestFit="1" customWidth="1"/>
    <col min="15" max="15" width="5.28515625" style="42" bestFit="1" customWidth="1"/>
    <col min="16" max="16" width="18" style="33" customWidth="1"/>
    <col min="17" max="17" width="16.140625" style="33" bestFit="1" customWidth="1"/>
    <col min="18" max="19" width="16.140625" style="43" bestFit="1" customWidth="1"/>
    <col min="20" max="22" width="16.140625" style="43" customWidth="1"/>
    <col min="23" max="25" width="8.28515625" style="43" customWidth="1"/>
    <col min="26" max="26" width="8.28515625" style="44" customWidth="1"/>
    <col min="27" max="16384" width="9.140625" style="33"/>
  </cols>
  <sheetData>
    <row r="1" spans="1:27" s="23" customFormat="1" ht="15" customHeight="1" x14ac:dyDescent="0.25">
      <c r="A1" s="17" t="str">
        <f>'Indice tavole'!C13</f>
        <v>Paesi per valore delle importazioni ed esportazioni per provincia. Anni 2015-2020. Valori in milioni di euro e variazioni percentuali</v>
      </c>
      <c r="B1" s="18"/>
      <c r="C1" s="18"/>
      <c r="D1" s="19"/>
      <c r="E1" s="20"/>
      <c r="F1" s="20"/>
      <c r="G1" s="20"/>
      <c r="H1" s="20"/>
      <c r="I1" s="20"/>
      <c r="J1" s="20"/>
      <c r="K1" s="20"/>
      <c r="L1" s="21"/>
      <c r="M1" s="21"/>
      <c r="N1" s="21"/>
      <c r="O1" s="22"/>
      <c r="R1" s="24"/>
      <c r="S1" s="24"/>
      <c r="T1" s="24"/>
      <c r="U1" s="24"/>
      <c r="V1" s="24"/>
      <c r="W1" s="24"/>
      <c r="X1" s="24"/>
      <c r="Y1" s="24"/>
      <c r="Z1" s="25"/>
    </row>
    <row r="2" spans="1:27" s="23" customFormat="1" ht="15" customHeight="1" x14ac:dyDescent="0.25">
      <c r="A2" s="317" t="s">
        <v>341</v>
      </c>
      <c r="B2" s="317"/>
      <c r="C2" s="18"/>
      <c r="D2" s="19"/>
      <c r="E2" s="20"/>
      <c r="F2" s="20"/>
      <c r="G2" s="20"/>
      <c r="H2" s="20"/>
      <c r="I2" s="20"/>
      <c r="J2" s="20"/>
      <c r="K2" s="20"/>
      <c r="L2" s="21"/>
      <c r="M2" s="21"/>
      <c r="N2" s="21"/>
      <c r="O2" s="22"/>
      <c r="R2" s="24"/>
      <c r="S2" s="24"/>
      <c r="T2" s="24"/>
      <c r="U2" s="24"/>
      <c r="V2" s="24"/>
      <c r="W2" s="24"/>
      <c r="X2" s="24"/>
      <c r="Y2" s="24"/>
      <c r="Z2" s="25"/>
    </row>
    <row r="3" spans="1:27" s="23" customFormat="1" ht="15" customHeight="1" x14ac:dyDescent="0.25">
      <c r="C3" s="18"/>
      <c r="D3" s="19"/>
      <c r="E3" s="20"/>
      <c r="F3" s="20"/>
      <c r="G3" s="20"/>
      <c r="H3" s="20"/>
      <c r="I3" s="20"/>
      <c r="J3" s="20"/>
      <c r="K3" s="20"/>
      <c r="L3" s="21"/>
      <c r="M3" s="21"/>
      <c r="N3" s="21"/>
      <c r="O3" s="22"/>
      <c r="R3" s="24"/>
      <c r="S3" s="24"/>
      <c r="T3" s="24"/>
      <c r="U3" s="24"/>
      <c r="V3" s="24"/>
      <c r="W3" s="24"/>
      <c r="X3" s="24"/>
      <c r="Y3" s="24"/>
      <c r="Z3" s="25"/>
    </row>
    <row r="4" spans="1:27" s="23" customFormat="1" ht="15" customHeight="1" x14ac:dyDescent="0.25">
      <c r="A4" s="318" t="s">
        <v>86</v>
      </c>
      <c r="B4" s="318" t="s">
        <v>48</v>
      </c>
      <c r="C4" s="320" t="s">
        <v>15</v>
      </c>
      <c r="D4" s="320"/>
      <c r="E4" s="320"/>
      <c r="F4" s="320"/>
      <c r="G4" s="320"/>
      <c r="H4" s="320"/>
      <c r="I4" s="320"/>
      <c r="J4" s="320"/>
      <c r="K4" s="320"/>
      <c r="L4" s="321"/>
      <c r="M4" s="198"/>
      <c r="N4" s="75"/>
      <c r="O4" s="318" t="s">
        <v>86</v>
      </c>
      <c r="P4" s="318" t="s">
        <v>48</v>
      </c>
      <c r="Q4" s="322" t="s">
        <v>16</v>
      </c>
      <c r="R4" s="323"/>
      <c r="S4" s="323"/>
      <c r="T4" s="323"/>
      <c r="U4" s="323"/>
      <c r="V4" s="323"/>
      <c r="W4" s="323"/>
      <c r="X4" s="323"/>
      <c r="Y4" s="323"/>
      <c r="Z4" s="323"/>
      <c r="AA4" s="323"/>
    </row>
    <row r="5" spans="1:27" s="23" customFormat="1" ht="29.25" customHeight="1" x14ac:dyDescent="0.25">
      <c r="A5" s="319"/>
      <c r="B5" s="319"/>
      <c r="C5" s="103">
        <v>2015</v>
      </c>
      <c r="D5" s="103">
        <v>2016</v>
      </c>
      <c r="E5" s="103">
        <v>2017</v>
      </c>
      <c r="F5" s="103">
        <v>2018</v>
      </c>
      <c r="G5" s="103">
        <v>2019</v>
      </c>
      <c r="H5" s="103">
        <v>2020</v>
      </c>
      <c r="I5" s="207" t="s">
        <v>595</v>
      </c>
      <c r="J5" s="207" t="s">
        <v>596</v>
      </c>
      <c r="K5" s="223" t="s">
        <v>597</v>
      </c>
      <c r="L5" s="207" t="s">
        <v>598</v>
      </c>
      <c r="M5" s="207" t="s">
        <v>599</v>
      </c>
      <c r="N5" s="76"/>
      <c r="O5" s="319"/>
      <c r="P5" s="319"/>
      <c r="Q5" s="103">
        <v>2015</v>
      </c>
      <c r="R5" s="103">
        <v>2016</v>
      </c>
      <c r="S5" s="103">
        <v>2017</v>
      </c>
      <c r="T5" s="103">
        <v>2018</v>
      </c>
      <c r="U5" s="103">
        <v>2019</v>
      </c>
      <c r="V5" s="103">
        <v>2020</v>
      </c>
      <c r="W5" s="207" t="s">
        <v>595</v>
      </c>
      <c r="X5" s="207" t="s">
        <v>596</v>
      </c>
      <c r="Y5" s="223" t="s">
        <v>597</v>
      </c>
      <c r="Z5" s="207" t="s">
        <v>598</v>
      </c>
      <c r="AA5" s="207" t="s">
        <v>599</v>
      </c>
    </row>
    <row r="6" spans="1:27" ht="15" customHeight="1" x14ac:dyDescent="0.3">
      <c r="A6" s="27">
        <v>1</v>
      </c>
      <c r="B6" s="28" t="s">
        <v>51</v>
      </c>
      <c r="C6" s="29">
        <v>142039195</v>
      </c>
      <c r="D6" s="29">
        <v>111594222</v>
      </c>
      <c r="E6" s="36">
        <v>125313081.00000013</v>
      </c>
      <c r="F6" s="36">
        <v>123037510.99999996</v>
      </c>
      <c r="G6" s="101">
        <v>123936632</v>
      </c>
      <c r="H6" s="101">
        <v>126147155.00000006</v>
      </c>
      <c r="I6" s="229">
        <f t="shared" ref="I6:I35" si="0">IFERROR(H6/C6*100-100," ")</f>
        <v>-11.188489205391477</v>
      </c>
      <c r="J6" s="229">
        <f t="shared" ref="J6:J35" si="1">IFERROR(H6/D6*100-100," ")</f>
        <v>13.040937728836937</v>
      </c>
      <c r="K6" s="229">
        <f t="shared" ref="K6:K35" si="2">IFERROR(H6/E6*100-100," ")</f>
        <v>0.66559212601271156</v>
      </c>
      <c r="L6" s="229">
        <f t="shared" ref="L6:L35" si="3">IFERROR(H6/F6*100-100," ")</f>
        <v>2.5273950803508285</v>
      </c>
      <c r="M6" s="229">
        <f t="shared" ref="M6:M35" si="4">IFERROR(H6/G6*100-100," ")</f>
        <v>1.7835913114050612</v>
      </c>
      <c r="N6" s="74"/>
      <c r="O6" s="27">
        <v>1</v>
      </c>
      <c r="P6" s="28" t="s">
        <v>51</v>
      </c>
      <c r="Q6" s="29">
        <v>191485357</v>
      </c>
      <c r="R6" s="29">
        <v>184346737</v>
      </c>
      <c r="S6" s="36">
        <v>174954709.99999994</v>
      </c>
      <c r="T6" s="36">
        <v>203249448.00000006</v>
      </c>
      <c r="U6" s="101">
        <v>206528285.99999997</v>
      </c>
      <c r="V6" s="101">
        <v>193705039.99999988</v>
      </c>
      <c r="W6" s="229">
        <f t="shared" ref="W6:W35" si="5">IFERROR(V6/Q6*100-100," ")</f>
        <v>1.1591920315869828</v>
      </c>
      <c r="X6" s="229">
        <f t="shared" ref="X6:X35" si="6">IFERROR(V6/R6*100-100," ")</f>
        <v>5.0764679387842193</v>
      </c>
      <c r="Y6" s="229">
        <f t="shared" ref="Y6:Y35" si="7">IFERROR(V6/S6*100-100," ")</f>
        <v>10.717247909473244</v>
      </c>
      <c r="Z6" s="229">
        <f t="shared" ref="Z6:Z35" si="8">IFERROR(V6/T6*100-100," ")</f>
        <v>-4.6959084484205675</v>
      </c>
      <c r="AA6" s="229">
        <f t="shared" ref="AA6:AA35" si="9">IFERROR(V6/U6*100-100," ")</f>
        <v>-6.2089538669778648</v>
      </c>
    </row>
    <row r="7" spans="1:27" ht="15" customHeight="1" x14ac:dyDescent="0.3">
      <c r="A7" s="34">
        <v>2</v>
      </c>
      <c r="B7" s="35" t="s">
        <v>57</v>
      </c>
      <c r="C7" s="36">
        <v>314890102</v>
      </c>
      <c r="D7" s="36">
        <v>259507524</v>
      </c>
      <c r="E7" s="36">
        <v>209687774.00000036</v>
      </c>
      <c r="F7" s="36">
        <v>193495436.99999964</v>
      </c>
      <c r="G7" s="101">
        <v>199182151.99999994</v>
      </c>
      <c r="H7" s="101">
        <v>179590347.00000027</v>
      </c>
      <c r="I7" s="229">
        <f t="shared" si="0"/>
        <v>-42.967293713157019</v>
      </c>
      <c r="J7" s="229">
        <f t="shared" si="1"/>
        <v>-30.795707102503783</v>
      </c>
      <c r="K7" s="229">
        <f t="shared" si="2"/>
        <v>-14.35344866601524</v>
      </c>
      <c r="L7" s="229">
        <f t="shared" si="3"/>
        <v>-7.1862624853522448</v>
      </c>
      <c r="M7" s="229">
        <f t="shared" si="4"/>
        <v>-9.83612477487425</v>
      </c>
      <c r="N7" s="74"/>
      <c r="O7" s="34">
        <v>2</v>
      </c>
      <c r="P7" s="35" t="s">
        <v>57</v>
      </c>
      <c r="Q7" s="36">
        <v>54333683</v>
      </c>
      <c r="R7" s="36">
        <v>47354162</v>
      </c>
      <c r="S7" s="36">
        <v>57476321.000000007</v>
      </c>
      <c r="T7" s="36">
        <v>35317620.999999993</v>
      </c>
      <c r="U7" s="101">
        <v>40264396.000000015</v>
      </c>
      <c r="V7" s="101">
        <v>35428889.000000037</v>
      </c>
      <c r="W7" s="229">
        <f t="shared" si="5"/>
        <v>-34.793875467635729</v>
      </c>
      <c r="X7" s="229">
        <f t="shared" si="6"/>
        <v>-25.183157079202374</v>
      </c>
      <c r="Y7" s="229">
        <f t="shared" si="7"/>
        <v>-38.359156634259818</v>
      </c>
      <c r="Z7" s="229">
        <f t="shared" si="8"/>
        <v>0.31504953292306936</v>
      </c>
      <c r="AA7" s="229">
        <f t="shared" si="9"/>
        <v>-12.009386655148077</v>
      </c>
    </row>
    <row r="8" spans="1:27" ht="15" customHeight="1" x14ac:dyDescent="0.3">
      <c r="A8" s="34">
        <v>3</v>
      </c>
      <c r="B8" s="35" t="s">
        <v>49</v>
      </c>
      <c r="C8" s="36">
        <v>159889907</v>
      </c>
      <c r="D8" s="36">
        <v>138942518</v>
      </c>
      <c r="E8" s="36">
        <v>176568426.99999964</v>
      </c>
      <c r="F8" s="36">
        <v>535497533.99999952</v>
      </c>
      <c r="G8" s="36">
        <v>661982591.99999976</v>
      </c>
      <c r="H8" s="36">
        <v>192980686.00000009</v>
      </c>
      <c r="I8" s="229">
        <f t="shared" si="0"/>
        <v>20.695977388991849</v>
      </c>
      <c r="J8" s="229">
        <f t="shared" si="1"/>
        <v>38.892463428653343</v>
      </c>
      <c r="K8" s="229">
        <f t="shared" si="2"/>
        <v>9.2951266989542063</v>
      </c>
      <c r="L8" s="229">
        <f t="shared" si="3"/>
        <v>-63.962357667925275</v>
      </c>
      <c r="M8" s="229">
        <f t="shared" si="4"/>
        <v>-70.848072391607516</v>
      </c>
      <c r="N8" s="74"/>
      <c r="O8" s="34">
        <v>3</v>
      </c>
      <c r="P8" s="35" t="s">
        <v>49</v>
      </c>
      <c r="Q8" s="36">
        <v>218211312</v>
      </c>
      <c r="R8" s="36">
        <v>184961396</v>
      </c>
      <c r="S8" s="36">
        <v>201201858.99999985</v>
      </c>
      <c r="T8" s="36">
        <v>206182615.00000015</v>
      </c>
      <c r="U8" s="36">
        <v>227807892</v>
      </c>
      <c r="V8" s="36">
        <v>238886569.99999988</v>
      </c>
      <c r="W8" s="229">
        <f t="shared" si="5"/>
        <v>9.4748791025095329</v>
      </c>
      <c r="X8" s="229">
        <f t="shared" si="6"/>
        <v>29.154826448217278</v>
      </c>
      <c r="Y8" s="229">
        <f t="shared" si="7"/>
        <v>18.7298025909393</v>
      </c>
      <c r="Z8" s="229">
        <f t="shared" si="8"/>
        <v>15.861645270140599</v>
      </c>
      <c r="AA8" s="229">
        <f t="shared" si="9"/>
        <v>4.8631669002932938</v>
      </c>
    </row>
    <row r="9" spans="1:27" ht="15" customHeight="1" x14ac:dyDescent="0.3">
      <c r="A9" s="34">
        <v>4</v>
      </c>
      <c r="B9" s="35" t="s">
        <v>54</v>
      </c>
      <c r="C9" s="36">
        <v>42490344</v>
      </c>
      <c r="D9" s="36">
        <v>40507317</v>
      </c>
      <c r="E9" s="36">
        <v>40302833.000000022</v>
      </c>
      <c r="F9" s="36">
        <v>35296520.999999978</v>
      </c>
      <c r="G9" s="36">
        <v>37952472</v>
      </c>
      <c r="H9" s="36">
        <v>30863067.999999952</v>
      </c>
      <c r="I9" s="229">
        <f t="shared" si="0"/>
        <v>-27.364513688098285</v>
      </c>
      <c r="J9" s="229">
        <f t="shared" si="1"/>
        <v>-23.808659062756604</v>
      </c>
      <c r="K9" s="229">
        <f t="shared" si="2"/>
        <v>-23.422087970838348</v>
      </c>
      <c r="L9" s="229">
        <f t="shared" si="3"/>
        <v>-12.560594852960236</v>
      </c>
      <c r="M9" s="229">
        <f t="shared" si="4"/>
        <v>-18.679689691886338</v>
      </c>
      <c r="N9" s="74"/>
      <c r="O9" s="34">
        <v>4</v>
      </c>
      <c r="P9" s="35" t="s">
        <v>54</v>
      </c>
      <c r="Q9" s="36">
        <v>91315933</v>
      </c>
      <c r="R9" s="36">
        <v>83886740</v>
      </c>
      <c r="S9" s="36">
        <v>64264294.000000037</v>
      </c>
      <c r="T9" s="36">
        <v>66029019.999999933</v>
      </c>
      <c r="U9" s="36">
        <v>57633024.000000007</v>
      </c>
      <c r="V9" s="36">
        <v>47317491.000000052</v>
      </c>
      <c r="W9" s="229">
        <f t="shared" si="5"/>
        <v>-48.182656141727151</v>
      </c>
      <c r="X9" s="229">
        <f t="shared" si="6"/>
        <v>-43.593598940666844</v>
      </c>
      <c r="Y9" s="229">
        <f t="shared" si="7"/>
        <v>-26.370480316799203</v>
      </c>
      <c r="Z9" s="229">
        <f t="shared" si="8"/>
        <v>-28.338341232385247</v>
      </c>
      <c r="AA9" s="229">
        <f t="shared" si="9"/>
        <v>-17.898649565915463</v>
      </c>
    </row>
    <row r="10" spans="1:27" ht="15" customHeight="1" x14ac:dyDescent="0.3">
      <c r="A10" s="34">
        <v>5</v>
      </c>
      <c r="B10" s="35" t="s">
        <v>82</v>
      </c>
      <c r="C10" s="36">
        <v>31886842</v>
      </c>
      <c r="D10" s="36">
        <v>26197646</v>
      </c>
      <c r="E10" s="36">
        <v>26024096.000000007</v>
      </c>
      <c r="F10" s="36">
        <v>21345285.999999996</v>
      </c>
      <c r="G10" s="36">
        <v>20758115</v>
      </c>
      <c r="H10" s="36">
        <v>13345729.999999989</v>
      </c>
      <c r="I10" s="229">
        <f t="shared" si="0"/>
        <v>-58.146592252691597</v>
      </c>
      <c r="J10" s="229">
        <f t="shared" si="1"/>
        <v>-49.057522191115986</v>
      </c>
      <c r="K10" s="229">
        <f t="shared" si="2"/>
        <v>-48.717795999522963</v>
      </c>
      <c r="L10" s="229">
        <f t="shared" si="3"/>
        <v>-37.476921133781062</v>
      </c>
      <c r="M10" s="229">
        <f t="shared" si="4"/>
        <v>-35.708372364253748</v>
      </c>
      <c r="N10" s="74"/>
      <c r="O10" s="34">
        <v>5</v>
      </c>
      <c r="P10" s="35" t="s">
        <v>82</v>
      </c>
      <c r="Q10" s="36">
        <v>4094768</v>
      </c>
      <c r="R10" s="36">
        <v>4615727</v>
      </c>
      <c r="S10" s="36">
        <v>5467087.9999999991</v>
      </c>
      <c r="T10" s="36">
        <v>5036294.0000000019</v>
      </c>
      <c r="U10" s="36">
        <v>4147051.0000000009</v>
      </c>
      <c r="V10" s="36">
        <v>5021222</v>
      </c>
      <c r="W10" s="229">
        <f t="shared" si="5"/>
        <v>22.625311128737934</v>
      </c>
      <c r="X10" s="229">
        <f t="shared" si="6"/>
        <v>8.7850732939794796</v>
      </c>
      <c r="Y10" s="229">
        <f t="shared" si="7"/>
        <v>-8.1554567989393831</v>
      </c>
      <c r="Z10" s="229">
        <f t="shared" si="8"/>
        <v>-0.29926767579497948</v>
      </c>
      <c r="AA10" s="229">
        <f t="shared" si="9"/>
        <v>21.079340475918883</v>
      </c>
    </row>
    <row r="11" spans="1:27" ht="15" customHeight="1" x14ac:dyDescent="0.3">
      <c r="A11" s="34">
        <v>6</v>
      </c>
      <c r="B11" s="35" t="s">
        <v>84</v>
      </c>
      <c r="C11" s="36">
        <v>21494178</v>
      </c>
      <c r="D11" s="36">
        <v>20640996</v>
      </c>
      <c r="E11" s="36">
        <v>21338198.999999993</v>
      </c>
      <c r="F11" s="36">
        <v>24834029.999999989</v>
      </c>
      <c r="G11" s="36">
        <v>24698250</v>
      </c>
      <c r="H11" s="36">
        <v>22294249.000000015</v>
      </c>
      <c r="I11" s="229">
        <f t="shared" si="0"/>
        <v>3.7222684207789456</v>
      </c>
      <c r="J11" s="229">
        <f t="shared" si="1"/>
        <v>8.009560197579674</v>
      </c>
      <c r="K11" s="229">
        <f t="shared" si="2"/>
        <v>4.4804624795186498</v>
      </c>
      <c r="L11" s="229">
        <f t="shared" si="3"/>
        <v>-10.227019134630893</v>
      </c>
      <c r="M11" s="229">
        <f t="shared" si="4"/>
        <v>-9.733487190387919</v>
      </c>
      <c r="N11" s="74"/>
      <c r="O11" s="34">
        <v>6</v>
      </c>
      <c r="P11" s="35" t="s">
        <v>84</v>
      </c>
      <c r="Q11" s="36">
        <v>6514300</v>
      </c>
      <c r="R11" s="36">
        <v>6354002</v>
      </c>
      <c r="S11" s="36">
        <v>7516120.0000000019</v>
      </c>
      <c r="T11" s="36">
        <v>9202960.0000000019</v>
      </c>
      <c r="U11" s="36">
        <v>9275514</v>
      </c>
      <c r="V11" s="36">
        <v>10472068.999999996</v>
      </c>
      <c r="W11" s="229">
        <f t="shared" si="5"/>
        <v>60.755092642340657</v>
      </c>
      <c r="X11" s="229">
        <f t="shared" si="6"/>
        <v>64.810602829523759</v>
      </c>
      <c r="Y11" s="229">
        <f t="shared" si="7"/>
        <v>39.328124085299237</v>
      </c>
      <c r="Z11" s="229">
        <f t="shared" si="8"/>
        <v>13.790226188095929</v>
      </c>
      <c r="AA11" s="229">
        <f t="shared" si="9"/>
        <v>12.900147636023135</v>
      </c>
    </row>
    <row r="12" spans="1:27" ht="15" customHeight="1" x14ac:dyDescent="0.3">
      <c r="A12" s="34">
        <v>7</v>
      </c>
      <c r="B12" s="35" t="s">
        <v>77</v>
      </c>
      <c r="C12" s="36">
        <v>15117481</v>
      </c>
      <c r="D12" s="36">
        <v>15403898</v>
      </c>
      <c r="E12" s="36">
        <v>19392520.000000004</v>
      </c>
      <c r="F12" s="36">
        <v>16734535.000000007</v>
      </c>
      <c r="G12" s="36">
        <v>20516243</v>
      </c>
      <c r="H12" s="36">
        <v>20233376.999999993</v>
      </c>
      <c r="I12" s="229">
        <f t="shared" si="0"/>
        <v>33.8409289219546</v>
      </c>
      <c r="J12" s="229">
        <f t="shared" si="1"/>
        <v>31.352317445882818</v>
      </c>
      <c r="K12" s="229">
        <f t="shared" si="2"/>
        <v>4.335986246243337</v>
      </c>
      <c r="L12" s="229">
        <f t="shared" si="3"/>
        <v>20.907912887928973</v>
      </c>
      <c r="M12" s="229">
        <f t="shared" si="4"/>
        <v>-1.3787417121156551</v>
      </c>
      <c r="N12" s="74"/>
      <c r="O12" s="34">
        <v>7</v>
      </c>
      <c r="P12" s="35" t="s">
        <v>77</v>
      </c>
      <c r="Q12" s="36">
        <v>18749494</v>
      </c>
      <c r="R12" s="36">
        <v>21773303</v>
      </c>
      <c r="S12" s="36">
        <v>18582589.999999996</v>
      </c>
      <c r="T12" s="36">
        <v>30291323.999999952</v>
      </c>
      <c r="U12" s="36">
        <v>27976678</v>
      </c>
      <c r="V12" s="36">
        <v>34704190.999999993</v>
      </c>
      <c r="W12" s="229">
        <f t="shared" si="5"/>
        <v>85.094013737117336</v>
      </c>
      <c r="X12" s="229">
        <f t="shared" si="6"/>
        <v>59.388729399485214</v>
      </c>
      <c r="Y12" s="229">
        <f t="shared" si="7"/>
        <v>86.756480124675818</v>
      </c>
      <c r="Z12" s="229">
        <f t="shared" si="8"/>
        <v>14.568088869275073</v>
      </c>
      <c r="AA12" s="229">
        <f t="shared" si="9"/>
        <v>24.04686146082102</v>
      </c>
    </row>
    <row r="13" spans="1:27" ht="15" customHeight="1" x14ac:dyDescent="0.3">
      <c r="A13" s="34">
        <v>8</v>
      </c>
      <c r="B13" s="35" t="s">
        <v>73</v>
      </c>
      <c r="C13" s="36">
        <v>7112119</v>
      </c>
      <c r="D13" s="36">
        <v>4211070</v>
      </c>
      <c r="E13" s="36">
        <v>2859522</v>
      </c>
      <c r="F13" s="36">
        <v>2533516.9999999995</v>
      </c>
      <c r="G13" s="36">
        <v>2195201</v>
      </c>
      <c r="H13" s="36">
        <v>1376756</v>
      </c>
      <c r="I13" s="229">
        <f t="shared" si="0"/>
        <v>-80.642112428096326</v>
      </c>
      <c r="J13" s="229">
        <f t="shared" si="1"/>
        <v>-67.306266578328064</v>
      </c>
      <c r="K13" s="229">
        <f t="shared" si="2"/>
        <v>-51.853631481065712</v>
      </c>
      <c r="L13" s="229">
        <f t="shared" si="3"/>
        <v>-45.658308193708578</v>
      </c>
      <c r="M13" s="229">
        <f t="shared" si="4"/>
        <v>-37.28337405094112</v>
      </c>
      <c r="N13" s="74"/>
      <c r="O13" s="34">
        <v>8</v>
      </c>
      <c r="P13" s="35" t="s">
        <v>73</v>
      </c>
      <c r="Q13" s="36">
        <v>24043175</v>
      </c>
      <c r="R13" s="36">
        <v>26832409</v>
      </c>
      <c r="S13" s="36">
        <v>35134310.999999955</v>
      </c>
      <c r="T13" s="36">
        <v>37668423</v>
      </c>
      <c r="U13" s="36">
        <v>45866706.999999985</v>
      </c>
      <c r="V13" s="36">
        <v>60255702.000000022</v>
      </c>
      <c r="W13" s="229">
        <f t="shared" si="5"/>
        <v>150.61457981319032</v>
      </c>
      <c r="X13" s="229">
        <f t="shared" si="6"/>
        <v>124.56314675286899</v>
      </c>
      <c r="Y13" s="229">
        <f t="shared" si="7"/>
        <v>71.501020754327868</v>
      </c>
      <c r="Z13" s="229">
        <f t="shared" si="8"/>
        <v>59.963431439643813</v>
      </c>
      <c r="AA13" s="229">
        <f t="shared" si="9"/>
        <v>31.371327791201651</v>
      </c>
    </row>
    <row r="14" spans="1:27" ht="15" customHeight="1" x14ac:dyDescent="0.3">
      <c r="A14" s="34">
        <v>9</v>
      </c>
      <c r="B14" s="35" t="s">
        <v>53</v>
      </c>
      <c r="C14" s="36">
        <v>115114428</v>
      </c>
      <c r="D14" s="36">
        <v>125405826</v>
      </c>
      <c r="E14" s="36">
        <v>117955425.99999993</v>
      </c>
      <c r="F14" s="36">
        <v>109190391.99999996</v>
      </c>
      <c r="G14" s="36">
        <v>115602522.0000001</v>
      </c>
      <c r="H14" s="36">
        <v>109398204.99999996</v>
      </c>
      <c r="I14" s="229">
        <f t="shared" si="0"/>
        <v>-4.9656877068442213</v>
      </c>
      <c r="J14" s="229">
        <f t="shared" si="1"/>
        <v>-12.764654969060246</v>
      </c>
      <c r="K14" s="229">
        <f t="shared" si="2"/>
        <v>-7.2546226063394386</v>
      </c>
      <c r="L14" s="229">
        <f t="shared" si="3"/>
        <v>0.19032169057511794</v>
      </c>
      <c r="M14" s="229">
        <f t="shared" si="4"/>
        <v>-5.3669391399611044</v>
      </c>
      <c r="N14" s="74"/>
      <c r="O14" s="34">
        <v>9</v>
      </c>
      <c r="P14" s="35" t="s">
        <v>53</v>
      </c>
      <c r="Q14" s="36">
        <v>92718465</v>
      </c>
      <c r="R14" s="36">
        <v>96724562</v>
      </c>
      <c r="S14" s="36">
        <v>119539875.99999994</v>
      </c>
      <c r="T14" s="36">
        <v>91426086.999999955</v>
      </c>
      <c r="U14" s="36">
        <v>91009781.00000003</v>
      </c>
      <c r="V14" s="36">
        <v>75290261</v>
      </c>
      <c r="W14" s="229">
        <f t="shared" si="5"/>
        <v>-18.796907390561316</v>
      </c>
      <c r="X14" s="229">
        <f t="shared" si="6"/>
        <v>-22.160142736030181</v>
      </c>
      <c r="Y14" s="229">
        <f t="shared" si="7"/>
        <v>-37.016614439185105</v>
      </c>
      <c r="Z14" s="229">
        <f t="shared" si="8"/>
        <v>-17.649039272565574</v>
      </c>
      <c r="AA14" s="229">
        <f t="shared" si="9"/>
        <v>-17.272341310215893</v>
      </c>
    </row>
    <row r="15" spans="1:27" ht="15" customHeight="1" x14ac:dyDescent="0.3">
      <c r="A15" s="34">
        <v>10</v>
      </c>
      <c r="B15" s="35" t="s">
        <v>59</v>
      </c>
      <c r="C15" s="36">
        <v>43144045</v>
      </c>
      <c r="D15" s="36">
        <v>39464029</v>
      </c>
      <c r="E15" s="36">
        <v>35775187.000000015</v>
      </c>
      <c r="F15" s="36">
        <v>34580497.99999997</v>
      </c>
      <c r="G15" s="36">
        <v>37945486.000000007</v>
      </c>
      <c r="H15" s="36">
        <v>34688819.000000007</v>
      </c>
      <c r="I15" s="229">
        <f t="shared" si="0"/>
        <v>-19.597666375510201</v>
      </c>
      <c r="J15" s="229">
        <f t="shared" si="1"/>
        <v>-12.100158349265328</v>
      </c>
      <c r="K15" s="229">
        <f t="shared" si="2"/>
        <v>-3.036652191363828</v>
      </c>
      <c r="L15" s="229">
        <f t="shared" si="3"/>
        <v>0.31324303079740901</v>
      </c>
      <c r="M15" s="229">
        <f t="shared" si="4"/>
        <v>-8.582488573212629</v>
      </c>
      <c r="N15" s="74"/>
      <c r="O15" s="34">
        <v>10</v>
      </c>
      <c r="P15" s="35" t="s">
        <v>59</v>
      </c>
      <c r="Q15" s="36">
        <v>32491258</v>
      </c>
      <c r="R15" s="36">
        <v>30936724</v>
      </c>
      <c r="S15" s="36">
        <v>32850034.999999981</v>
      </c>
      <c r="T15" s="36">
        <v>32539756.999999993</v>
      </c>
      <c r="U15" s="36">
        <v>32441474</v>
      </c>
      <c r="V15" s="36">
        <v>57406206.999999993</v>
      </c>
      <c r="W15" s="229">
        <f t="shared" si="5"/>
        <v>76.682007818841583</v>
      </c>
      <c r="X15" s="229">
        <f t="shared" si="6"/>
        <v>85.560070937051989</v>
      </c>
      <c r="Y15" s="229">
        <f t="shared" si="7"/>
        <v>74.752346534790689</v>
      </c>
      <c r="Z15" s="229">
        <f t="shared" si="8"/>
        <v>76.418671473176659</v>
      </c>
      <c r="AA15" s="229">
        <f t="shared" si="9"/>
        <v>76.953140291960807</v>
      </c>
    </row>
    <row r="16" spans="1:27" ht="15" customHeight="1" x14ac:dyDescent="0.3">
      <c r="A16" s="34">
        <v>11</v>
      </c>
      <c r="B16" s="35" t="s">
        <v>133</v>
      </c>
      <c r="C16" s="36">
        <v>634127</v>
      </c>
      <c r="D16" s="36">
        <v>229826</v>
      </c>
      <c r="E16" s="36">
        <v>515972.00000000006</v>
      </c>
      <c r="F16" s="36">
        <v>723374.99999999988</v>
      </c>
      <c r="G16" s="36">
        <v>2055827</v>
      </c>
      <c r="H16" s="36">
        <v>1487541.0000000005</v>
      </c>
      <c r="I16" s="229">
        <f t="shared" si="0"/>
        <v>134.58092779522087</v>
      </c>
      <c r="J16" s="229">
        <f t="shared" si="1"/>
        <v>547.24661265479119</v>
      </c>
      <c r="K16" s="229">
        <f t="shared" si="2"/>
        <v>188.29878365492709</v>
      </c>
      <c r="L16" s="229">
        <f t="shared" si="3"/>
        <v>105.63898392949724</v>
      </c>
      <c r="M16" s="229">
        <f t="shared" si="4"/>
        <v>-27.642695615924865</v>
      </c>
      <c r="N16" s="74"/>
      <c r="O16" s="34">
        <v>11</v>
      </c>
      <c r="P16" s="35" t="s">
        <v>133</v>
      </c>
      <c r="Q16" s="36">
        <v>1017641</v>
      </c>
      <c r="R16" s="36">
        <v>1239805</v>
      </c>
      <c r="S16" s="36">
        <v>816212.00000000023</v>
      </c>
      <c r="T16" s="36">
        <v>1249348.0000000007</v>
      </c>
      <c r="U16" s="36">
        <v>796816</v>
      </c>
      <c r="V16" s="36">
        <v>595322.99999999988</v>
      </c>
      <c r="W16" s="229">
        <f t="shared" si="5"/>
        <v>-41.499703726559765</v>
      </c>
      <c r="X16" s="229">
        <f t="shared" si="6"/>
        <v>-51.98252951068919</v>
      </c>
      <c r="Y16" s="229">
        <f t="shared" si="7"/>
        <v>-27.062699396725392</v>
      </c>
      <c r="Z16" s="229">
        <f t="shared" si="8"/>
        <v>-52.349305397695474</v>
      </c>
      <c r="AA16" s="229">
        <f t="shared" si="9"/>
        <v>-25.287268327945227</v>
      </c>
    </row>
    <row r="17" spans="1:27" ht="15" customHeight="1" x14ac:dyDescent="0.3">
      <c r="A17" s="34">
        <v>12</v>
      </c>
      <c r="B17" s="35" t="s">
        <v>67</v>
      </c>
      <c r="C17" s="36">
        <v>28527602</v>
      </c>
      <c r="D17" s="36">
        <v>27264433</v>
      </c>
      <c r="E17" s="36">
        <v>21269001.999999981</v>
      </c>
      <c r="F17" s="36">
        <v>23981527.000000019</v>
      </c>
      <c r="G17" s="36">
        <v>25621191</v>
      </c>
      <c r="H17" s="36">
        <v>26674108.999999985</v>
      </c>
      <c r="I17" s="229">
        <f t="shared" si="0"/>
        <v>-6.4971917373216854</v>
      </c>
      <c r="J17" s="229">
        <f t="shared" si="1"/>
        <v>-2.165179815035998</v>
      </c>
      <c r="K17" s="229">
        <f t="shared" si="2"/>
        <v>25.41307297822442</v>
      </c>
      <c r="L17" s="229">
        <f t="shared" si="3"/>
        <v>11.227733746895964</v>
      </c>
      <c r="M17" s="229">
        <f t="shared" si="4"/>
        <v>4.1095591535927696</v>
      </c>
      <c r="N17" s="74"/>
      <c r="O17" s="34">
        <v>12</v>
      </c>
      <c r="P17" s="35" t="s">
        <v>67</v>
      </c>
      <c r="Q17" s="36">
        <v>19531440</v>
      </c>
      <c r="R17" s="36">
        <v>19195630</v>
      </c>
      <c r="S17" s="36">
        <v>17867969.000000004</v>
      </c>
      <c r="T17" s="36">
        <v>14104587.000000007</v>
      </c>
      <c r="U17" s="36">
        <v>14875832.000000002</v>
      </c>
      <c r="V17" s="36">
        <v>17580296.000000007</v>
      </c>
      <c r="W17" s="229">
        <f t="shared" si="5"/>
        <v>-9.9897600996137044</v>
      </c>
      <c r="X17" s="229">
        <f t="shared" si="6"/>
        <v>-8.4151132315010955</v>
      </c>
      <c r="Y17" s="229">
        <f t="shared" si="7"/>
        <v>-1.6099927193739632</v>
      </c>
      <c r="Z17" s="229">
        <f t="shared" si="8"/>
        <v>24.642401794536767</v>
      </c>
      <c r="AA17" s="229">
        <f t="shared" si="9"/>
        <v>18.18025371622916</v>
      </c>
    </row>
    <row r="18" spans="1:27" ht="15" customHeight="1" x14ac:dyDescent="0.3">
      <c r="A18" s="34">
        <v>13</v>
      </c>
      <c r="B18" s="35" t="s">
        <v>134</v>
      </c>
      <c r="C18" s="36">
        <v>9949873</v>
      </c>
      <c r="D18" s="36">
        <v>9435193</v>
      </c>
      <c r="E18" s="36">
        <v>12423154.000000002</v>
      </c>
      <c r="F18" s="36">
        <v>4567531.9999999953</v>
      </c>
      <c r="G18" s="36">
        <v>5298503</v>
      </c>
      <c r="H18" s="36">
        <v>4494015.9999999981</v>
      </c>
      <c r="I18" s="229">
        <f t="shared" si="0"/>
        <v>-54.833433552367971</v>
      </c>
      <c r="J18" s="229">
        <f t="shared" si="1"/>
        <v>-52.369644160962068</v>
      </c>
      <c r="K18" s="229">
        <f t="shared" si="2"/>
        <v>-63.825482643135572</v>
      </c>
      <c r="L18" s="229">
        <f t="shared" si="3"/>
        <v>-1.609534426907075</v>
      </c>
      <c r="M18" s="229">
        <f t="shared" si="4"/>
        <v>-15.183288562826178</v>
      </c>
      <c r="N18" s="74"/>
      <c r="O18" s="34">
        <v>13</v>
      </c>
      <c r="P18" s="35" t="s">
        <v>134</v>
      </c>
      <c r="Q18" s="36">
        <v>2293753</v>
      </c>
      <c r="R18" s="36">
        <v>2017199</v>
      </c>
      <c r="S18" s="36">
        <v>3554413.0000000005</v>
      </c>
      <c r="T18" s="36">
        <v>2598756.0000000005</v>
      </c>
      <c r="U18" s="36">
        <v>2717544</v>
      </c>
      <c r="V18" s="36">
        <v>4090807.0000000014</v>
      </c>
      <c r="W18" s="229">
        <f t="shared" si="5"/>
        <v>78.345576005786228</v>
      </c>
      <c r="X18" s="229">
        <f t="shared" si="6"/>
        <v>102.79640233809363</v>
      </c>
      <c r="Y18" s="229">
        <f t="shared" si="7"/>
        <v>15.090930626238446</v>
      </c>
      <c r="Z18" s="229">
        <f t="shared" si="8"/>
        <v>57.41404733649486</v>
      </c>
      <c r="AA18" s="229">
        <f t="shared" si="9"/>
        <v>50.533238836243356</v>
      </c>
    </row>
    <row r="19" spans="1:27" ht="15" customHeight="1" x14ac:dyDescent="0.3">
      <c r="A19" s="34">
        <v>14</v>
      </c>
      <c r="B19" s="35" t="s">
        <v>55</v>
      </c>
      <c r="C19" s="36">
        <v>41251534</v>
      </c>
      <c r="D19" s="36">
        <v>31482560</v>
      </c>
      <c r="E19" s="36">
        <v>44506052.99999997</v>
      </c>
      <c r="F19" s="36">
        <v>46563720.999999993</v>
      </c>
      <c r="G19" s="36">
        <v>43834776</v>
      </c>
      <c r="H19" s="36">
        <v>40449611.000000022</v>
      </c>
      <c r="I19" s="229">
        <f t="shared" si="0"/>
        <v>-1.9439834649542433</v>
      </c>
      <c r="J19" s="229">
        <f t="shared" si="1"/>
        <v>28.48259798440796</v>
      </c>
      <c r="K19" s="229">
        <f t="shared" si="2"/>
        <v>-9.1143602421898606</v>
      </c>
      <c r="L19" s="229">
        <f t="shared" si="3"/>
        <v>-13.130630174508539</v>
      </c>
      <c r="M19" s="229">
        <f t="shared" si="4"/>
        <v>-7.7225557169494294</v>
      </c>
      <c r="N19" s="74"/>
      <c r="O19" s="34">
        <v>14</v>
      </c>
      <c r="P19" s="35" t="s">
        <v>55</v>
      </c>
      <c r="Q19" s="36">
        <v>65843946</v>
      </c>
      <c r="R19" s="36">
        <v>57429986</v>
      </c>
      <c r="S19" s="36">
        <v>70056959.000000015</v>
      </c>
      <c r="T19" s="36">
        <v>72349128.000000045</v>
      </c>
      <c r="U19" s="36">
        <v>74657051</v>
      </c>
      <c r="V19" s="36">
        <v>54679917.99999994</v>
      </c>
      <c r="W19" s="229">
        <f t="shared" si="5"/>
        <v>-16.955283937569689</v>
      </c>
      <c r="X19" s="229">
        <f t="shared" si="6"/>
        <v>-4.7885576709004596</v>
      </c>
      <c r="Y19" s="229">
        <f t="shared" si="7"/>
        <v>-21.949341249596728</v>
      </c>
      <c r="Z19" s="229">
        <f t="shared" si="8"/>
        <v>-24.422146456278085</v>
      </c>
      <c r="AA19" s="229">
        <f t="shared" si="9"/>
        <v>-26.758534836850259</v>
      </c>
    </row>
    <row r="20" spans="1:27" ht="15" customHeight="1" x14ac:dyDescent="0.3">
      <c r="A20" s="34">
        <v>15</v>
      </c>
      <c r="B20" s="35" t="s">
        <v>135</v>
      </c>
      <c r="C20" s="36">
        <v>47968</v>
      </c>
      <c r="D20" s="36">
        <v>14268</v>
      </c>
      <c r="E20" s="36">
        <v>338153</v>
      </c>
      <c r="F20" s="36">
        <v>66145.000000000015</v>
      </c>
      <c r="G20" s="36">
        <v>3194</v>
      </c>
      <c r="H20" s="36">
        <v>83336</v>
      </c>
      <c r="I20" s="229">
        <f t="shared" si="0"/>
        <v>73.732488325550378</v>
      </c>
      <c r="J20" s="229">
        <f t="shared" si="1"/>
        <v>484.07625455564903</v>
      </c>
      <c r="K20" s="229">
        <f t="shared" si="2"/>
        <v>-75.35553432913504</v>
      </c>
      <c r="L20" s="229">
        <f t="shared" si="3"/>
        <v>25.989870738528964</v>
      </c>
      <c r="M20" s="229">
        <f t="shared" si="4"/>
        <v>2509.1421415153413</v>
      </c>
      <c r="N20" s="74"/>
      <c r="O20" s="34">
        <v>15</v>
      </c>
      <c r="P20" s="35" t="s">
        <v>135</v>
      </c>
      <c r="Q20" s="36">
        <v>3818930</v>
      </c>
      <c r="R20" s="36">
        <v>2473729</v>
      </c>
      <c r="S20" s="36">
        <v>2635725</v>
      </c>
      <c r="T20" s="36">
        <v>4451300.0000000019</v>
      </c>
      <c r="U20" s="36">
        <v>4120990.0000000005</v>
      </c>
      <c r="V20" s="36">
        <v>3177096.0000000009</v>
      </c>
      <c r="W20" s="229">
        <f t="shared" si="5"/>
        <v>-16.806644793175025</v>
      </c>
      <c r="X20" s="229">
        <f t="shared" si="6"/>
        <v>28.433470279080723</v>
      </c>
      <c r="Y20" s="229">
        <f t="shared" si="7"/>
        <v>20.53973764334296</v>
      </c>
      <c r="Z20" s="229">
        <f t="shared" si="8"/>
        <v>-28.625435266102045</v>
      </c>
      <c r="AA20" s="229">
        <f t="shared" si="9"/>
        <v>-22.90454478171506</v>
      </c>
    </row>
    <row r="21" spans="1:27" ht="15" customHeight="1" x14ac:dyDescent="0.3">
      <c r="A21" s="34">
        <v>16</v>
      </c>
      <c r="B21" s="35" t="s">
        <v>136</v>
      </c>
      <c r="C21" s="36">
        <v>102311</v>
      </c>
      <c r="D21" s="36">
        <v>122067</v>
      </c>
      <c r="E21" s="36">
        <v>66355</v>
      </c>
      <c r="F21" s="36">
        <v>153284.99999999997</v>
      </c>
      <c r="G21" s="36">
        <v>65166</v>
      </c>
      <c r="H21" s="36">
        <v>167423</v>
      </c>
      <c r="I21" s="229">
        <f t="shared" si="0"/>
        <v>63.641250696406047</v>
      </c>
      <c r="J21" s="229">
        <f t="shared" si="1"/>
        <v>37.156643482677566</v>
      </c>
      <c r="K21" s="229">
        <f t="shared" si="2"/>
        <v>152.3140682691583</v>
      </c>
      <c r="L21" s="229">
        <f t="shared" si="3"/>
        <v>9.2233421404573477</v>
      </c>
      <c r="M21" s="229">
        <f t="shared" si="4"/>
        <v>156.9177178283154</v>
      </c>
      <c r="N21" s="74"/>
      <c r="O21" s="34">
        <v>16</v>
      </c>
      <c r="P21" s="35" t="s">
        <v>136</v>
      </c>
      <c r="Q21" s="36">
        <v>1186813</v>
      </c>
      <c r="R21" s="36">
        <v>1717681</v>
      </c>
      <c r="S21" s="36">
        <v>2004623.9999999995</v>
      </c>
      <c r="T21" s="36">
        <v>1384699.9999999998</v>
      </c>
      <c r="U21" s="36">
        <v>2068270.9999999998</v>
      </c>
      <c r="V21" s="36">
        <v>2233443.0000000005</v>
      </c>
      <c r="W21" s="229">
        <f t="shared" si="5"/>
        <v>88.188282400007438</v>
      </c>
      <c r="X21" s="229">
        <f t="shared" si="6"/>
        <v>30.026646391268258</v>
      </c>
      <c r="Y21" s="229">
        <f t="shared" si="7"/>
        <v>11.414559538347376</v>
      </c>
      <c r="Z21" s="229">
        <f t="shared" si="8"/>
        <v>61.294359789124059</v>
      </c>
      <c r="AA21" s="229">
        <f t="shared" si="9"/>
        <v>7.9859940984523092</v>
      </c>
    </row>
    <row r="22" spans="1:27" ht="15" customHeight="1" x14ac:dyDescent="0.3">
      <c r="A22" s="34">
        <v>17</v>
      </c>
      <c r="B22" s="35" t="s">
        <v>137</v>
      </c>
      <c r="C22" s="36">
        <v>268396</v>
      </c>
      <c r="D22" s="36">
        <v>686845</v>
      </c>
      <c r="E22" s="36">
        <v>3002034</v>
      </c>
      <c r="F22" s="36">
        <v>2124046</v>
      </c>
      <c r="G22" s="36">
        <v>913865</v>
      </c>
      <c r="H22" s="36">
        <v>1261431.0000000002</v>
      </c>
      <c r="I22" s="229">
        <f t="shared" si="0"/>
        <v>369.98874796941845</v>
      </c>
      <c r="J22" s="229">
        <f t="shared" si="1"/>
        <v>83.655846661182693</v>
      </c>
      <c r="K22" s="229">
        <f t="shared" si="2"/>
        <v>-57.980789025041013</v>
      </c>
      <c r="L22" s="229">
        <f t="shared" si="3"/>
        <v>-40.61187940374171</v>
      </c>
      <c r="M22" s="229">
        <f t="shared" si="4"/>
        <v>38.032532157375556</v>
      </c>
      <c r="N22" s="74"/>
      <c r="O22" s="34">
        <v>17</v>
      </c>
      <c r="P22" s="35" t="s">
        <v>137</v>
      </c>
      <c r="Q22" s="36">
        <v>2344121</v>
      </c>
      <c r="R22" s="36">
        <v>2510231</v>
      </c>
      <c r="S22" s="36">
        <v>2664980.0000000005</v>
      </c>
      <c r="T22" s="36">
        <v>2825361</v>
      </c>
      <c r="U22" s="36">
        <v>2978883.0000000005</v>
      </c>
      <c r="V22" s="36">
        <v>2760553</v>
      </c>
      <c r="W22" s="229">
        <f t="shared" si="5"/>
        <v>17.764953259665333</v>
      </c>
      <c r="X22" s="229">
        <f t="shared" si="6"/>
        <v>9.9720702995063135</v>
      </c>
      <c r="Y22" s="229">
        <f t="shared" si="7"/>
        <v>3.5862558067977943</v>
      </c>
      <c r="Z22" s="229">
        <f t="shared" si="8"/>
        <v>-2.2937953769447574</v>
      </c>
      <c r="AA22" s="229">
        <f t="shared" si="9"/>
        <v>-7.3292573088637738</v>
      </c>
    </row>
    <row r="23" spans="1:27" ht="15" customHeight="1" x14ac:dyDescent="0.3">
      <c r="A23" s="34">
        <v>18</v>
      </c>
      <c r="B23" s="35" t="s">
        <v>138</v>
      </c>
      <c r="C23" s="36">
        <v>1560069</v>
      </c>
      <c r="D23" s="36">
        <v>2817489</v>
      </c>
      <c r="E23" s="36">
        <v>1804224.9999999998</v>
      </c>
      <c r="F23" s="36">
        <v>2621532</v>
      </c>
      <c r="G23" s="36">
        <v>2941593</v>
      </c>
      <c r="H23" s="36">
        <v>5112090.9999999991</v>
      </c>
      <c r="I23" s="229">
        <f t="shared" si="0"/>
        <v>227.68364732585542</v>
      </c>
      <c r="J23" s="229">
        <f t="shared" si="1"/>
        <v>81.441382734768411</v>
      </c>
      <c r="K23" s="229">
        <f t="shared" si="2"/>
        <v>183.33999362607216</v>
      </c>
      <c r="L23" s="229">
        <f t="shared" si="3"/>
        <v>95.003951887674816</v>
      </c>
      <c r="M23" s="229">
        <f t="shared" si="4"/>
        <v>73.786482358368374</v>
      </c>
      <c r="N23" s="74"/>
      <c r="O23" s="34">
        <v>18</v>
      </c>
      <c r="P23" s="35" t="s">
        <v>138</v>
      </c>
      <c r="Q23" s="36">
        <v>3041140</v>
      </c>
      <c r="R23" s="36">
        <v>2245377</v>
      </c>
      <c r="S23" s="36">
        <v>1490500.0000000002</v>
      </c>
      <c r="T23" s="36">
        <v>2312160</v>
      </c>
      <c r="U23" s="36">
        <v>1608847.0000000002</v>
      </c>
      <c r="V23" s="36">
        <v>1946798.9999999998</v>
      </c>
      <c r="W23" s="229">
        <f t="shared" si="5"/>
        <v>-35.98456499865182</v>
      </c>
      <c r="X23" s="229">
        <f t="shared" si="6"/>
        <v>-13.297455171225153</v>
      </c>
      <c r="Y23" s="229">
        <f t="shared" si="7"/>
        <v>30.613820865481358</v>
      </c>
      <c r="Z23" s="229">
        <f t="shared" si="8"/>
        <v>-15.80171787419556</v>
      </c>
      <c r="AA23" s="229">
        <f t="shared" si="9"/>
        <v>21.005850773877157</v>
      </c>
    </row>
    <row r="24" spans="1:27" ht="15" customHeight="1" x14ac:dyDescent="0.3">
      <c r="A24" s="34">
        <v>19</v>
      </c>
      <c r="B24" s="35" t="s">
        <v>61</v>
      </c>
      <c r="C24" s="36">
        <v>30229629</v>
      </c>
      <c r="D24" s="36">
        <v>24819230</v>
      </c>
      <c r="E24" s="36">
        <v>37943747.000000015</v>
      </c>
      <c r="F24" s="36">
        <v>29241685.999999985</v>
      </c>
      <c r="G24" s="36">
        <v>25831680</v>
      </c>
      <c r="H24" s="36">
        <v>24003573.000000037</v>
      </c>
      <c r="I24" s="229">
        <f t="shared" si="0"/>
        <v>-20.595873009225357</v>
      </c>
      <c r="J24" s="229">
        <f t="shared" si="1"/>
        <v>-3.2863912377618476</v>
      </c>
      <c r="K24" s="229">
        <f t="shared" si="2"/>
        <v>-36.7390547907669</v>
      </c>
      <c r="L24" s="229">
        <f t="shared" si="3"/>
        <v>-17.913170259744774</v>
      </c>
      <c r="M24" s="229">
        <f t="shared" si="4"/>
        <v>-7.0769961535601311</v>
      </c>
      <c r="N24" s="74"/>
      <c r="O24" s="34">
        <v>19</v>
      </c>
      <c r="P24" s="35" t="s">
        <v>61</v>
      </c>
      <c r="Q24" s="36">
        <v>28598442</v>
      </c>
      <c r="R24" s="36">
        <v>22663382</v>
      </c>
      <c r="S24" s="36">
        <v>24093548.000000026</v>
      </c>
      <c r="T24" s="36">
        <v>24600371.999999966</v>
      </c>
      <c r="U24" s="36">
        <v>26879389.000000004</v>
      </c>
      <c r="V24" s="36">
        <v>28752073.000000004</v>
      </c>
      <c r="W24" s="229">
        <f t="shared" si="5"/>
        <v>0.53720059295538647</v>
      </c>
      <c r="X24" s="229">
        <f t="shared" si="6"/>
        <v>26.86576522427238</v>
      </c>
      <c r="Y24" s="229">
        <f t="shared" si="7"/>
        <v>19.335155619255289</v>
      </c>
      <c r="Z24" s="229">
        <f t="shared" si="8"/>
        <v>16.876578126542327</v>
      </c>
      <c r="AA24" s="229">
        <f t="shared" si="9"/>
        <v>6.96698872135822</v>
      </c>
    </row>
    <row r="25" spans="1:27" ht="15" customHeight="1" x14ac:dyDescent="0.3">
      <c r="A25" s="34">
        <v>20</v>
      </c>
      <c r="B25" s="35" t="s">
        <v>139</v>
      </c>
      <c r="C25" s="36">
        <v>16150395</v>
      </c>
      <c r="D25" s="36">
        <v>19772599</v>
      </c>
      <c r="E25" s="36">
        <v>13350738.000000007</v>
      </c>
      <c r="F25" s="36">
        <v>21480415.000000007</v>
      </c>
      <c r="G25" s="36">
        <v>74024404.999999985</v>
      </c>
      <c r="H25" s="36">
        <v>167308651.00000015</v>
      </c>
      <c r="I25" s="229">
        <f t="shared" si="0"/>
        <v>935.94154198705451</v>
      </c>
      <c r="J25" s="229">
        <f t="shared" si="1"/>
        <v>746.16418408121331</v>
      </c>
      <c r="K25" s="229">
        <f t="shared" si="2"/>
        <v>1153.1790452333053</v>
      </c>
      <c r="L25" s="229">
        <f t="shared" si="3"/>
        <v>678.88928589135776</v>
      </c>
      <c r="M25" s="229">
        <f t="shared" si="4"/>
        <v>126.01823141975973</v>
      </c>
      <c r="N25" s="74"/>
      <c r="O25" s="34">
        <v>20</v>
      </c>
      <c r="P25" s="35" t="s">
        <v>139</v>
      </c>
      <c r="Q25" s="36">
        <v>15654776</v>
      </c>
      <c r="R25" s="36">
        <v>13626197</v>
      </c>
      <c r="S25" s="36">
        <v>12952670.000000002</v>
      </c>
      <c r="T25" s="36">
        <v>11096070.000000004</v>
      </c>
      <c r="U25" s="36">
        <v>11399661.000000002</v>
      </c>
      <c r="V25" s="36">
        <v>9028001.0000000075</v>
      </c>
      <c r="W25" s="229">
        <f t="shared" si="5"/>
        <v>-42.330691924304709</v>
      </c>
      <c r="X25" s="229">
        <f t="shared" si="6"/>
        <v>-33.745262893234212</v>
      </c>
      <c r="Y25" s="229">
        <f t="shared" si="7"/>
        <v>-30.300077126955244</v>
      </c>
      <c r="Z25" s="229">
        <f t="shared" si="8"/>
        <v>-18.637851058978498</v>
      </c>
      <c r="AA25" s="229">
        <f t="shared" si="9"/>
        <v>-20.804653752422936</v>
      </c>
    </row>
    <row r="26" spans="1:27" ht="15" customHeight="1" x14ac:dyDescent="0.3">
      <c r="A26" s="34">
        <v>21</v>
      </c>
      <c r="B26" s="35" t="s">
        <v>74</v>
      </c>
      <c r="C26" s="36">
        <v>2477940</v>
      </c>
      <c r="D26" s="36">
        <v>3377018</v>
      </c>
      <c r="E26" s="36">
        <v>1476210.0000000002</v>
      </c>
      <c r="F26" s="36">
        <v>1715814</v>
      </c>
      <c r="G26" s="36">
        <v>1873414.0000000002</v>
      </c>
      <c r="H26" s="36">
        <v>2224179.0000000009</v>
      </c>
      <c r="I26" s="229">
        <f t="shared" si="0"/>
        <v>-10.240804862103161</v>
      </c>
      <c r="J26" s="229">
        <f t="shared" si="1"/>
        <v>-34.137780728441456</v>
      </c>
      <c r="K26" s="229">
        <f t="shared" si="2"/>
        <v>50.668197614160647</v>
      </c>
      <c r="L26" s="229">
        <f t="shared" si="3"/>
        <v>29.628211449492824</v>
      </c>
      <c r="M26" s="229">
        <f t="shared" si="4"/>
        <v>18.723304085482482</v>
      </c>
      <c r="N26" s="74"/>
      <c r="O26" s="34">
        <v>21</v>
      </c>
      <c r="P26" s="35" t="s">
        <v>74</v>
      </c>
      <c r="Q26" s="36">
        <v>4925000</v>
      </c>
      <c r="R26" s="36">
        <v>5871701</v>
      </c>
      <c r="S26" s="36">
        <v>4274510.0000000009</v>
      </c>
      <c r="T26" s="36">
        <v>3638606.0000000023</v>
      </c>
      <c r="U26" s="36">
        <v>5426411.0000000009</v>
      </c>
      <c r="V26" s="36">
        <v>6513832.0000000056</v>
      </c>
      <c r="W26" s="229">
        <f t="shared" si="5"/>
        <v>32.260548223350355</v>
      </c>
      <c r="X26" s="229">
        <f t="shared" si="6"/>
        <v>10.93603029173326</v>
      </c>
      <c r="Y26" s="229">
        <f t="shared" si="7"/>
        <v>52.387805853770487</v>
      </c>
      <c r="Z26" s="229">
        <f t="shared" si="8"/>
        <v>79.019987324816185</v>
      </c>
      <c r="AA26" s="229">
        <f t="shared" si="9"/>
        <v>20.039414633355349</v>
      </c>
    </row>
    <row r="27" spans="1:27" ht="15" customHeight="1" x14ac:dyDescent="0.3">
      <c r="A27" s="34">
        <v>22</v>
      </c>
      <c r="B27" s="35" t="s">
        <v>66</v>
      </c>
      <c r="C27" s="36">
        <v>36189395</v>
      </c>
      <c r="D27" s="36">
        <v>41813599</v>
      </c>
      <c r="E27" s="36">
        <v>37794055.000000037</v>
      </c>
      <c r="F27" s="36">
        <v>25554390.000000034</v>
      </c>
      <c r="G27" s="36">
        <v>25839785.999999996</v>
      </c>
      <c r="H27" s="36">
        <v>27206902.000000004</v>
      </c>
      <c r="I27" s="229">
        <f t="shared" si="0"/>
        <v>-24.820787968408965</v>
      </c>
      <c r="J27" s="229">
        <f t="shared" si="1"/>
        <v>-34.93288630811233</v>
      </c>
      <c r="K27" s="229">
        <f t="shared" si="2"/>
        <v>-28.012746978327741</v>
      </c>
      <c r="L27" s="229">
        <f t="shared" si="3"/>
        <v>6.4666462396479432</v>
      </c>
      <c r="M27" s="229">
        <f t="shared" si="4"/>
        <v>5.2907404109306668</v>
      </c>
      <c r="N27" s="74"/>
      <c r="O27" s="34">
        <v>22</v>
      </c>
      <c r="P27" s="35" t="s">
        <v>66</v>
      </c>
      <c r="Q27" s="36">
        <v>15303707</v>
      </c>
      <c r="R27" s="36">
        <v>15859836</v>
      </c>
      <c r="S27" s="36">
        <v>20009680</v>
      </c>
      <c r="T27" s="36">
        <v>20485244.999999993</v>
      </c>
      <c r="U27" s="36">
        <v>18732421</v>
      </c>
      <c r="V27" s="36">
        <v>18384916</v>
      </c>
      <c r="W27" s="229">
        <f t="shared" si="5"/>
        <v>20.133742759189005</v>
      </c>
      <c r="X27" s="229">
        <f t="shared" si="6"/>
        <v>15.921223901684726</v>
      </c>
      <c r="Y27" s="229">
        <f t="shared" si="7"/>
        <v>-8.1198899732529526</v>
      </c>
      <c r="Z27" s="229">
        <f t="shared" si="8"/>
        <v>-10.252886894933368</v>
      </c>
      <c r="AA27" s="229">
        <f t="shared" si="9"/>
        <v>-1.8550992421107821</v>
      </c>
    </row>
    <row r="28" spans="1:27" ht="15" customHeight="1" x14ac:dyDescent="0.3">
      <c r="A28" s="34">
        <v>23</v>
      </c>
      <c r="B28" s="35" t="s">
        <v>58</v>
      </c>
      <c r="C28" s="36">
        <v>46030669</v>
      </c>
      <c r="D28" s="36">
        <v>45067873</v>
      </c>
      <c r="E28" s="36">
        <v>42448354.999999993</v>
      </c>
      <c r="F28" s="36">
        <v>72697432.999999985</v>
      </c>
      <c r="G28" s="36">
        <v>109966923.99999999</v>
      </c>
      <c r="H28" s="36">
        <v>70801808.999999985</v>
      </c>
      <c r="I28" s="229">
        <f t="shared" si="0"/>
        <v>53.814425334552453</v>
      </c>
      <c r="J28" s="229">
        <f t="shared" si="1"/>
        <v>57.100400544751665</v>
      </c>
      <c r="K28" s="229">
        <f t="shared" si="2"/>
        <v>66.795177339616572</v>
      </c>
      <c r="L28" s="229">
        <f t="shared" si="3"/>
        <v>-2.6075528691638965</v>
      </c>
      <c r="M28" s="229">
        <f t="shared" si="4"/>
        <v>-35.615359214739883</v>
      </c>
      <c r="N28" s="74"/>
      <c r="O28" s="34">
        <v>23</v>
      </c>
      <c r="P28" s="35" t="s">
        <v>58</v>
      </c>
      <c r="Q28" s="36">
        <v>35177759</v>
      </c>
      <c r="R28" s="36">
        <v>45895567</v>
      </c>
      <c r="S28" s="36">
        <v>62512286.00000003</v>
      </c>
      <c r="T28" s="36">
        <v>80244621.999999985</v>
      </c>
      <c r="U28" s="36">
        <v>89391757.999999985</v>
      </c>
      <c r="V28" s="36">
        <v>72306856.000000015</v>
      </c>
      <c r="W28" s="229">
        <f t="shared" si="5"/>
        <v>105.54707876644449</v>
      </c>
      <c r="X28" s="229">
        <f t="shared" si="6"/>
        <v>57.546492453181827</v>
      </c>
      <c r="Y28" s="229">
        <f t="shared" si="7"/>
        <v>15.668232001626009</v>
      </c>
      <c r="Z28" s="229">
        <f t="shared" si="8"/>
        <v>-9.8919601116695048</v>
      </c>
      <c r="AA28" s="229">
        <f t="shared" si="9"/>
        <v>-19.112390652390985</v>
      </c>
    </row>
    <row r="29" spans="1:27" ht="15" customHeight="1" x14ac:dyDescent="0.3">
      <c r="A29" s="34">
        <v>24</v>
      </c>
      <c r="B29" s="35" t="s">
        <v>80</v>
      </c>
      <c r="C29" s="36">
        <v>2664196</v>
      </c>
      <c r="D29" s="36">
        <v>3623266</v>
      </c>
      <c r="E29" s="36">
        <v>4381278.9999999991</v>
      </c>
      <c r="F29" s="36">
        <v>4701026.0000000019</v>
      </c>
      <c r="G29" s="36">
        <v>6033644</v>
      </c>
      <c r="H29" s="36">
        <v>6836363.0000000009</v>
      </c>
      <c r="I29" s="229">
        <f t="shared" si="0"/>
        <v>156.60135365416062</v>
      </c>
      <c r="J29" s="229">
        <f t="shared" si="1"/>
        <v>88.679578038156762</v>
      </c>
      <c r="K29" s="229">
        <f t="shared" si="2"/>
        <v>56.035783158296994</v>
      </c>
      <c r="L29" s="229">
        <f t="shared" si="3"/>
        <v>45.422786430026093</v>
      </c>
      <c r="M29" s="229">
        <f t="shared" si="4"/>
        <v>13.304049758321838</v>
      </c>
      <c r="N29" s="74"/>
      <c r="O29" s="34">
        <v>24</v>
      </c>
      <c r="P29" s="35" t="s">
        <v>80</v>
      </c>
      <c r="Q29" s="36">
        <v>9294210</v>
      </c>
      <c r="R29" s="36">
        <v>7972886</v>
      </c>
      <c r="S29" s="36">
        <v>8158388.0000000028</v>
      </c>
      <c r="T29" s="36">
        <v>7595384.9999999981</v>
      </c>
      <c r="U29" s="36">
        <v>7669670.0000000019</v>
      </c>
      <c r="V29" s="36">
        <v>7492131.0000000028</v>
      </c>
      <c r="W29" s="229">
        <f t="shared" si="5"/>
        <v>-19.389264929456047</v>
      </c>
      <c r="X29" s="229">
        <f t="shared" si="6"/>
        <v>-6.0298742513061967</v>
      </c>
      <c r="Y29" s="229">
        <f t="shared" si="7"/>
        <v>-8.166527505188526</v>
      </c>
      <c r="Z29" s="229">
        <f t="shared" si="8"/>
        <v>-1.3594307595993627</v>
      </c>
      <c r="AA29" s="229">
        <f t="shared" si="9"/>
        <v>-2.3148192816640005</v>
      </c>
    </row>
    <row r="30" spans="1:27" ht="15" customHeight="1" x14ac:dyDescent="0.3">
      <c r="A30" s="34">
        <v>25</v>
      </c>
      <c r="B30" s="35" t="s">
        <v>68</v>
      </c>
      <c r="C30" s="36">
        <v>26614080</v>
      </c>
      <c r="D30" s="36">
        <v>15427018</v>
      </c>
      <c r="E30" s="36">
        <v>19525231.999999996</v>
      </c>
      <c r="F30" s="36">
        <v>21956690.999999985</v>
      </c>
      <c r="G30" s="36">
        <v>40385019.999999993</v>
      </c>
      <c r="H30" s="36">
        <v>23833876.000000004</v>
      </c>
      <c r="I30" s="229">
        <f t="shared" si="0"/>
        <v>-10.446365232237966</v>
      </c>
      <c r="J30" s="229">
        <f t="shared" si="1"/>
        <v>54.494381221309283</v>
      </c>
      <c r="K30" s="229">
        <f t="shared" si="2"/>
        <v>22.067056616792087</v>
      </c>
      <c r="L30" s="229">
        <f t="shared" si="3"/>
        <v>8.5494895382916241</v>
      </c>
      <c r="M30" s="229">
        <f t="shared" si="4"/>
        <v>-40.983374528476133</v>
      </c>
      <c r="N30" s="74"/>
      <c r="O30" s="34">
        <v>25</v>
      </c>
      <c r="P30" s="35"/>
      <c r="Q30" s="36">
        <v>25224736</v>
      </c>
      <c r="R30" s="36">
        <v>23776333</v>
      </c>
      <c r="S30" s="36">
        <v>26352825.999999974</v>
      </c>
      <c r="T30" s="36">
        <v>21197012</v>
      </c>
      <c r="U30" s="36">
        <v>21713639</v>
      </c>
      <c r="V30" s="36">
        <v>19550849.000000007</v>
      </c>
      <c r="W30" s="229">
        <f t="shared" si="5"/>
        <v>-22.493345420939164</v>
      </c>
      <c r="X30" s="229">
        <f t="shared" si="6"/>
        <v>-17.771806947690351</v>
      </c>
      <c r="Y30" s="229">
        <f t="shared" si="7"/>
        <v>-25.811186246211221</v>
      </c>
      <c r="Z30" s="229">
        <f t="shared" si="8"/>
        <v>-7.7660143797625381</v>
      </c>
      <c r="AA30" s="229">
        <f t="shared" si="9"/>
        <v>-9.9605137581959156</v>
      </c>
    </row>
    <row r="31" spans="1:27" ht="15" customHeight="1" x14ac:dyDescent="0.3">
      <c r="A31" s="34">
        <v>26</v>
      </c>
      <c r="B31" s="35" t="s">
        <v>76</v>
      </c>
      <c r="C31" s="36">
        <v>13857175</v>
      </c>
      <c r="D31" s="36">
        <v>19378463</v>
      </c>
      <c r="E31" s="36">
        <v>19048172.000000004</v>
      </c>
      <c r="F31" s="36">
        <v>13894687.999999996</v>
      </c>
      <c r="G31" s="36">
        <v>21038421</v>
      </c>
      <c r="H31" s="36">
        <v>21506193.999999989</v>
      </c>
      <c r="I31" s="229">
        <f t="shared" si="0"/>
        <v>55.198978146700085</v>
      </c>
      <c r="J31" s="229">
        <f t="shared" si="1"/>
        <v>10.979874926097025</v>
      </c>
      <c r="K31" s="229">
        <f t="shared" si="2"/>
        <v>12.904240889886893</v>
      </c>
      <c r="L31" s="229">
        <f t="shared" si="3"/>
        <v>54.779970590199611</v>
      </c>
      <c r="M31" s="229">
        <f t="shared" si="4"/>
        <v>2.223422565790429</v>
      </c>
      <c r="N31" s="74"/>
      <c r="O31" s="34">
        <v>26</v>
      </c>
      <c r="P31" s="35" t="s">
        <v>76</v>
      </c>
      <c r="Q31" s="36">
        <v>19149563</v>
      </c>
      <c r="R31" s="36">
        <v>16648417</v>
      </c>
      <c r="S31" s="36">
        <v>19767296.000000007</v>
      </c>
      <c r="T31" s="36">
        <v>20237539</v>
      </c>
      <c r="U31" s="36">
        <v>17822141.999999996</v>
      </c>
      <c r="V31" s="36">
        <v>13845866.000000006</v>
      </c>
      <c r="W31" s="229">
        <f t="shared" si="5"/>
        <v>-27.696177714342596</v>
      </c>
      <c r="X31" s="229">
        <f t="shared" si="6"/>
        <v>-16.833738607099974</v>
      </c>
      <c r="Y31" s="229">
        <f t="shared" si="7"/>
        <v>-29.955690449518229</v>
      </c>
      <c r="Z31" s="229">
        <f t="shared" si="8"/>
        <v>-31.583252291694137</v>
      </c>
      <c r="AA31" s="229">
        <f t="shared" si="9"/>
        <v>-22.310875987858196</v>
      </c>
    </row>
    <row r="32" spans="1:27" ht="15" customHeight="1" x14ac:dyDescent="0.3">
      <c r="A32" s="34">
        <v>27</v>
      </c>
      <c r="B32" s="35" t="s">
        <v>140</v>
      </c>
      <c r="C32" s="36">
        <v>2223777</v>
      </c>
      <c r="D32" s="36">
        <v>2349857</v>
      </c>
      <c r="E32" s="36">
        <v>3627494</v>
      </c>
      <c r="F32" s="36">
        <v>3793854</v>
      </c>
      <c r="G32" s="36">
        <v>2376983</v>
      </c>
      <c r="H32" s="36">
        <v>3114408</v>
      </c>
      <c r="I32" s="229">
        <f t="shared" si="0"/>
        <v>40.050373756001619</v>
      </c>
      <c r="J32" s="229">
        <f t="shared" si="1"/>
        <v>32.536064960548657</v>
      </c>
      <c r="K32" s="229">
        <f t="shared" si="2"/>
        <v>-14.144365228446958</v>
      </c>
      <c r="L32" s="229">
        <f t="shared" si="3"/>
        <v>-17.909123545608239</v>
      </c>
      <c r="M32" s="229">
        <f t="shared" si="4"/>
        <v>31.023570635549333</v>
      </c>
      <c r="N32" s="74"/>
      <c r="O32" s="34">
        <v>27</v>
      </c>
      <c r="P32" s="35" t="s">
        <v>140</v>
      </c>
      <c r="Q32" s="36">
        <v>1844471</v>
      </c>
      <c r="R32" s="36">
        <v>1938488</v>
      </c>
      <c r="S32" s="36">
        <v>1604580.0000000005</v>
      </c>
      <c r="T32" s="36">
        <v>2336750.9999999995</v>
      </c>
      <c r="U32" s="36">
        <v>2204189.9999999995</v>
      </c>
      <c r="V32" s="36">
        <v>2902318.9999999986</v>
      </c>
      <c r="W32" s="229">
        <f t="shared" si="5"/>
        <v>57.352379083216732</v>
      </c>
      <c r="X32" s="229">
        <f t="shared" si="6"/>
        <v>49.720761748331626</v>
      </c>
      <c r="Y32" s="229">
        <f t="shared" si="7"/>
        <v>80.877176582033798</v>
      </c>
      <c r="Z32" s="229">
        <f t="shared" si="8"/>
        <v>24.203177831099637</v>
      </c>
      <c r="AA32" s="229">
        <f t="shared" si="9"/>
        <v>31.672814049605478</v>
      </c>
    </row>
    <row r="33" spans="1:254" ht="15" customHeight="1" x14ac:dyDescent="0.3">
      <c r="A33" s="34">
        <v>28</v>
      </c>
      <c r="B33" s="35" t="s">
        <v>315</v>
      </c>
      <c r="C33" s="36" t="s">
        <v>336</v>
      </c>
      <c r="D33" s="36" t="s">
        <v>336</v>
      </c>
      <c r="E33" s="36"/>
      <c r="F33" s="36"/>
      <c r="G33" s="36">
        <v>0</v>
      </c>
      <c r="H33" s="36"/>
      <c r="I33" s="229" t="str">
        <f t="shared" si="0"/>
        <v xml:space="preserve"> </v>
      </c>
      <c r="J33" s="229" t="str">
        <f t="shared" si="1"/>
        <v xml:space="preserve"> </v>
      </c>
      <c r="K33" s="229" t="str">
        <f t="shared" si="2"/>
        <v xml:space="preserve"> </v>
      </c>
      <c r="L33" s="229" t="str">
        <f t="shared" si="3"/>
        <v xml:space="preserve"> </v>
      </c>
      <c r="M33" s="229" t="str">
        <f t="shared" si="4"/>
        <v xml:space="preserve"> </v>
      </c>
      <c r="N33" s="38"/>
      <c r="O33" s="34">
        <v>28</v>
      </c>
      <c r="P33" s="35" t="s">
        <v>315</v>
      </c>
      <c r="Q33" s="36">
        <v>11110</v>
      </c>
      <c r="R33" s="36">
        <v>105897</v>
      </c>
      <c r="S33" s="36">
        <v>750131</v>
      </c>
      <c r="T33" s="36">
        <v>446535.00000000006</v>
      </c>
      <c r="U33" s="36">
        <v>667147</v>
      </c>
      <c r="V33" s="36">
        <v>138350</v>
      </c>
      <c r="W33" s="229">
        <f t="shared" si="5"/>
        <v>1145.2745274527454</v>
      </c>
      <c r="X33" s="229">
        <f t="shared" si="6"/>
        <v>30.645816217645432</v>
      </c>
      <c r="Y33" s="229">
        <f t="shared" si="7"/>
        <v>-81.55655478843029</v>
      </c>
      <c r="Z33" s="229">
        <f t="shared" si="8"/>
        <v>-69.016986350454061</v>
      </c>
      <c r="AA33" s="229">
        <f t="shared" si="9"/>
        <v>-79.262441410963405</v>
      </c>
    </row>
    <row r="34" spans="1:254" ht="15" customHeight="1" x14ac:dyDescent="0.3">
      <c r="A34" s="34">
        <v>29</v>
      </c>
      <c r="B34" s="35" t="s">
        <v>317</v>
      </c>
      <c r="C34" s="36" t="s">
        <v>336</v>
      </c>
      <c r="D34" s="36" t="s">
        <v>336</v>
      </c>
      <c r="E34" s="36"/>
      <c r="F34" s="36">
        <v>1334</v>
      </c>
      <c r="G34" s="36">
        <v>0</v>
      </c>
      <c r="H34" s="36">
        <v>87</v>
      </c>
      <c r="I34" s="229" t="str">
        <f t="shared" si="0"/>
        <v xml:space="preserve"> </v>
      </c>
      <c r="J34" s="229" t="str">
        <f t="shared" si="1"/>
        <v xml:space="preserve"> </v>
      </c>
      <c r="K34" s="229" t="str">
        <f t="shared" si="2"/>
        <v xml:space="preserve"> </v>
      </c>
      <c r="L34" s="229">
        <f t="shared" si="3"/>
        <v>-93.478260869565219</v>
      </c>
      <c r="M34" s="229" t="str">
        <f t="shared" si="4"/>
        <v xml:space="preserve"> </v>
      </c>
      <c r="N34" s="38"/>
      <c r="O34" s="34">
        <v>29</v>
      </c>
      <c r="P34" s="35" t="s">
        <v>317</v>
      </c>
      <c r="Q34" s="36">
        <v>444</v>
      </c>
      <c r="R34" s="36">
        <v>2718</v>
      </c>
      <c r="S34" s="36"/>
      <c r="T34" s="36">
        <v>5148</v>
      </c>
      <c r="U34" s="36">
        <v>38196</v>
      </c>
      <c r="V34" s="36">
        <v>4536</v>
      </c>
      <c r="W34" s="229">
        <f t="shared" si="5"/>
        <v>921.62162162162156</v>
      </c>
      <c r="X34" s="229">
        <f t="shared" si="6"/>
        <v>66.88741721854305</v>
      </c>
      <c r="Y34" s="229" t="str">
        <f t="shared" si="7"/>
        <v xml:space="preserve"> </v>
      </c>
      <c r="Z34" s="229">
        <f t="shared" si="8"/>
        <v>-11.888111888111879</v>
      </c>
      <c r="AA34" s="229">
        <f t="shared" si="9"/>
        <v>-88.124410933082004</v>
      </c>
    </row>
    <row r="35" spans="1:254" ht="15" customHeight="1" x14ac:dyDescent="0.3">
      <c r="A35" s="104"/>
      <c r="B35" s="105" t="s">
        <v>324</v>
      </c>
      <c r="C35" s="106">
        <f t="shared" ref="C35:H35" si="10">SUM(C6:C34)</f>
        <v>1151957777</v>
      </c>
      <c r="D35" s="106">
        <f t="shared" si="10"/>
        <v>1029556650</v>
      </c>
      <c r="E35" s="106">
        <f t="shared" si="10"/>
        <v>1038737295</v>
      </c>
      <c r="F35" s="106">
        <f t="shared" si="10"/>
        <v>1372383754.999999</v>
      </c>
      <c r="G35" s="106">
        <f t="shared" si="10"/>
        <v>1632874056.9999998</v>
      </c>
      <c r="H35" s="106">
        <f t="shared" si="10"/>
        <v>1157483992.0000005</v>
      </c>
      <c r="I35" s="196">
        <f t="shared" si="0"/>
        <v>0.47972374598590761</v>
      </c>
      <c r="J35" s="196">
        <f t="shared" si="1"/>
        <v>12.425478675699921</v>
      </c>
      <c r="K35" s="196">
        <f t="shared" si="2"/>
        <v>11.431831471883427</v>
      </c>
      <c r="L35" s="196">
        <f t="shared" si="3"/>
        <v>-15.658868171315447</v>
      </c>
      <c r="M35" s="195">
        <f t="shared" si="4"/>
        <v>-29.113700653276993</v>
      </c>
      <c r="N35" s="77"/>
      <c r="O35" s="104"/>
      <c r="P35" s="105" t="s">
        <v>324</v>
      </c>
      <c r="Q35" s="106">
        <f t="shared" ref="Q35:V35" si="11">SUM(Q6:Q34)</f>
        <v>988219747</v>
      </c>
      <c r="R35" s="106">
        <f t="shared" si="11"/>
        <v>930976822</v>
      </c>
      <c r="S35" s="106">
        <f t="shared" si="11"/>
        <v>998554500.99999976</v>
      </c>
      <c r="T35" s="106">
        <f t="shared" si="11"/>
        <v>1010102174.0000001</v>
      </c>
      <c r="U35" s="106">
        <f t="shared" si="11"/>
        <v>1048719661</v>
      </c>
      <c r="V35" s="106">
        <f t="shared" si="11"/>
        <v>1024471605.9999998</v>
      </c>
      <c r="W35" s="196">
        <f t="shared" si="5"/>
        <v>3.6684005870204288</v>
      </c>
      <c r="X35" s="196">
        <f t="shared" si="6"/>
        <v>10.042654316478746</v>
      </c>
      <c r="Y35" s="196">
        <f t="shared" si="7"/>
        <v>2.5954622380696719</v>
      </c>
      <c r="Z35" s="196">
        <f t="shared" si="8"/>
        <v>1.4225721288269995</v>
      </c>
      <c r="AA35" s="195">
        <f t="shared" si="9"/>
        <v>-2.3121579485673607</v>
      </c>
    </row>
    <row r="36" spans="1:254" ht="15" customHeight="1" x14ac:dyDescent="0.3">
      <c r="A36" s="3" t="s">
        <v>45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95" t="str">
        <f>IFERROR(E36/D36*100-100, " ")</f>
        <v xml:space="preserve"> </v>
      </c>
      <c r="M36" s="95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</row>
    <row r="37" spans="1:254" ht="15" customHeight="1" x14ac:dyDescent="0.3">
      <c r="A37" s="67"/>
      <c r="B37" s="69"/>
      <c r="C37" s="69"/>
      <c r="D37" s="70"/>
      <c r="E37" s="70"/>
      <c r="F37" s="70"/>
      <c r="G37" s="70"/>
      <c r="H37" s="70"/>
      <c r="I37" s="70"/>
      <c r="J37" s="70"/>
      <c r="K37" s="70"/>
      <c r="L37" s="38"/>
      <c r="M37" s="38"/>
      <c r="N37" s="38"/>
      <c r="O37" s="71"/>
      <c r="P37" s="72"/>
      <c r="Q37" s="72"/>
      <c r="R37" s="70"/>
      <c r="S37" s="70"/>
      <c r="T37" s="70"/>
      <c r="U37" s="70"/>
      <c r="V37" s="70"/>
      <c r="W37" s="70"/>
      <c r="X37" s="70"/>
      <c r="Y37" s="70"/>
      <c r="Z37" s="38"/>
    </row>
    <row r="38" spans="1:254" ht="15" customHeight="1" x14ac:dyDescent="0.3">
      <c r="A38" s="317" t="s">
        <v>341</v>
      </c>
      <c r="B38" s="317"/>
      <c r="C38" s="18"/>
      <c r="D38" s="19"/>
      <c r="E38" s="20"/>
      <c r="F38" s="20"/>
      <c r="G38" s="20"/>
      <c r="H38" s="20"/>
      <c r="I38" s="20"/>
      <c r="J38" s="20"/>
      <c r="K38" s="20"/>
      <c r="L38" s="21"/>
      <c r="M38" s="21"/>
      <c r="N38" s="21"/>
      <c r="O38" s="22"/>
      <c r="P38" s="23"/>
      <c r="Q38" s="23"/>
      <c r="R38" s="24"/>
      <c r="S38" s="24"/>
      <c r="T38" s="24"/>
      <c r="U38" s="24"/>
      <c r="V38" s="24"/>
      <c r="W38" s="24"/>
      <c r="X38" s="24"/>
      <c r="Y38" s="24"/>
      <c r="Z38" s="25"/>
    </row>
    <row r="39" spans="1:254" ht="15" customHeight="1" x14ac:dyDescent="0.3">
      <c r="A39" s="326" t="s">
        <v>86</v>
      </c>
      <c r="B39" s="326" t="s">
        <v>48</v>
      </c>
      <c r="C39" s="328" t="s">
        <v>15</v>
      </c>
      <c r="D39" s="328"/>
      <c r="E39" s="328"/>
      <c r="F39" s="328"/>
      <c r="G39" s="328"/>
      <c r="H39" s="328"/>
      <c r="I39" s="328"/>
      <c r="J39" s="328"/>
      <c r="K39" s="328"/>
      <c r="L39" s="329"/>
      <c r="M39" s="197"/>
      <c r="N39" s="75"/>
      <c r="O39" s="326" t="s">
        <v>86</v>
      </c>
      <c r="P39" s="326" t="s">
        <v>48</v>
      </c>
      <c r="Q39" s="324" t="s">
        <v>16</v>
      </c>
      <c r="R39" s="325"/>
      <c r="S39" s="325"/>
      <c r="T39" s="325"/>
      <c r="U39" s="325"/>
      <c r="V39" s="325"/>
      <c r="W39" s="325"/>
      <c r="X39" s="325"/>
      <c r="Y39" s="325"/>
      <c r="Z39" s="325"/>
      <c r="AA39" s="325"/>
    </row>
    <row r="40" spans="1:254" ht="27" customHeight="1" x14ac:dyDescent="0.3">
      <c r="A40" s="326"/>
      <c r="B40" s="327"/>
      <c r="C40" s="26">
        <v>2015</v>
      </c>
      <c r="D40" s="118">
        <v>2016</v>
      </c>
      <c r="E40" s="26">
        <v>2017</v>
      </c>
      <c r="F40" s="110">
        <v>2018</v>
      </c>
      <c r="G40" s="5">
        <v>2019</v>
      </c>
      <c r="H40" s="5">
        <v>2020</v>
      </c>
      <c r="I40" s="207" t="s">
        <v>595</v>
      </c>
      <c r="J40" s="207" t="s">
        <v>596</v>
      </c>
      <c r="K40" s="223" t="s">
        <v>597</v>
      </c>
      <c r="L40" s="207" t="s">
        <v>598</v>
      </c>
      <c r="M40" s="207" t="s">
        <v>599</v>
      </c>
      <c r="N40" s="115"/>
      <c r="O40" s="326"/>
      <c r="P40" s="326"/>
      <c r="Q40" s="26">
        <v>2015</v>
      </c>
      <c r="R40" s="26">
        <v>2016</v>
      </c>
      <c r="S40" s="26">
        <v>2017</v>
      </c>
      <c r="T40" s="26">
        <v>2018</v>
      </c>
      <c r="U40" s="5">
        <v>2019</v>
      </c>
      <c r="V40" s="5">
        <v>2020</v>
      </c>
      <c r="W40" s="207" t="s">
        <v>595</v>
      </c>
      <c r="X40" s="207" t="s">
        <v>596</v>
      </c>
      <c r="Y40" s="223" t="s">
        <v>597</v>
      </c>
      <c r="Z40" s="207" t="s">
        <v>598</v>
      </c>
      <c r="AA40" s="207" t="s">
        <v>599</v>
      </c>
    </row>
    <row r="41" spans="1:254" ht="15" customHeight="1" x14ac:dyDescent="0.3">
      <c r="A41" s="34">
        <v>1</v>
      </c>
      <c r="B41" s="69" t="s">
        <v>141</v>
      </c>
      <c r="C41" s="37" t="s">
        <v>336</v>
      </c>
      <c r="D41" s="70" t="s">
        <v>336</v>
      </c>
      <c r="E41" s="37" t="s">
        <v>336</v>
      </c>
      <c r="F41" s="79"/>
      <c r="G41" s="101">
        <v>0</v>
      </c>
      <c r="H41" s="101"/>
      <c r="I41" s="229" t="str">
        <f>IFERROR(H41/C41*100-100," ")</f>
        <v xml:space="preserve"> </v>
      </c>
      <c r="J41" s="229" t="str">
        <f>IFERROR(H41/D41*100-100," ")</f>
        <v xml:space="preserve"> </v>
      </c>
      <c r="K41" s="229" t="str">
        <f>IFERROR(H41/E41*100-100," ")</f>
        <v xml:space="preserve"> </v>
      </c>
      <c r="L41" s="229" t="str">
        <f>IFERROR(H41/F41*100-100," ")</f>
        <v xml:space="preserve"> </v>
      </c>
      <c r="M41" s="229" t="str">
        <f>IFERROR(H41/G41*100-100," ")</f>
        <v xml:space="preserve"> </v>
      </c>
      <c r="N41" s="41"/>
      <c r="O41" s="27">
        <v>1</v>
      </c>
      <c r="P41" s="68" t="s">
        <v>141</v>
      </c>
      <c r="Q41" s="37" t="s">
        <v>336</v>
      </c>
      <c r="R41" s="79" t="s">
        <v>336</v>
      </c>
      <c r="S41" s="37" t="s">
        <v>336</v>
      </c>
      <c r="T41" s="37"/>
      <c r="U41" s="101">
        <v>0</v>
      </c>
      <c r="V41" s="101"/>
      <c r="W41" s="229" t="str">
        <f>IFERROR(V41/Q41*100-100," ")</f>
        <v xml:space="preserve"> </v>
      </c>
      <c r="X41" s="229" t="str">
        <f>IFERROR(V41/R41*100-100," ")</f>
        <v xml:space="preserve"> </v>
      </c>
      <c r="Y41" s="229" t="str">
        <f>IFERROR(V41/S41*100-100," ")</f>
        <v xml:space="preserve"> </v>
      </c>
      <c r="Z41" s="229" t="str">
        <f>IFERROR(V41/T41*100-100," ")</f>
        <v xml:space="preserve"> </v>
      </c>
      <c r="AA41" s="229" t="str">
        <f>IFERROR(V41/U41*100-100," ")</f>
        <v xml:space="preserve"> </v>
      </c>
    </row>
    <row r="42" spans="1:254" ht="15" customHeight="1" x14ac:dyDescent="0.3">
      <c r="A42" s="34">
        <v>2</v>
      </c>
      <c r="B42" s="69" t="s">
        <v>142</v>
      </c>
      <c r="C42" s="37" t="s">
        <v>336</v>
      </c>
      <c r="D42" s="70" t="s">
        <v>336</v>
      </c>
      <c r="E42" s="37" t="s">
        <v>336</v>
      </c>
      <c r="F42" s="79"/>
      <c r="G42" s="101">
        <v>0</v>
      </c>
      <c r="H42" s="101"/>
      <c r="I42" s="229" t="str">
        <f>IFERROR(H42/C42*100-100," ")</f>
        <v xml:space="preserve"> </v>
      </c>
      <c r="J42" s="229" t="str">
        <f>IFERROR(H42/D42*100-100," ")</f>
        <v xml:space="preserve"> </v>
      </c>
      <c r="K42" s="229" t="str">
        <f>IFERROR(H42/E42*100-100," ")</f>
        <v xml:space="preserve"> </v>
      </c>
      <c r="L42" s="229" t="str">
        <f>IFERROR(H42/F42*100-100," ")</f>
        <v xml:space="preserve"> </v>
      </c>
      <c r="M42" s="229" t="str">
        <f>IFERROR(H42/G42*100-100," ")</f>
        <v xml:space="preserve"> </v>
      </c>
      <c r="N42" s="41"/>
      <c r="O42" s="34">
        <v>2</v>
      </c>
      <c r="P42" s="69" t="s">
        <v>142</v>
      </c>
      <c r="Q42" s="37">
        <v>8844</v>
      </c>
      <c r="R42" s="79">
        <v>4097</v>
      </c>
      <c r="S42" s="37">
        <v>3350</v>
      </c>
      <c r="T42" s="37"/>
      <c r="U42" s="101">
        <v>0</v>
      </c>
      <c r="V42" s="101"/>
      <c r="W42" s="229">
        <f>IFERROR(V42/Q42*100-100," ")</f>
        <v>-100</v>
      </c>
      <c r="X42" s="229">
        <f>IFERROR(V42/R42*100-100," ")</f>
        <v>-100</v>
      </c>
      <c r="Y42" s="229">
        <f>IFERROR(V42/S42*100-100," ")</f>
        <v>-100</v>
      </c>
      <c r="Z42" s="229" t="str">
        <f>IFERROR(V42/T42*100-100," ")</f>
        <v xml:space="preserve"> </v>
      </c>
      <c r="AA42" s="229" t="str">
        <f>IFERROR(V42/U42*100-100," ")</f>
        <v xml:space="preserve"> </v>
      </c>
    </row>
    <row r="43" spans="1:254" ht="15" customHeight="1" x14ac:dyDescent="0.3">
      <c r="A43" s="34">
        <v>3</v>
      </c>
      <c r="B43" s="69" t="s">
        <v>143</v>
      </c>
      <c r="C43" s="37" t="s">
        <v>336</v>
      </c>
      <c r="D43" s="70" t="s">
        <v>336</v>
      </c>
      <c r="E43" s="37" t="s">
        <v>336</v>
      </c>
      <c r="F43" s="79"/>
      <c r="G43" s="70">
        <v>0</v>
      </c>
      <c r="H43" s="70"/>
      <c r="I43" s="229" t="str">
        <f t="shared" ref="I43:I106" si="12">IFERROR(H43/C43*100-100," ")</f>
        <v xml:space="preserve"> </v>
      </c>
      <c r="J43" s="229" t="str">
        <f t="shared" ref="J43:J106" si="13">IFERROR(H43/D43*100-100," ")</f>
        <v xml:space="preserve"> </v>
      </c>
      <c r="K43" s="229" t="str">
        <f t="shared" ref="K43:K106" si="14">IFERROR(H43/E43*100-100," ")</f>
        <v xml:space="preserve"> </v>
      </c>
      <c r="L43" s="229" t="str">
        <f t="shared" ref="L43:L106" si="15">IFERROR(H43/F43*100-100," ")</f>
        <v xml:space="preserve"> </v>
      </c>
      <c r="M43" s="229" t="str">
        <f t="shared" ref="M43:M106" si="16">IFERROR(H43/G43*100-100," ")</f>
        <v xml:space="preserve"> </v>
      </c>
      <c r="N43" s="41"/>
      <c r="O43" s="34">
        <v>3</v>
      </c>
      <c r="P43" s="69" t="s">
        <v>143</v>
      </c>
      <c r="Q43" s="37">
        <v>214149</v>
      </c>
      <c r="R43" s="79">
        <v>612910</v>
      </c>
      <c r="S43" s="37">
        <v>358065</v>
      </c>
      <c r="T43" s="37">
        <v>423781.99999999994</v>
      </c>
      <c r="U43" s="36">
        <v>251823</v>
      </c>
      <c r="V43" s="36">
        <v>435990.00000000006</v>
      </c>
      <c r="W43" s="229">
        <f>IFERROR(V43/Q43*100-100," ")</f>
        <v>103.59189162685797</v>
      </c>
      <c r="X43" s="229">
        <f>IFERROR(V43/R43*100-100," ")</f>
        <v>-28.865575696268607</v>
      </c>
      <c r="Y43" s="229">
        <f>IFERROR(V43/S43*100-100," ")</f>
        <v>21.762808428637271</v>
      </c>
      <c r="Z43" s="229">
        <f>IFERROR(V43/T43*100-100," ")</f>
        <v>2.8807264112209054</v>
      </c>
      <c r="AA43" s="229">
        <f>IFERROR(V43/U43*100-100," ")</f>
        <v>73.133510441857993</v>
      </c>
    </row>
    <row r="44" spans="1:254" ht="15" customHeight="1" x14ac:dyDescent="0.3">
      <c r="A44" s="34">
        <v>4</v>
      </c>
      <c r="B44" s="69" t="s">
        <v>144</v>
      </c>
      <c r="C44" s="37">
        <v>737599</v>
      </c>
      <c r="D44" s="70">
        <v>952575</v>
      </c>
      <c r="E44" s="37">
        <v>357040</v>
      </c>
      <c r="F44" s="79">
        <v>867076.99999999988</v>
      </c>
      <c r="G44" s="70">
        <v>673001</v>
      </c>
      <c r="H44" s="70">
        <v>522686</v>
      </c>
      <c r="I44" s="229">
        <f t="shared" si="12"/>
        <v>-29.13683451306197</v>
      </c>
      <c r="J44" s="229">
        <f t="shared" si="13"/>
        <v>-45.129149935700596</v>
      </c>
      <c r="K44" s="229">
        <f t="shared" si="14"/>
        <v>46.394241541563986</v>
      </c>
      <c r="L44" s="229">
        <f t="shared" si="15"/>
        <v>-39.718617839015444</v>
      </c>
      <c r="M44" s="229">
        <f t="shared" si="16"/>
        <v>-22.33503367751311</v>
      </c>
      <c r="N44" s="41"/>
      <c r="O44" s="34">
        <v>4</v>
      </c>
      <c r="P44" s="69" t="s">
        <v>144</v>
      </c>
      <c r="Q44" s="37">
        <v>9978689</v>
      </c>
      <c r="R44" s="79">
        <v>8519009</v>
      </c>
      <c r="S44" s="37">
        <v>6213675.0000000009</v>
      </c>
      <c r="T44" s="37">
        <v>5088040</v>
      </c>
      <c r="U44" s="36">
        <v>10110462.999999998</v>
      </c>
      <c r="V44" s="36">
        <v>4962708.0000000019</v>
      </c>
      <c r="W44" s="229">
        <f t="shared" ref="W44:W107" si="17">IFERROR(V44/Q44*100-100," ")</f>
        <v>-50.266933862754897</v>
      </c>
      <c r="X44" s="229">
        <f t="shared" ref="X44:X107" si="18">IFERROR(V44/R44*100-100," ")</f>
        <v>-41.745477672344265</v>
      </c>
      <c r="Y44" s="229">
        <f t="shared" ref="Y44:Y107" si="19">IFERROR(V44/S44*100-100," ")</f>
        <v>-20.13248198529854</v>
      </c>
      <c r="Z44" s="229">
        <f t="shared" ref="Z44:Z107" si="20">IFERROR(V44/T44*100-100," ")</f>
        <v>-2.4632667982169494</v>
      </c>
      <c r="AA44" s="229">
        <f t="shared" ref="AA44:AA107" si="21">IFERROR(V44/U44*100-100," ")</f>
        <v>-50.915126241003975</v>
      </c>
    </row>
    <row r="45" spans="1:254" ht="15" customHeight="1" x14ac:dyDescent="0.3">
      <c r="A45" s="34">
        <v>5</v>
      </c>
      <c r="B45" s="69" t="s">
        <v>145</v>
      </c>
      <c r="C45" s="37" t="s">
        <v>336</v>
      </c>
      <c r="D45" s="70" t="s">
        <v>336</v>
      </c>
      <c r="E45" s="37" t="s">
        <v>336</v>
      </c>
      <c r="F45" s="79"/>
      <c r="G45" s="70">
        <v>0</v>
      </c>
      <c r="H45" s="70"/>
      <c r="I45" s="229" t="str">
        <f t="shared" si="12"/>
        <v xml:space="preserve"> </v>
      </c>
      <c r="J45" s="229" t="str">
        <f t="shared" si="13"/>
        <v xml:space="preserve"> </v>
      </c>
      <c r="K45" s="229" t="str">
        <f t="shared" si="14"/>
        <v xml:space="preserve"> </v>
      </c>
      <c r="L45" s="229" t="str">
        <f t="shared" si="15"/>
        <v xml:space="preserve"> </v>
      </c>
      <c r="M45" s="229" t="str">
        <f t="shared" si="16"/>
        <v xml:space="preserve"> </v>
      </c>
      <c r="N45" s="41"/>
      <c r="O45" s="34">
        <v>5</v>
      </c>
      <c r="P45" s="69" t="s">
        <v>145</v>
      </c>
      <c r="Q45" s="37">
        <v>546987</v>
      </c>
      <c r="R45" s="79">
        <v>1036035</v>
      </c>
      <c r="S45" s="37">
        <v>994782</v>
      </c>
      <c r="T45" s="37">
        <v>1374976</v>
      </c>
      <c r="U45" s="36">
        <v>1484072</v>
      </c>
      <c r="V45" s="36">
        <v>866532</v>
      </c>
      <c r="W45" s="229">
        <f t="shared" si="17"/>
        <v>58.419121478206989</v>
      </c>
      <c r="X45" s="229">
        <f t="shared" si="18"/>
        <v>-16.360740708566794</v>
      </c>
      <c r="Y45" s="229">
        <f t="shared" si="19"/>
        <v>-12.892271874641878</v>
      </c>
      <c r="Z45" s="229">
        <f t="shared" si="20"/>
        <v>-36.97839089555017</v>
      </c>
      <c r="AA45" s="229">
        <f t="shared" si="21"/>
        <v>-41.611188675482047</v>
      </c>
    </row>
    <row r="46" spans="1:254" ht="15" customHeight="1" x14ac:dyDescent="0.3">
      <c r="A46" s="34">
        <v>6</v>
      </c>
      <c r="B46" s="69" t="s">
        <v>56</v>
      </c>
      <c r="C46" s="37">
        <v>8388187</v>
      </c>
      <c r="D46" s="70">
        <v>5984117</v>
      </c>
      <c r="E46" s="37">
        <v>6336257</v>
      </c>
      <c r="F46" s="79">
        <v>8116202</v>
      </c>
      <c r="G46" s="70">
        <v>6021798.0000000019</v>
      </c>
      <c r="H46" s="70">
        <v>5383860.0000000009</v>
      </c>
      <c r="I46" s="229">
        <f t="shared" si="12"/>
        <v>-35.816166234729849</v>
      </c>
      <c r="J46" s="229">
        <f t="shared" si="13"/>
        <v>-10.030836629698243</v>
      </c>
      <c r="K46" s="229">
        <f t="shared" si="14"/>
        <v>-15.030908626338842</v>
      </c>
      <c r="L46" s="229">
        <f t="shared" si="15"/>
        <v>-33.665278414706762</v>
      </c>
      <c r="M46" s="229">
        <f t="shared" si="16"/>
        <v>-10.593812678538882</v>
      </c>
      <c r="N46" s="41"/>
      <c r="O46" s="34">
        <v>6</v>
      </c>
      <c r="P46" s="69" t="s">
        <v>56</v>
      </c>
      <c r="Q46" s="37">
        <v>49671726</v>
      </c>
      <c r="R46" s="79">
        <v>52260485</v>
      </c>
      <c r="S46" s="37">
        <v>61036548.99999997</v>
      </c>
      <c r="T46" s="37">
        <v>68556548.000000045</v>
      </c>
      <c r="U46" s="36">
        <v>44098200</v>
      </c>
      <c r="V46" s="36">
        <v>35436008.999999993</v>
      </c>
      <c r="W46" s="229">
        <f t="shared" si="17"/>
        <v>-28.659598017592558</v>
      </c>
      <c r="X46" s="229">
        <f t="shared" si="18"/>
        <v>-32.193493803205243</v>
      </c>
      <c r="Y46" s="229">
        <f t="shared" si="19"/>
        <v>-41.942967647138751</v>
      </c>
      <c r="Z46" s="229">
        <f t="shared" si="20"/>
        <v>-48.311269989848427</v>
      </c>
      <c r="AA46" s="229">
        <f t="shared" si="21"/>
        <v>-19.642958215981622</v>
      </c>
    </row>
    <row r="47" spans="1:254" ht="15" customHeight="1" x14ac:dyDescent="0.3">
      <c r="A47" s="34">
        <v>7</v>
      </c>
      <c r="B47" s="69" t="s">
        <v>146</v>
      </c>
      <c r="C47" s="37" t="s">
        <v>336</v>
      </c>
      <c r="D47" s="70" t="s">
        <v>336</v>
      </c>
      <c r="E47" s="37" t="s">
        <v>336</v>
      </c>
      <c r="F47" s="79"/>
      <c r="G47" s="70">
        <v>0</v>
      </c>
      <c r="H47" s="70"/>
      <c r="I47" s="229" t="str">
        <f t="shared" si="12"/>
        <v xml:space="preserve"> </v>
      </c>
      <c r="J47" s="229" t="str">
        <f t="shared" si="13"/>
        <v xml:space="preserve"> </v>
      </c>
      <c r="K47" s="229" t="str">
        <f t="shared" si="14"/>
        <v xml:space="preserve"> </v>
      </c>
      <c r="L47" s="229" t="str">
        <f t="shared" si="15"/>
        <v xml:space="preserve"> </v>
      </c>
      <c r="M47" s="229" t="str">
        <f t="shared" si="16"/>
        <v xml:space="preserve"> </v>
      </c>
      <c r="N47" s="41"/>
      <c r="O47" s="34">
        <v>7</v>
      </c>
      <c r="P47" s="69" t="s">
        <v>146</v>
      </c>
      <c r="Q47" s="37" t="s">
        <v>336</v>
      </c>
      <c r="R47" s="79" t="s">
        <v>336</v>
      </c>
      <c r="S47" s="37" t="s">
        <v>336</v>
      </c>
      <c r="T47" s="37"/>
      <c r="U47" s="36">
        <v>0</v>
      </c>
      <c r="V47" s="36"/>
      <c r="W47" s="229" t="str">
        <f t="shared" si="17"/>
        <v xml:space="preserve"> </v>
      </c>
      <c r="X47" s="229" t="str">
        <f t="shared" si="18"/>
        <v xml:space="preserve"> </v>
      </c>
      <c r="Y47" s="229" t="str">
        <f t="shared" si="19"/>
        <v xml:space="preserve"> </v>
      </c>
      <c r="Z47" s="229" t="str">
        <f t="shared" si="20"/>
        <v xml:space="preserve"> </v>
      </c>
      <c r="AA47" s="229" t="str">
        <f t="shared" si="21"/>
        <v xml:space="preserve"> </v>
      </c>
    </row>
    <row r="48" spans="1:254" ht="15" customHeight="1" x14ac:dyDescent="0.3">
      <c r="A48" s="34">
        <v>8</v>
      </c>
      <c r="B48" s="69" t="s">
        <v>147</v>
      </c>
      <c r="C48" s="37" t="s">
        <v>336</v>
      </c>
      <c r="D48" s="70" t="s">
        <v>336</v>
      </c>
      <c r="E48" s="37">
        <v>11589</v>
      </c>
      <c r="F48" s="79">
        <v>6674</v>
      </c>
      <c r="G48" s="70">
        <v>0</v>
      </c>
      <c r="H48" s="70"/>
      <c r="I48" s="229" t="str">
        <f t="shared" si="12"/>
        <v xml:space="preserve"> </v>
      </c>
      <c r="J48" s="229" t="str">
        <f t="shared" si="13"/>
        <v xml:space="preserve"> </v>
      </c>
      <c r="K48" s="229">
        <f t="shared" si="14"/>
        <v>-100</v>
      </c>
      <c r="L48" s="229">
        <f t="shared" si="15"/>
        <v>-100</v>
      </c>
      <c r="M48" s="229" t="str">
        <f t="shared" si="16"/>
        <v xml:space="preserve"> </v>
      </c>
      <c r="N48" s="41"/>
      <c r="O48" s="34">
        <v>8</v>
      </c>
      <c r="P48" s="69" t="s">
        <v>147</v>
      </c>
      <c r="Q48" s="37">
        <v>132271</v>
      </c>
      <c r="R48" s="79">
        <v>189408</v>
      </c>
      <c r="S48" s="37">
        <v>232810</v>
      </c>
      <c r="T48" s="37">
        <v>139118</v>
      </c>
      <c r="U48" s="36">
        <v>190288</v>
      </c>
      <c r="V48" s="36">
        <v>83136</v>
      </c>
      <c r="W48" s="229">
        <f t="shared" si="17"/>
        <v>-37.147220479167764</v>
      </c>
      <c r="X48" s="229">
        <f t="shared" si="18"/>
        <v>-56.107450582868729</v>
      </c>
      <c r="Y48" s="229">
        <f t="shared" si="19"/>
        <v>-64.290193720201017</v>
      </c>
      <c r="Z48" s="229">
        <f t="shared" si="20"/>
        <v>-40.240659008898916</v>
      </c>
      <c r="AA48" s="229">
        <f t="shared" si="21"/>
        <v>-56.310434709492981</v>
      </c>
    </row>
    <row r="49" spans="1:27" ht="15" customHeight="1" x14ac:dyDescent="0.3">
      <c r="A49" s="34">
        <v>9</v>
      </c>
      <c r="B49" s="69" t="s">
        <v>148</v>
      </c>
      <c r="C49" s="37" t="s">
        <v>336</v>
      </c>
      <c r="D49" s="70" t="s">
        <v>336</v>
      </c>
      <c r="E49" s="37" t="s">
        <v>336</v>
      </c>
      <c r="F49" s="79"/>
      <c r="G49" s="70">
        <v>0</v>
      </c>
      <c r="H49" s="70"/>
      <c r="I49" s="229" t="str">
        <f t="shared" si="12"/>
        <v xml:space="preserve"> </v>
      </c>
      <c r="J49" s="229" t="str">
        <f t="shared" si="13"/>
        <v xml:space="preserve"> </v>
      </c>
      <c r="K49" s="229" t="str">
        <f t="shared" si="14"/>
        <v xml:space="preserve"> </v>
      </c>
      <c r="L49" s="229" t="str">
        <f t="shared" si="15"/>
        <v xml:space="preserve"> </v>
      </c>
      <c r="M49" s="229" t="str">
        <f t="shared" si="16"/>
        <v xml:space="preserve"> </v>
      </c>
      <c r="N49" s="41"/>
      <c r="O49" s="34">
        <v>9</v>
      </c>
      <c r="P49" s="69" t="s">
        <v>148</v>
      </c>
      <c r="Q49" s="37" t="s">
        <v>336</v>
      </c>
      <c r="R49" s="79">
        <v>1524</v>
      </c>
      <c r="S49" s="37" t="s">
        <v>336</v>
      </c>
      <c r="T49" s="37"/>
      <c r="U49" s="36">
        <v>0</v>
      </c>
      <c r="V49" s="36"/>
      <c r="W49" s="229" t="str">
        <f t="shared" si="17"/>
        <v xml:space="preserve"> </v>
      </c>
      <c r="X49" s="229">
        <f t="shared" si="18"/>
        <v>-100</v>
      </c>
      <c r="Y49" s="229" t="str">
        <f t="shared" si="19"/>
        <v xml:space="preserve"> </v>
      </c>
      <c r="Z49" s="229" t="str">
        <f t="shared" si="20"/>
        <v xml:space="preserve"> </v>
      </c>
      <c r="AA49" s="229" t="str">
        <f t="shared" si="21"/>
        <v xml:space="preserve"> </v>
      </c>
    </row>
    <row r="50" spans="1:27" ht="15" customHeight="1" x14ac:dyDescent="0.3">
      <c r="A50" s="34">
        <v>10</v>
      </c>
      <c r="B50" s="69" t="s">
        <v>149</v>
      </c>
      <c r="C50" s="37" t="s">
        <v>336</v>
      </c>
      <c r="D50" s="70" t="s">
        <v>336</v>
      </c>
      <c r="E50" s="37" t="s">
        <v>336</v>
      </c>
      <c r="F50" s="79"/>
      <c r="G50" s="70">
        <v>0</v>
      </c>
      <c r="H50" s="70"/>
      <c r="I50" s="229" t="str">
        <f t="shared" si="12"/>
        <v xml:space="preserve"> </v>
      </c>
      <c r="J50" s="229" t="str">
        <f t="shared" si="13"/>
        <v xml:space="preserve"> </v>
      </c>
      <c r="K50" s="229" t="str">
        <f t="shared" si="14"/>
        <v xml:space="preserve"> </v>
      </c>
      <c r="L50" s="229" t="str">
        <f t="shared" si="15"/>
        <v xml:space="preserve"> </v>
      </c>
      <c r="M50" s="229" t="str">
        <f t="shared" si="16"/>
        <v xml:space="preserve"> </v>
      </c>
      <c r="N50" s="41"/>
      <c r="O50" s="34">
        <v>10</v>
      </c>
      <c r="P50" s="69" t="s">
        <v>149</v>
      </c>
      <c r="Q50" s="37" t="s">
        <v>336</v>
      </c>
      <c r="R50" s="79" t="s">
        <v>336</v>
      </c>
      <c r="S50" s="37" t="s">
        <v>336</v>
      </c>
      <c r="T50" s="37"/>
      <c r="U50" s="36">
        <v>0</v>
      </c>
      <c r="V50" s="36"/>
      <c r="W50" s="229" t="str">
        <f t="shared" si="17"/>
        <v xml:space="preserve"> </v>
      </c>
      <c r="X50" s="229" t="str">
        <f t="shared" si="18"/>
        <v xml:space="preserve"> </v>
      </c>
      <c r="Y50" s="229" t="str">
        <f t="shared" si="19"/>
        <v xml:space="preserve"> </v>
      </c>
      <c r="Z50" s="229" t="str">
        <f t="shared" si="20"/>
        <v xml:space="preserve"> </v>
      </c>
      <c r="AA50" s="229" t="str">
        <f t="shared" si="21"/>
        <v xml:space="preserve"> </v>
      </c>
    </row>
    <row r="51" spans="1:27" ht="15" customHeight="1" x14ac:dyDescent="0.3">
      <c r="A51" s="34">
        <v>11</v>
      </c>
      <c r="B51" s="69" t="s">
        <v>63</v>
      </c>
      <c r="C51" s="37">
        <v>20667182</v>
      </c>
      <c r="D51" s="70">
        <v>21696579</v>
      </c>
      <c r="E51" s="37">
        <v>24430418</v>
      </c>
      <c r="F51" s="79">
        <v>13913219.000000009</v>
      </c>
      <c r="G51" s="70">
        <v>16571963.999999996</v>
      </c>
      <c r="H51" s="70">
        <v>16183604.999999993</v>
      </c>
      <c r="I51" s="229">
        <f t="shared" si="12"/>
        <v>-21.694186464318193</v>
      </c>
      <c r="J51" s="229">
        <f t="shared" si="13"/>
        <v>-25.409415926815043</v>
      </c>
      <c r="K51" s="229">
        <f t="shared" si="14"/>
        <v>-33.756331962883351</v>
      </c>
      <c r="L51" s="229">
        <f t="shared" si="15"/>
        <v>16.318193510789868</v>
      </c>
      <c r="M51" s="229">
        <f t="shared" si="16"/>
        <v>-2.3434699713323255</v>
      </c>
      <c r="N51" s="41"/>
      <c r="O51" s="34">
        <v>11</v>
      </c>
      <c r="P51" s="69" t="s">
        <v>63</v>
      </c>
      <c r="Q51" s="37">
        <v>25439653</v>
      </c>
      <c r="R51" s="79">
        <v>24520863</v>
      </c>
      <c r="S51" s="37">
        <v>25164408.000000011</v>
      </c>
      <c r="T51" s="43">
        <v>19457832.000000007</v>
      </c>
      <c r="U51" s="43">
        <v>24303656.999999996</v>
      </c>
      <c r="V51" s="43">
        <v>16117829</v>
      </c>
      <c r="W51" s="229">
        <f t="shared" si="17"/>
        <v>-36.642889743818444</v>
      </c>
      <c r="X51" s="229">
        <f t="shared" si="18"/>
        <v>-34.268916228600929</v>
      </c>
      <c r="Y51" s="229">
        <f t="shared" si="19"/>
        <v>-35.949897967001675</v>
      </c>
      <c r="Z51" s="229">
        <f t="shared" si="20"/>
        <v>-17.165339900149235</v>
      </c>
      <c r="AA51" s="229">
        <f t="shared" si="21"/>
        <v>-33.681466126682082</v>
      </c>
    </row>
    <row r="52" spans="1:27" ht="15" customHeight="1" x14ac:dyDescent="0.3">
      <c r="A52" s="34">
        <v>12</v>
      </c>
      <c r="B52" s="69" t="s">
        <v>150</v>
      </c>
      <c r="C52" s="37">
        <v>824988</v>
      </c>
      <c r="D52" s="70">
        <v>1177931</v>
      </c>
      <c r="E52" s="37">
        <v>1169338</v>
      </c>
      <c r="F52" s="79">
        <v>831513</v>
      </c>
      <c r="G52" s="70">
        <v>830215</v>
      </c>
      <c r="H52" s="70">
        <v>882486</v>
      </c>
      <c r="I52" s="229">
        <f t="shared" si="12"/>
        <v>6.9695559208133915</v>
      </c>
      <c r="J52" s="229">
        <f t="shared" si="13"/>
        <v>-25.081689844311768</v>
      </c>
      <c r="K52" s="229">
        <f t="shared" si="14"/>
        <v>-24.53114497262554</v>
      </c>
      <c r="L52" s="229">
        <f t="shared" si="15"/>
        <v>6.1301507011916669</v>
      </c>
      <c r="M52" s="229">
        <f t="shared" si="16"/>
        <v>6.2960799311021987</v>
      </c>
      <c r="N52" s="41"/>
      <c r="O52" s="34">
        <v>12</v>
      </c>
      <c r="P52" s="69" t="s">
        <v>150</v>
      </c>
      <c r="Q52" s="37">
        <v>1259778</v>
      </c>
      <c r="R52" s="79">
        <v>2335181</v>
      </c>
      <c r="S52" s="37">
        <v>2162928</v>
      </c>
      <c r="T52" s="37">
        <v>3987138.0000000019</v>
      </c>
      <c r="U52" s="36">
        <v>2886873.0000000005</v>
      </c>
      <c r="V52" s="36">
        <v>1655744</v>
      </c>
      <c r="W52" s="229">
        <f t="shared" si="17"/>
        <v>31.431410931132319</v>
      </c>
      <c r="X52" s="229">
        <f t="shared" si="18"/>
        <v>-29.095688942313245</v>
      </c>
      <c r="Y52" s="229">
        <f t="shared" si="19"/>
        <v>-23.448954380358472</v>
      </c>
      <c r="Z52" s="229">
        <f t="shared" si="20"/>
        <v>-58.472869511915583</v>
      </c>
      <c r="AA52" s="229">
        <f t="shared" si="21"/>
        <v>-42.645762387191965</v>
      </c>
    </row>
    <row r="53" spans="1:27" ht="15" customHeight="1" x14ac:dyDescent="0.3">
      <c r="A53" s="34">
        <v>13</v>
      </c>
      <c r="B53" s="69" t="s">
        <v>70</v>
      </c>
      <c r="C53" s="37">
        <v>6741820</v>
      </c>
      <c r="D53" s="70">
        <v>4950241</v>
      </c>
      <c r="E53" s="37">
        <v>5045636</v>
      </c>
      <c r="F53" s="79">
        <v>6506163</v>
      </c>
      <c r="G53" s="70">
        <v>2083057</v>
      </c>
      <c r="H53" s="70">
        <v>3064129.0000000009</v>
      </c>
      <c r="I53" s="229">
        <f t="shared" si="12"/>
        <v>-54.550418136348924</v>
      </c>
      <c r="J53" s="229">
        <f t="shared" si="13"/>
        <v>-38.101417688552921</v>
      </c>
      <c r="K53" s="229">
        <f t="shared" si="14"/>
        <v>-39.271699345731612</v>
      </c>
      <c r="L53" s="229">
        <f t="shared" si="15"/>
        <v>-52.904207902568672</v>
      </c>
      <c r="M53" s="229">
        <f t="shared" si="16"/>
        <v>47.097703039331179</v>
      </c>
      <c r="N53" s="41"/>
      <c r="O53" s="34">
        <v>13</v>
      </c>
      <c r="P53" s="69" t="s">
        <v>70</v>
      </c>
      <c r="Q53" s="37">
        <v>1854812</v>
      </c>
      <c r="R53" s="79">
        <v>2200636</v>
      </c>
      <c r="S53" s="37">
        <v>1983931</v>
      </c>
      <c r="T53" s="37">
        <v>4419559.0000000037</v>
      </c>
      <c r="U53" s="36">
        <v>2354003</v>
      </c>
      <c r="V53" s="36">
        <v>3016959.9999999995</v>
      </c>
      <c r="W53" s="229">
        <f t="shared" si="17"/>
        <v>62.655837896239575</v>
      </c>
      <c r="X53" s="229">
        <f t="shared" si="18"/>
        <v>37.094912561641252</v>
      </c>
      <c r="Y53" s="229">
        <f t="shared" si="19"/>
        <v>52.069804847043542</v>
      </c>
      <c r="Z53" s="229">
        <f t="shared" si="20"/>
        <v>-31.736175487192341</v>
      </c>
      <c r="AA53" s="229">
        <f t="shared" si="21"/>
        <v>28.162963258755383</v>
      </c>
    </row>
    <row r="54" spans="1:27" ht="15" customHeight="1" x14ac:dyDescent="0.3">
      <c r="A54" s="34">
        <v>14</v>
      </c>
      <c r="B54" s="69" t="s">
        <v>151</v>
      </c>
      <c r="C54" s="37">
        <v>98034</v>
      </c>
      <c r="D54" s="70">
        <v>92943</v>
      </c>
      <c r="E54" s="37">
        <v>25053</v>
      </c>
      <c r="F54" s="79">
        <v>33578</v>
      </c>
      <c r="G54" s="70">
        <v>325909</v>
      </c>
      <c r="H54" s="70">
        <v>288670</v>
      </c>
      <c r="I54" s="229">
        <f t="shared" si="12"/>
        <v>194.45906522226983</v>
      </c>
      <c r="J54" s="229">
        <f t="shared" si="13"/>
        <v>210.58820997815866</v>
      </c>
      <c r="K54" s="229">
        <f t="shared" si="14"/>
        <v>1052.2372570151281</v>
      </c>
      <c r="L54" s="229">
        <f t="shared" si="15"/>
        <v>759.69980344273029</v>
      </c>
      <c r="M54" s="229">
        <f t="shared" si="16"/>
        <v>-11.426195655842591</v>
      </c>
      <c r="N54" s="41"/>
      <c r="O54" s="34">
        <v>14</v>
      </c>
      <c r="P54" s="69" t="s">
        <v>151</v>
      </c>
      <c r="Q54" s="37">
        <v>893044</v>
      </c>
      <c r="R54" s="79">
        <v>5498990</v>
      </c>
      <c r="S54" s="37">
        <v>715895.00000000012</v>
      </c>
      <c r="T54" s="43">
        <v>1716286</v>
      </c>
      <c r="U54" s="43">
        <v>888448</v>
      </c>
      <c r="V54" s="43">
        <v>369738</v>
      </c>
      <c r="W54" s="229">
        <f t="shared" si="17"/>
        <v>-58.598008608758363</v>
      </c>
      <c r="X54" s="229">
        <f t="shared" si="18"/>
        <v>-93.276256185226742</v>
      </c>
      <c r="Y54" s="229">
        <f t="shared" si="19"/>
        <v>-48.353040599529272</v>
      </c>
      <c r="Z54" s="229">
        <f t="shared" si="20"/>
        <v>-78.457086988998341</v>
      </c>
      <c r="AA54" s="229">
        <f t="shared" si="21"/>
        <v>-58.38383338135715</v>
      </c>
    </row>
    <row r="55" spans="1:27" ht="15" customHeight="1" x14ac:dyDescent="0.3">
      <c r="A55" s="34">
        <v>15</v>
      </c>
      <c r="B55" s="69" t="s">
        <v>152</v>
      </c>
      <c r="C55" s="37">
        <v>14805</v>
      </c>
      <c r="D55" s="70">
        <v>6120</v>
      </c>
      <c r="E55" s="37">
        <v>25168</v>
      </c>
      <c r="F55" s="79">
        <v>103591</v>
      </c>
      <c r="G55" s="70">
        <v>56895</v>
      </c>
      <c r="H55" s="70"/>
      <c r="I55" s="229">
        <f t="shared" si="12"/>
        <v>-100</v>
      </c>
      <c r="J55" s="229">
        <f t="shared" si="13"/>
        <v>-100</v>
      </c>
      <c r="K55" s="229">
        <f t="shared" si="14"/>
        <v>-100</v>
      </c>
      <c r="L55" s="229">
        <f t="shared" si="15"/>
        <v>-100</v>
      </c>
      <c r="M55" s="229">
        <f t="shared" si="16"/>
        <v>-100</v>
      </c>
      <c r="N55" s="41"/>
      <c r="O55" s="34">
        <v>15</v>
      </c>
      <c r="P55" s="69" t="s">
        <v>152</v>
      </c>
      <c r="Q55" s="37">
        <v>841281</v>
      </c>
      <c r="R55" s="79">
        <v>448821</v>
      </c>
      <c r="S55" s="37">
        <v>885135</v>
      </c>
      <c r="T55" s="37">
        <v>701024.00000000012</v>
      </c>
      <c r="U55" s="36">
        <v>834641</v>
      </c>
      <c r="V55" s="36">
        <v>489769.00000000006</v>
      </c>
      <c r="W55" s="229">
        <f t="shared" si="17"/>
        <v>-41.782947671467674</v>
      </c>
      <c r="X55" s="229">
        <f t="shared" si="18"/>
        <v>9.1234590181832118</v>
      </c>
      <c r="Y55" s="229">
        <f t="shared" si="19"/>
        <v>-44.667310636230631</v>
      </c>
      <c r="Z55" s="229">
        <f t="shared" si="20"/>
        <v>-30.135202218468976</v>
      </c>
      <c r="AA55" s="229">
        <f t="shared" si="21"/>
        <v>-41.319800968320507</v>
      </c>
    </row>
    <row r="56" spans="1:27" ht="15" customHeight="1" x14ac:dyDescent="0.3">
      <c r="A56" s="34">
        <v>16</v>
      </c>
      <c r="B56" s="69" t="s">
        <v>153</v>
      </c>
      <c r="C56" s="37">
        <v>9490116</v>
      </c>
      <c r="D56" s="70">
        <v>4319475</v>
      </c>
      <c r="E56" s="37">
        <v>3003997</v>
      </c>
      <c r="F56" s="79">
        <v>8038952</v>
      </c>
      <c r="G56" s="70">
        <v>12518133</v>
      </c>
      <c r="H56" s="70">
        <v>6706322.0000000009</v>
      </c>
      <c r="I56" s="229">
        <f t="shared" si="12"/>
        <v>-29.333614046445788</v>
      </c>
      <c r="J56" s="229">
        <f t="shared" si="13"/>
        <v>55.257803321005468</v>
      </c>
      <c r="K56" s="229">
        <f t="shared" si="14"/>
        <v>123.24662774297047</v>
      </c>
      <c r="L56" s="229">
        <f t="shared" si="15"/>
        <v>-16.577160804045093</v>
      </c>
      <c r="M56" s="229">
        <f t="shared" si="16"/>
        <v>-46.427138935175073</v>
      </c>
      <c r="N56" s="41"/>
      <c r="O56" s="34">
        <v>16</v>
      </c>
      <c r="P56" s="69" t="s">
        <v>153</v>
      </c>
      <c r="Q56" s="37">
        <v>15385131</v>
      </c>
      <c r="R56" s="79">
        <v>15502067</v>
      </c>
      <c r="S56" s="37">
        <v>17800208</v>
      </c>
      <c r="T56" s="37">
        <v>16675329</v>
      </c>
      <c r="U56" s="36">
        <v>23372047.999999996</v>
      </c>
      <c r="V56" s="36">
        <v>20079190.999999996</v>
      </c>
      <c r="W56" s="229">
        <f t="shared" si="17"/>
        <v>30.510367445035058</v>
      </c>
      <c r="X56" s="229">
        <f t="shared" si="18"/>
        <v>29.525894837120745</v>
      </c>
      <c r="Y56" s="229">
        <f t="shared" si="19"/>
        <v>12.803125671340453</v>
      </c>
      <c r="Z56" s="229">
        <f t="shared" si="20"/>
        <v>20.412562774623495</v>
      </c>
      <c r="AA56" s="229">
        <f t="shared" si="21"/>
        <v>-14.088868035869169</v>
      </c>
    </row>
    <row r="57" spans="1:27" ht="15" customHeight="1" x14ac:dyDescent="0.3">
      <c r="A57" s="34">
        <v>17</v>
      </c>
      <c r="B57" s="69" t="s">
        <v>154</v>
      </c>
      <c r="C57" s="37">
        <v>61075</v>
      </c>
      <c r="D57" s="70">
        <v>133773</v>
      </c>
      <c r="E57" s="37" t="s">
        <v>336</v>
      </c>
      <c r="F57" s="79">
        <v>36956</v>
      </c>
      <c r="G57" s="70">
        <v>1341</v>
      </c>
      <c r="H57" s="70"/>
      <c r="I57" s="229">
        <f t="shared" si="12"/>
        <v>-100</v>
      </c>
      <c r="J57" s="229">
        <f t="shared" si="13"/>
        <v>-100</v>
      </c>
      <c r="K57" s="229" t="str">
        <f t="shared" si="14"/>
        <v xml:space="preserve"> </v>
      </c>
      <c r="L57" s="229">
        <f t="shared" si="15"/>
        <v>-100</v>
      </c>
      <c r="M57" s="229">
        <f t="shared" si="16"/>
        <v>-100</v>
      </c>
      <c r="N57" s="41"/>
      <c r="O57" s="34">
        <v>17</v>
      </c>
      <c r="P57" s="69" t="s">
        <v>154</v>
      </c>
      <c r="Q57" s="37">
        <v>1361132</v>
      </c>
      <c r="R57" s="79">
        <v>3376970</v>
      </c>
      <c r="S57" s="37">
        <v>1785251</v>
      </c>
      <c r="T57" s="37">
        <v>722593</v>
      </c>
      <c r="U57" s="36">
        <v>531221</v>
      </c>
      <c r="V57" s="36">
        <v>554714.99999999988</v>
      </c>
      <c r="W57" s="229">
        <f t="shared" si="17"/>
        <v>-59.246054019742402</v>
      </c>
      <c r="X57" s="229">
        <f t="shared" si="18"/>
        <v>-83.573588157431075</v>
      </c>
      <c r="Y57" s="229">
        <f t="shared" si="19"/>
        <v>-68.927898654026805</v>
      </c>
      <c r="Z57" s="229">
        <f t="shared" si="20"/>
        <v>-23.232718833423533</v>
      </c>
      <c r="AA57" s="229">
        <f t="shared" si="21"/>
        <v>4.4226414241906582</v>
      </c>
    </row>
    <row r="58" spans="1:27" ht="15" customHeight="1" x14ac:dyDescent="0.3">
      <c r="A58" s="34">
        <v>18</v>
      </c>
      <c r="B58" s="69" t="s">
        <v>155</v>
      </c>
      <c r="C58" s="37" t="s">
        <v>336</v>
      </c>
      <c r="D58" s="70" t="s">
        <v>336</v>
      </c>
      <c r="E58" s="37" t="s">
        <v>336</v>
      </c>
      <c r="F58" s="79"/>
      <c r="G58" s="70">
        <v>0</v>
      </c>
      <c r="H58" s="70"/>
      <c r="I58" s="229" t="str">
        <f t="shared" si="12"/>
        <v xml:space="preserve"> </v>
      </c>
      <c r="J58" s="229" t="str">
        <f t="shared" si="13"/>
        <v xml:space="preserve"> </v>
      </c>
      <c r="K58" s="229" t="str">
        <f t="shared" si="14"/>
        <v xml:space="preserve"> </v>
      </c>
      <c r="L58" s="229" t="str">
        <f t="shared" si="15"/>
        <v xml:space="preserve"> </v>
      </c>
      <c r="M58" s="229" t="str">
        <f t="shared" si="16"/>
        <v xml:space="preserve"> </v>
      </c>
      <c r="N58" s="41"/>
      <c r="O58" s="34">
        <v>18</v>
      </c>
      <c r="P58" s="69" t="s">
        <v>155</v>
      </c>
      <c r="Q58" s="37">
        <v>384695</v>
      </c>
      <c r="R58" s="79">
        <v>294528</v>
      </c>
      <c r="S58" s="37">
        <v>460581</v>
      </c>
      <c r="T58" s="37">
        <v>526132</v>
      </c>
      <c r="U58" s="36">
        <v>350126</v>
      </c>
      <c r="V58" s="36">
        <v>1285186</v>
      </c>
      <c r="W58" s="229">
        <f t="shared" si="17"/>
        <v>234.07920560443989</v>
      </c>
      <c r="X58" s="229">
        <f t="shared" si="18"/>
        <v>336.35443828770104</v>
      </c>
      <c r="Y58" s="229">
        <f t="shared" si="19"/>
        <v>179.03582648871753</v>
      </c>
      <c r="Z58" s="229">
        <f t="shared" si="20"/>
        <v>144.27063930724611</v>
      </c>
      <c r="AA58" s="229">
        <f t="shared" si="21"/>
        <v>267.06385701147587</v>
      </c>
    </row>
    <row r="59" spans="1:27" ht="15" customHeight="1" x14ac:dyDescent="0.3">
      <c r="A59" s="34">
        <v>19</v>
      </c>
      <c r="B59" s="69" t="s">
        <v>156</v>
      </c>
      <c r="C59" s="37">
        <v>1154</v>
      </c>
      <c r="D59" s="70" t="s">
        <v>336</v>
      </c>
      <c r="E59" s="37" t="s">
        <v>336</v>
      </c>
      <c r="F59" s="79"/>
      <c r="G59" s="70">
        <v>0</v>
      </c>
      <c r="H59" s="70"/>
      <c r="I59" s="229">
        <f t="shared" si="12"/>
        <v>-100</v>
      </c>
      <c r="J59" s="229" t="str">
        <f t="shared" si="13"/>
        <v xml:space="preserve"> </v>
      </c>
      <c r="K59" s="229" t="str">
        <f t="shared" si="14"/>
        <v xml:space="preserve"> </v>
      </c>
      <c r="L59" s="229" t="str">
        <f t="shared" si="15"/>
        <v xml:space="preserve"> </v>
      </c>
      <c r="M59" s="229" t="str">
        <f t="shared" si="16"/>
        <v xml:space="preserve"> </v>
      </c>
      <c r="N59" s="41"/>
      <c r="O59" s="34">
        <v>19</v>
      </c>
      <c r="P59" s="69" t="s">
        <v>156</v>
      </c>
      <c r="Q59" s="37">
        <v>2600858</v>
      </c>
      <c r="R59" s="79">
        <v>341415</v>
      </c>
      <c r="S59" s="37">
        <v>1199671</v>
      </c>
      <c r="T59" s="37">
        <v>478080</v>
      </c>
      <c r="U59" s="36">
        <v>1277192</v>
      </c>
      <c r="V59" s="36">
        <v>1995830</v>
      </c>
      <c r="W59" s="229">
        <f t="shared" si="17"/>
        <v>-23.262631024069748</v>
      </c>
      <c r="X59" s="229">
        <f t="shared" si="18"/>
        <v>484.57595594803979</v>
      </c>
      <c r="Y59" s="229">
        <f t="shared" si="19"/>
        <v>66.364778343395812</v>
      </c>
      <c r="Z59" s="229">
        <f t="shared" si="20"/>
        <v>317.46778781793842</v>
      </c>
      <c r="AA59" s="229">
        <f t="shared" si="21"/>
        <v>56.267029546066681</v>
      </c>
    </row>
    <row r="60" spans="1:27" ht="15" customHeight="1" x14ac:dyDescent="0.3">
      <c r="A60" s="34">
        <v>20</v>
      </c>
      <c r="B60" s="69" t="s">
        <v>157</v>
      </c>
      <c r="C60" s="37">
        <v>191036</v>
      </c>
      <c r="D60" s="70" t="s">
        <v>336</v>
      </c>
      <c r="E60" s="37">
        <v>68522</v>
      </c>
      <c r="F60" s="79"/>
      <c r="G60" s="70">
        <v>2285</v>
      </c>
      <c r="H60" s="70"/>
      <c r="I60" s="229">
        <f t="shared" si="12"/>
        <v>-100</v>
      </c>
      <c r="J60" s="229" t="str">
        <f t="shared" si="13"/>
        <v xml:space="preserve"> </v>
      </c>
      <c r="K60" s="229">
        <f t="shared" si="14"/>
        <v>-100</v>
      </c>
      <c r="L60" s="229" t="str">
        <f t="shared" si="15"/>
        <v xml:space="preserve"> </v>
      </c>
      <c r="M60" s="229">
        <f t="shared" si="16"/>
        <v>-100</v>
      </c>
      <c r="N60" s="41"/>
      <c r="O60" s="34">
        <v>20</v>
      </c>
      <c r="P60" s="69" t="s">
        <v>157</v>
      </c>
      <c r="Q60" s="37">
        <v>1657566</v>
      </c>
      <c r="R60" s="79">
        <v>4054407</v>
      </c>
      <c r="S60" s="37">
        <v>2242658</v>
      </c>
      <c r="T60" s="43">
        <v>3851521.9999999995</v>
      </c>
      <c r="U60" s="43">
        <v>5319435</v>
      </c>
      <c r="V60" s="43">
        <v>2135341</v>
      </c>
      <c r="W60" s="229">
        <f t="shared" si="17"/>
        <v>28.823889968785551</v>
      </c>
      <c r="X60" s="229">
        <f t="shared" si="18"/>
        <v>-47.332840536236255</v>
      </c>
      <c r="Y60" s="229">
        <f t="shared" si="19"/>
        <v>-4.7852592771613018</v>
      </c>
      <c r="Z60" s="229">
        <f t="shared" si="20"/>
        <v>-44.558514789737657</v>
      </c>
      <c r="AA60" s="229">
        <f t="shared" si="21"/>
        <v>-59.857748050309858</v>
      </c>
    </row>
    <row r="61" spans="1:27" ht="15" customHeight="1" x14ac:dyDescent="0.3">
      <c r="A61" s="34">
        <v>21</v>
      </c>
      <c r="B61" s="69" t="s">
        <v>158</v>
      </c>
      <c r="C61" s="37" t="s">
        <v>336</v>
      </c>
      <c r="D61" s="70">
        <v>1061</v>
      </c>
      <c r="E61" s="37" t="s">
        <v>336</v>
      </c>
      <c r="F61" s="79"/>
      <c r="G61" s="70">
        <v>0</v>
      </c>
      <c r="H61" s="70"/>
      <c r="I61" s="229" t="str">
        <f t="shared" si="12"/>
        <v xml:space="preserve"> </v>
      </c>
      <c r="J61" s="229">
        <f t="shared" si="13"/>
        <v>-100</v>
      </c>
      <c r="K61" s="229" t="str">
        <f t="shared" si="14"/>
        <v xml:space="preserve"> </v>
      </c>
      <c r="L61" s="229" t="str">
        <f t="shared" si="15"/>
        <v xml:space="preserve"> </v>
      </c>
      <c r="M61" s="229" t="str">
        <f t="shared" si="16"/>
        <v xml:space="preserve"> </v>
      </c>
      <c r="N61" s="41"/>
      <c r="O61" s="34">
        <v>21</v>
      </c>
      <c r="P61" s="69" t="s">
        <v>158</v>
      </c>
      <c r="Q61" s="37">
        <v>915213</v>
      </c>
      <c r="R61" s="79">
        <v>52802</v>
      </c>
      <c r="S61" s="37">
        <v>10481</v>
      </c>
      <c r="T61" s="37">
        <v>25869</v>
      </c>
      <c r="U61" s="36">
        <v>105736</v>
      </c>
      <c r="V61" s="36"/>
      <c r="W61" s="229">
        <f t="shared" si="17"/>
        <v>-100</v>
      </c>
      <c r="X61" s="229">
        <f t="shared" si="18"/>
        <v>-100</v>
      </c>
      <c r="Y61" s="229">
        <f t="shared" si="19"/>
        <v>-100</v>
      </c>
      <c r="Z61" s="229">
        <f t="shared" si="20"/>
        <v>-100</v>
      </c>
      <c r="AA61" s="229">
        <f t="shared" si="21"/>
        <v>-100</v>
      </c>
    </row>
    <row r="62" spans="1:27" ht="15" customHeight="1" x14ac:dyDescent="0.3">
      <c r="A62" s="34">
        <v>22</v>
      </c>
      <c r="B62" s="69" t="s">
        <v>159</v>
      </c>
      <c r="C62" s="37">
        <v>24964</v>
      </c>
      <c r="D62" s="70" t="s">
        <v>336</v>
      </c>
      <c r="E62" s="37" t="s">
        <v>336</v>
      </c>
      <c r="F62" s="79"/>
      <c r="G62" s="70">
        <v>0</v>
      </c>
      <c r="H62" s="70"/>
      <c r="I62" s="229">
        <f t="shared" si="12"/>
        <v>-100</v>
      </c>
      <c r="J62" s="229" t="str">
        <f t="shared" si="13"/>
        <v xml:space="preserve"> </v>
      </c>
      <c r="K62" s="229" t="str">
        <f t="shared" si="14"/>
        <v xml:space="preserve"> </v>
      </c>
      <c r="L62" s="229" t="str">
        <f t="shared" si="15"/>
        <v xml:space="preserve"> </v>
      </c>
      <c r="M62" s="229" t="str">
        <f t="shared" si="16"/>
        <v xml:space="preserve"> </v>
      </c>
      <c r="N62" s="41"/>
      <c r="O62" s="34">
        <v>22</v>
      </c>
      <c r="P62" s="69" t="s">
        <v>159</v>
      </c>
      <c r="Q62" s="37">
        <v>889808</v>
      </c>
      <c r="R62" s="79">
        <v>5798137</v>
      </c>
      <c r="S62" s="37">
        <v>6738313</v>
      </c>
      <c r="T62" s="37">
        <v>507673</v>
      </c>
      <c r="U62" s="36">
        <v>960881</v>
      </c>
      <c r="V62" s="36">
        <v>996171.99999999977</v>
      </c>
      <c r="W62" s="229">
        <f t="shared" si="17"/>
        <v>11.953589987952441</v>
      </c>
      <c r="X62" s="229">
        <f t="shared" si="18"/>
        <v>-82.819102066750062</v>
      </c>
      <c r="Y62" s="229">
        <f t="shared" si="19"/>
        <v>-85.216299688067323</v>
      </c>
      <c r="Z62" s="229">
        <f t="shared" si="20"/>
        <v>96.223159395910301</v>
      </c>
      <c r="AA62" s="229">
        <f t="shared" si="21"/>
        <v>3.6727752968369316</v>
      </c>
    </row>
    <row r="63" spans="1:27" ht="15" customHeight="1" x14ac:dyDescent="0.3">
      <c r="A63" s="34">
        <v>23</v>
      </c>
      <c r="B63" s="69" t="s">
        <v>160</v>
      </c>
      <c r="C63" s="37" t="s">
        <v>336</v>
      </c>
      <c r="D63" s="70" t="s">
        <v>336</v>
      </c>
      <c r="E63" s="37" t="s">
        <v>336</v>
      </c>
      <c r="F63" s="79"/>
      <c r="G63" s="70">
        <v>0</v>
      </c>
      <c r="H63" s="70"/>
      <c r="I63" s="229" t="str">
        <f t="shared" si="12"/>
        <v xml:space="preserve"> </v>
      </c>
      <c r="J63" s="229" t="str">
        <f t="shared" si="13"/>
        <v xml:space="preserve"> </v>
      </c>
      <c r="K63" s="229" t="str">
        <f t="shared" si="14"/>
        <v xml:space="preserve"> </v>
      </c>
      <c r="L63" s="229" t="str">
        <f t="shared" si="15"/>
        <v xml:space="preserve"> </v>
      </c>
      <c r="M63" s="229" t="str">
        <f t="shared" si="16"/>
        <v xml:space="preserve"> </v>
      </c>
      <c r="N63" s="41"/>
      <c r="O63" s="34">
        <v>23</v>
      </c>
      <c r="P63" s="69" t="s">
        <v>160</v>
      </c>
      <c r="Q63" s="37">
        <v>47380</v>
      </c>
      <c r="R63" s="79">
        <v>119785</v>
      </c>
      <c r="S63" s="37">
        <v>33511</v>
      </c>
      <c r="T63" s="37">
        <v>233255</v>
      </c>
      <c r="U63" s="36">
        <v>88130</v>
      </c>
      <c r="V63" s="36">
        <v>205104</v>
      </c>
      <c r="W63" s="229">
        <f t="shared" si="17"/>
        <v>332.89151540734485</v>
      </c>
      <c r="X63" s="229">
        <f t="shared" si="18"/>
        <v>71.226781316525432</v>
      </c>
      <c r="Y63" s="229">
        <f t="shared" si="19"/>
        <v>512.04977470084452</v>
      </c>
      <c r="Z63" s="229">
        <f t="shared" si="20"/>
        <v>-12.068765942852238</v>
      </c>
      <c r="AA63" s="229">
        <f t="shared" si="21"/>
        <v>132.72892318166348</v>
      </c>
    </row>
    <row r="64" spans="1:27" ht="15" customHeight="1" x14ac:dyDescent="0.3">
      <c r="A64" s="34">
        <v>24</v>
      </c>
      <c r="B64" s="69" t="s">
        <v>161</v>
      </c>
      <c r="C64" s="37" t="s">
        <v>336</v>
      </c>
      <c r="D64" s="70" t="s">
        <v>336</v>
      </c>
      <c r="E64" s="37" t="s">
        <v>336</v>
      </c>
      <c r="F64" s="79"/>
      <c r="G64" s="70">
        <v>0</v>
      </c>
      <c r="H64" s="70"/>
      <c r="I64" s="229" t="str">
        <f t="shared" si="12"/>
        <v xml:space="preserve"> </v>
      </c>
      <c r="J64" s="229" t="str">
        <f t="shared" si="13"/>
        <v xml:space="preserve"> </v>
      </c>
      <c r="K64" s="229" t="str">
        <f t="shared" si="14"/>
        <v xml:space="preserve"> </v>
      </c>
      <c r="L64" s="229" t="str">
        <f t="shared" si="15"/>
        <v xml:space="preserve"> </v>
      </c>
      <c r="M64" s="229" t="str">
        <f t="shared" si="16"/>
        <v xml:space="preserve"> </v>
      </c>
      <c r="N64" s="41"/>
      <c r="O64" s="34">
        <v>24</v>
      </c>
      <c r="P64" s="69" t="s">
        <v>161</v>
      </c>
      <c r="Q64" s="37">
        <v>164072</v>
      </c>
      <c r="R64" s="79">
        <v>108309</v>
      </c>
      <c r="S64" s="37">
        <v>209394</v>
      </c>
      <c r="T64" s="37">
        <v>141571</v>
      </c>
      <c r="U64" s="36">
        <v>30431</v>
      </c>
      <c r="V64" s="36">
        <v>55916</v>
      </c>
      <c r="W64" s="229">
        <f t="shared" si="17"/>
        <v>-65.91984007021307</v>
      </c>
      <c r="X64" s="229">
        <f t="shared" si="18"/>
        <v>-48.373634693331113</v>
      </c>
      <c r="Y64" s="229">
        <f t="shared" si="19"/>
        <v>-73.296274009761504</v>
      </c>
      <c r="Z64" s="229">
        <f t="shared" si="20"/>
        <v>-60.503210403260553</v>
      </c>
      <c r="AA64" s="229">
        <f t="shared" si="21"/>
        <v>83.746837106897573</v>
      </c>
    </row>
    <row r="65" spans="1:27" ht="15" customHeight="1" x14ac:dyDescent="0.3">
      <c r="A65" s="34">
        <v>25</v>
      </c>
      <c r="B65" s="69" t="s">
        <v>162</v>
      </c>
      <c r="C65" s="37">
        <v>1385359</v>
      </c>
      <c r="D65" s="70">
        <v>687429</v>
      </c>
      <c r="E65" s="37">
        <v>3389359</v>
      </c>
      <c r="F65" s="79">
        <v>18985323</v>
      </c>
      <c r="G65" s="70">
        <v>29143057</v>
      </c>
      <c r="H65" s="70">
        <v>28325619.999999993</v>
      </c>
      <c r="I65" s="229">
        <f t="shared" si="12"/>
        <v>1944.6411363408324</v>
      </c>
      <c r="J65" s="229">
        <f t="shared" si="13"/>
        <v>4020.5157187142231</v>
      </c>
      <c r="K65" s="229">
        <f t="shared" si="14"/>
        <v>735.72203475642425</v>
      </c>
      <c r="L65" s="229">
        <f t="shared" si="15"/>
        <v>49.197461639183047</v>
      </c>
      <c r="M65" s="229">
        <f t="shared" si="16"/>
        <v>-2.8049116467088879</v>
      </c>
      <c r="N65" s="41"/>
      <c r="O65" s="34">
        <v>25</v>
      </c>
      <c r="P65" s="69" t="s">
        <v>162</v>
      </c>
      <c r="Q65" s="37">
        <v>14049112</v>
      </c>
      <c r="R65" s="79">
        <v>14664262</v>
      </c>
      <c r="S65" s="37">
        <v>13572033</v>
      </c>
      <c r="T65" s="37">
        <v>15695003.999999998</v>
      </c>
      <c r="U65" s="36">
        <v>13081253</v>
      </c>
      <c r="V65" s="36">
        <v>14628033</v>
      </c>
      <c r="W65" s="229">
        <f t="shared" si="17"/>
        <v>4.1206946033315148</v>
      </c>
      <c r="X65" s="229">
        <f t="shared" si="18"/>
        <v>-0.2470564151131498</v>
      </c>
      <c r="Y65" s="229">
        <f t="shared" si="19"/>
        <v>7.7807061034997389</v>
      </c>
      <c r="Z65" s="229">
        <f t="shared" si="20"/>
        <v>-6.7981569166850733</v>
      </c>
      <c r="AA65" s="229">
        <f t="shared" si="21"/>
        <v>11.824402448297562</v>
      </c>
    </row>
    <row r="66" spans="1:27" ht="15" customHeight="1" x14ac:dyDescent="0.3">
      <c r="A66" s="34">
        <v>26</v>
      </c>
      <c r="B66" s="69" t="s">
        <v>163</v>
      </c>
      <c r="C66" s="37" t="s">
        <v>336</v>
      </c>
      <c r="D66" s="70" t="s">
        <v>336</v>
      </c>
      <c r="E66" s="37" t="s">
        <v>336</v>
      </c>
      <c r="F66" s="79"/>
      <c r="G66" s="70">
        <v>0</v>
      </c>
      <c r="H66" s="70"/>
      <c r="I66" s="229" t="str">
        <f t="shared" si="12"/>
        <v xml:space="preserve"> </v>
      </c>
      <c r="J66" s="229" t="str">
        <f t="shared" si="13"/>
        <v xml:space="preserve"> </v>
      </c>
      <c r="K66" s="229" t="str">
        <f t="shared" si="14"/>
        <v xml:space="preserve"> </v>
      </c>
      <c r="L66" s="229" t="str">
        <f t="shared" si="15"/>
        <v xml:space="preserve"> </v>
      </c>
      <c r="M66" s="229" t="str">
        <f t="shared" si="16"/>
        <v xml:space="preserve"> </v>
      </c>
      <c r="N66" s="41"/>
      <c r="O66" s="34">
        <v>26</v>
      </c>
      <c r="P66" s="69" t="s">
        <v>163</v>
      </c>
      <c r="Q66" s="37">
        <v>143941</v>
      </c>
      <c r="R66" s="79">
        <v>323458</v>
      </c>
      <c r="S66" s="37">
        <v>291585</v>
      </c>
      <c r="T66" s="37">
        <v>321981.99999999994</v>
      </c>
      <c r="U66" s="36">
        <v>48918</v>
      </c>
      <c r="V66" s="36">
        <v>40573</v>
      </c>
      <c r="W66" s="229">
        <f t="shared" si="17"/>
        <v>-71.81275661555776</v>
      </c>
      <c r="X66" s="229">
        <f t="shared" si="18"/>
        <v>-87.45648584978575</v>
      </c>
      <c r="Y66" s="229">
        <f t="shared" si="19"/>
        <v>-86.085361043949447</v>
      </c>
      <c r="Z66" s="229">
        <f t="shared" si="20"/>
        <v>-87.398985036430602</v>
      </c>
      <c r="AA66" s="229">
        <f t="shared" si="21"/>
        <v>-17.059160227319197</v>
      </c>
    </row>
    <row r="67" spans="1:27" ht="15" customHeight="1" x14ac:dyDescent="0.3">
      <c r="A67" s="34">
        <v>27</v>
      </c>
      <c r="B67" s="69" t="s">
        <v>164</v>
      </c>
      <c r="C67" s="37" t="s">
        <v>336</v>
      </c>
      <c r="D67" s="70">
        <v>1417350</v>
      </c>
      <c r="E67" s="37">
        <v>512630</v>
      </c>
      <c r="F67" s="79">
        <v>5651425</v>
      </c>
      <c r="G67" s="70">
        <v>6168599</v>
      </c>
      <c r="H67" s="70">
        <v>3707345</v>
      </c>
      <c r="I67" s="229" t="str">
        <f t="shared" si="12"/>
        <v xml:space="preserve"> </v>
      </c>
      <c r="J67" s="229">
        <f t="shared" si="13"/>
        <v>161.56877270963417</v>
      </c>
      <c r="K67" s="229">
        <f t="shared" si="14"/>
        <v>623.20094415075198</v>
      </c>
      <c r="L67" s="229">
        <f t="shared" si="15"/>
        <v>-34.399819514547218</v>
      </c>
      <c r="M67" s="229">
        <f t="shared" si="16"/>
        <v>-39.899724394469473</v>
      </c>
      <c r="N67" s="41"/>
      <c r="O67" s="34">
        <v>27</v>
      </c>
      <c r="P67" s="69" t="s">
        <v>164</v>
      </c>
      <c r="Q67" s="37">
        <v>747181</v>
      </c>
      <c r="R67" s="79">
        <v>794363</v>
      </c>
      <c r="S67" s="37">
        <v>630007</v>
      </c>
      <c r="T67" s="43">
        <v>986167.00000000012</v>
      </c>
      <c r="U67" s="43">
        <v>506366.99999999994</v>
      </c>
      <c r="V67" s="43">
        <v>454057.99999999988</v>
      </c>
      <c r="W67" s="229">
        <f t="shared" si="17"/>
        <v>-39.23052111871155</v>
      </c>
      <c r="X67" s="229">
        <f t="shared" si="18"/>
        <v>-42.839986253136175</v>
      </c>
      <c r="Y67" s="229">
        <f t="shared" si="19"/>
        <v>-27.928102386163971</v>
      </c>
      <c r="Z67" s="229">
        <f t="shared" si="20"/>
        <v>-53.957291209298241</v>
      </c>
      <c r="AA67" s="229">
        <f t="shared" si="21"/>
        <v>-10.330254538704153</v>
      </c>
    </row>
    <row r="68" spans="1:27" ht="15" customHeight="1" x14ac:dyDescent="0.3">
      <c r="A68" s="34">
        <v>28</v>
      </c>
      <c r="B68" s="69" t="s">
        <v>165</v>
      </c>
      <c r="C68" s="37">
        <v>49351</v>
      </c>
      <c r="D68" s="70">
        <v>2000</v>
      </c>
      <c r="E68" s="37">
        <v>14076</v>
      </c>
      <c r="F68" s="79">
        <v>13512</v>
      </c>
      <c r="G68" s="70">
        <v>0</v>
      </c>
      <c r="H68" s="70"/>
      <c r="I68" s="229">
        <f t="shared" si="12"/>
        <v>-100</v>
      </c>
      <c r="J68" s="229">
        <f t="shared" si="13"/>
        <v>-100</v>
      </c>
      <c r="K68" s="229">
        <f t="shared" si="14"/>
        <v>-100</v>
      </c>
      <c r="L68" s="229">
        <f t="shared" si="15"/>
        <v>-100</v>
      </c>
      <c r="M68" s="229" t="str">
        <f t="shared" si="16"/>
        <v xml:space="preserve"> </v>
      </c>
      <c r="N68" s="41"/>
      <c r="O68" s="34">
        <v>28</v>
      </c>
      <c r="P68" s="69" t="s">
        <v>165</v>
      </c>
      <c r="Q68" s="37">
        <v>275751</v>
      </c>
      <c r="R68" s="79">
        <v>360908</v>
      </c>
      <c r="S68" s="37">
        <v>437230</v>
      </c>
      <c r="T68" s="37">
        <v>405848</v>
      </c>
      <c r="U68" s="36">
        <v>394693</v>
      </c>
      <c r="V68" s="36">
        <v>278504.99999999994</v>
      </c>
      <c r="W68" s="229">
        <f t="shared" si="17"/>
        <v>0.99872711250365853</v>
      </c>
      <c r="X68" s="229">
        <f t="shared" si="18"/>
        <v>-22.832134505192485</v>
      </c>
      <c r="Y68" s="229">
        <f t="shared" si="19"/>
        <v>-36.302403769183279</v>
      </c>
      <c r="Z68" s="229">
        <f t="shared" si="20"/>
        <v>-31.377017996885542</v>
      </c>
      <c r="AA68" s="229">
        <f t="shared" si="21"/>
        <v>-29.437562865315599</v>
      </c>
    </row>
    <row r="69" spans="1:27" ht="15" customHeight="1" x14ac:dyDescent="0.3">
      <c r="A69" s="34">
        <v>29</v>
      </c>
      <c r="B69" s="69" t="s">
        <v>166</v>
      </c>
      <c r="C69" s="37">
        <v>1843097</v>
      </c>
      <c r="D69" s="70">
        <v>1454237</v>
      </c>
      <c r="E69" s="37">
        <v>1316899</v>
      </c>
      <c r="F69" s="79">
        <v>1914214</v>
      </c>
      <c r="G69" s="70">
        <v>2266643</v>
      </c>
      <c r="H69" s="70">
        <v>2022776.0000000002</v>
      </c>
      <c r="I69" s="229">
        <f t="shared" si="12"/>
        <v>9.7487544063063609</v>
      </c>
      <c r="J69" s="229">
        <f t="shared" si="13"/>
        <v>39.095346907003488</v>
      </c>
      <c r="K69" s="229">
        <f t="shared" si="14"/>
        <v>53.60145311067896</v>
      </c>
      <c r="L69" s="229">
        <f t="shared" si="15"/>
        <v>5.6713617181778204</v>
      </c>
      <c r="M69" s="229">
        <f t="shared" si="16"/>
        <v>-10.758950571395658</v>
      </c>
      <c r="N69" s="41"/>
      <c r="O69" s="34">
        <v>29</v>
      </c>
      <c r="P69" s="69" t="s">
        <v>166</v>
      </c>
      <c r="Q69" s="37">
        <v>3496939</v>
      </c>
      <c r="R69" s="79">
        <v>2845169</v>
      </c>
      <c r="S69" s="37">
        <v>3489285</v>
      </c>
      <c r="T69" s="37">
        <v>3790084.9999999995</v>
      </c>
      <c r="U69" s="36">
        <v>4600488.9999999991</v>
      </c>
      <c r="V69" s="36">
        <v>2986201.0000000005</v>
      </c>
      <c r="W69" s="229">
        <f t="shared" si="17"/>
        <v>-14.605287653001653</v>
      </c>
      <c r="X69" s="229">
        <f t="shared" si="18"/>
        <v>4.956893597533238</v>
      </c>
      <c r="Y69" s="229">
        <f t="shared" si="19"/>
        <v>-14.41796815106818</v>
      </c>
      <c r="Z69" s="229">
        <f t="shared" si="20"/>
        <v>-21.210183940465683</v>
      </c>
      <c r="AA69" s="229">
        <f t="shared" si="21"/>
        <v>-35.08948722624919</v>
      </c>
    </row>
    <row r="70" spans="1:27" ht="15" customHeight="1" x14ac:dyDescent="0.3">
      <c r="A70" s="34">
        <v>30</v>
      </c>
      <c r="B70" s="69" t="s">
        <v>167</v>
      </c>
      <c r="C70" s="37">
        <v>2189457</v>
      </c>
      <c r="D70" s="70">
        <v>2020897</v>
      </c>
      <c r="E70" s="37">
        <v>4783270</v>
      </c>
      <c r="F70" s="79">
        <v>2076667</v>
      </c>
      <c r="G70" s="70">
        <v>2197306</v>
      </c>
      <c r="H70" s="70">
        <v>2964712.0000000005</v>
      </c>
      <c r="I70" s="229">
        <f t="shared" si="12"/>
        <v>35.408551069968524</v>
      </c>
      <c r="J70" s="229">
        <f t="shared" si="13"/>
        <v>46.702776044499075</v>
      </c>
      <c r="K70" s="229">
        <f t="shared" si="14"/>
        <v>-38.019137535618931</v>
      </c>
      <c r="L70" s="229">
        <f t="shared" si="15"/>
        <v>42.762994741092342</v>
      </c>
      <c r="M70" s="229">
        <f t="shared" si="16"/>
        <v>34.924857985187344</v>
      </c>
      <c r="N70" s="41"/>
      <c r="O70" s="34">
        <v>30</v>
      </c>
      <c r="P70" s="69" t="s">
        <v>167</v>
      </c>
      <c r="Q70" s="37">
        <v>5792907</v>
      </c>
      <c r="R70" s="79">
        <v>4601082</v>
      </c>
      <c r="S70" s="37">
        <v>3454970</v>
      </c>
      <c r="T70" s="37">
        <v>3680849.9999999991</v>
      </c>
      <c r="U70" s="36">
        <v>4423512</v>
      </c>
      <c r="V70" s="36">
        <v>3649259.0000000009</v>
      </c>
      <c r="W70" s="229">
        <f t="shared" si="17"/>
        <v>-37.004702474940451</v>
      </c>
      <c r="X70" s="229">
        <f t="shared" si="18"/>
        <v>-20.686938420136812</v>
      </c>
      <c r="Y70" s="229">
        <f t="shared" si="19"/>
        <v>5.6234641690087415</v>
      </c>
      <c r="Z70" s="229">
        <f t="shared" si="20"/>
        <v>-0.85825284920598222</v>
      </c>
      <c r="AA70" s="229">
        <f t="shared" si="21"/>
        <v>-17.503128735719471</v>
      </c>
    </row>
    <row r="71" spans="1:27" ht="15" customHeight="1" x14ac:dyDescent="0.3">
      <c r="A71" s="34">
        <v>31</v>
      </c>
      <c r="B71" s="69" t="s">
        <v>168</v>
      </c>
      <c r="C71" s="37">
        <v>4565757</v>
      </c>
      <c r="D71" s="70">
        <v>4336305</v>
      </c>
      <c r="E71" s="37">
        <v>3502097</v>
      </c>
      <c r="F71" s="79">
        <v>2634682</v>
      </c>
      <c r="G71" s="70">
        <v>3093480</v>
      </c>
      <c r="H71" s="70">
        <v>2591488</v>
      </c>
      <c r="I71" s="229">
        <f t="shared" si="12"/>
        <v>-43.240781320600284</v>
      </c>
      <c r="J71" s="229">
        <f t="shared" si="13"/>
        <v>-40.237414111784112</v>
      </c>
      <c r="K71" s="229">
        <f t="shared" si="14"/>
        <v>-26.001821194558573</v>
      </c>
      <c r="L71" s="229">
        <f t="shared" si="15"/>
        <v>-1.6394388392982506</v>
      </c>
      <c r="M71" s="229">
        <f t="shared" si="16"/>
        <v>-16.227420251626</v>
      </c>
      <c r="N71" s="41"/>
      <c r="O71" s="34">
        <v>31</v>
      </c>
      <c r="P71" s="69" t="s">
        <v>168</v>
      </c>
      <c r="Q71" s="37">
        <v>5432541</v>
      </c>
      <c r="R71" s="79">
        <v>4464465</v>
      </c>
      <c r="S71" s="37">
        <v>5101005</v>
      </c>
      <c r="T71" s="37">
        <v>12826850</v>
      </c>
      <c r="U71" s="36">
        <v>2692643</v>
      </c>
      <c r="V71" s="36">
        <v>1302436</v>
      </c>
      <c r="W71" s="229">
        <f t="shared" si="17"/>
        <v>-76.025289086635524</v>
      </c>
      <c r="X71" s="229">
        <f t="shared" si="18"/>
        <v>-70.826605203535024</v>
      </c>
      <c r="Y71" s="229">
        <f t="shared" si="19"/>
        <v>-74.467070704694464</v>
      </c>
      <c r="Z71" s="229">
        <f t="shared" si="20"/>
        <v>-89.846018313147809</v>
      </c>
      <c r="AA71" s="229">
        <f t="shared" si="21"/>
        <v>-51.62982987347376</v>
      </c>
    </row>
    <row r="72" spans="1:27" ht="15" customHeight="1" x14ac:dyDescent="0.3">
      <c r="A72" s="34">
        <v>32</v>
      </c>
      <c r="B72" s="69" t="s">
        <v>79</v>
      </c>
      <c r="C72" s="37">
        <v>10618769</v>
      </c>
      <c r="D72" s="70">
        <v>12362439</v>
      </c>
      <c r="E72" s="37">
        <v>13119971</v>
      </c>
      <c r="F72" s="79">
        <v>15150245.999999998</v>
      </c>
      <c r="G72" s="70">
        <v>13028357</v>
      </c>
      <c r="H72" s="70">
        <v>9157995</v>
      </c>
      <c r="I72" s="229">
        <f t="shared" si="12"/>
        <v>-13.756528652238316</v>
      </c>
      <c r="J72" s="229">
        <f t="shared" si="13"/>
        <v>-25.920807374661265</v>
      </c>
      <c r="K72" s="229">
        <f t="shared" si="14"/>
        <v>-30.19805455362669</v>
      </c>
      <c r="L72" s="229">
        <f t="shared" si="15"/>
        <v>-39.552169647938385</v>
      </c>
      <c r="M72" s="229">
        <f t="shared" si="16"/>
        <v>-29.707214808436703</v>
      </c>
      <c r="N72" s="41"/>
      <c r="O72" s="34">
        <v>32</v>
      </c>
      <c r="P72" s="69" t="s">
        <v>79</v>
      </c>
      <c r="Q72" s="37">
        <v>2874507</v>
      </c>
      <c r="R72" s="79">
        <v>4583202</v>
      </c>
      <c r="S72" s="37">
        <v>4525229</v>
      </c>
      <c r="T72" s="37">
        <v>5607516.9999999972</v>
      </c>
      <c r="U72" s="36">
        <v>4510111</v>
      </c>
      <c r="V72" s="36">
        <v>4390164.9999999991</v>
      </c>
      <c r="W72" s="229">
        <f t="shared" si="17"/>
        <v>52.727580764284085</v>
      </c>
      <c r="X72" s="229">
        <f t="shared" si="18"/>
        <v>-4.2118370519126387</v>
      </c>
      <c r="Y72" s="229">
        <f t="shared" si="19"/>
        <v>-2.984688730669788</v>
      </c>
      <c r="Z72" s="229">
        <f t="shared" si="20"/>
        <v>-21.709287729310475</v>
      </c>
      <c r="AA72" s="229">
        <f t="shared" si="21"/>
        <v>-2.6594910856961462</v>
      </c>
    </row>
    <row r="73" spans="1:27" ht="15" customHeight="1" x14ac:dyDescent="0.3">
      <c r="A73" s="34">
        <v>33</v>
      </c>
      <c r="B73" s="69" t="s">
        <v>60</v>
      </c>
      <c r="C73" s="37" t="s">
        <v>336</v>
      </c>
      <c r="D73" s="70">
        <v>1243903</v>
      </c>
      <c r="E73" s="37" t="s">
        <v>336</v>
      </c>
      <c r="F73" s="79"/>
      <c r="G73" s="70">
        <v>909226</v>
      </c>
      <c r="H73" s="70"/>
      <c r="I73" s="229" t="str">
        <f t="shared" si="12"/>
        <v xml:space="preserve"> </v>
      </c>
      <c r="J73" s="229">
        <f t="shared" si="13"/>
        <v>-100</v>
      </c>
      <c r="K73" s="229" t="str">
        <f t="shared" si="14"/>
        <v xml:space="preserve"> </v>
      </c>
      <c r="L73" s="229" t="str">
        <f t="shared" si="15"/>
        <v xml:space="preserve"> </v>
      </c>
      <c r="M73" s="229">
        <f t="shared" si="16"/>
        <v>-100</v>
      </c>
      <c r="N73" s="41"/>
      <c r="O73" s="34">
        <v>33</v>
      </c>
      <c r="P73" s="69" t="s">
        <v>60</v>
      </c>
      <c r="Q73" s="37">
        <v>558211</v>
      </c>
      <c r="R73" s="79">
        <v>342821</v>
      </c>
      <c r="S73" s="37">
        <v>1231167</v>
      </c>
      <c r="T73" s="37">
        <v>763307.00000000012</v>
      </c>
      <c r="U73" s="36">
        <v>731168.99999999988</v>
      </c>
      <c r="V73" s="36">
        <v>1069666</v>
      </c>
      <c r="W73" s="229">
        <f t="shared" si="17"/>
        <v>91.623955815990712</v>
      </c>
      <c r="X73" s="229">
        <f t="shared" si="18"/>
        <v>212.01880864941177</v>
      </c>
      <c r="Y73" s="229">
        <f t="shared" si="19"/>
        <v>-13.117716767912071</v>
      </c>
      <c r="Z73" s="229">
        <f t="shared" si="20"/>
        <v>40.135751408017995</v>
      </c>
      <c r="AA73" s="229">
        <f t="shared" si="21"/>
        <v>46.295316130744055</v>
      </c>
    </row>
    <row r="74" spans="1:27" ht="15" customHeight="1" x14ac:dyDescent="0.3">
      <c r="A74" s="34">
        <v>34</v>
      </c>
      <c r="B74" s="69" t="s">
        <v>169</v>
      </c>
      <c r="C74" s="37">
        <v>2395561</v>
      </c>
      <c r="D74" s="70">
        <v>2951946</v>
      </c>
      <c r="E74" s="37">
        <v>36437770</v>
      </c>
      <c r="F74" s="79">
        <v>9656054</v>
      </c>
      <c r="G74" s="70">
        <v>7273883</v>
      </c>
      <c r="H74" s="70">
        <v>6931618</v>
      </c>
      <c r="I74" s="229">
        <f t="shared" si="12"/>
        <v>189.35259841014278</v>
      </c>
      <c r="J74" s="229">
        <f t="shared" si="13"/>
        <v>134.81520325913823</v>
      </c>
      <c r="K74" s="229">
        <f t="shared" si="14"/>
        <v>-80.976832555889118</v>
      </c>
      <c r="L74" s="229">
        <f t="shared" si="15"/>
        <v>-28.214796644674934</v>
      </c>
      <c r="M74" s="229">
        <f t="shared" si="16"/>
        <v>-4.7053960037575564</v>
      </c>
      <c r="N74" s="41"/>
      <c r="O74" s="34">
        <v>34</v>
      </c>
      <c r="P74" s="69" t="s">
        <v>169</v>
      </c>
      <c r="Q74" s="37">
        <v>6675349</v>
      </c>
      <c r="R74" s="79">
        <v>5591554</v>
      </c>
      <c r="S74" s="37">
        <v>7100947</v>
      </c>
      <c r="T74" s="37">
        <v>3387787.0000000005</v>
      </c>
      <c r="U74" s="36">
        <v>6076166</v>
      </c>
      <c r="V74" s="36">
        <v>8125805.0000000009</v>
      </c>
      <c r="W74" s="229">
        <f t="shared" si="17"/>
        <v>21.72854183354309</v>
      </c>
      <c r="X74" s="229">
        <f t="shared" si="18"/>
        <v>45.32283869564705</v>
      </c>
      <c r="Y74" s="229">
        <f t="shared" si="19"/>
        <v>14.432694681427719</v>
      </c>
      <c r="Z74" s="229">
        <f t="shared" si="20"/>
        <v>139.85584099590676</v>
      </c>
      <c r="AA74" s="229">
        <f t="shared" si="21"/>
        <v>33.732439172991661</v>
      </c>
    </row>
    <row r="75" spans="1:27" ht="15" customHeight="1" x14ac:dyDescent="0.3">
      <c r="A75" s="34">
        <v>35</v>
      </c>
      <c r="B75" s="69" t="s">
        <v>170</v>
      </c>
      <c r="C75" s="37" t="s">
        <v>336</v>
      </c>
      <c r="D75" s="70">
        <v>1206</v>
      </c>
      <c r="E75" s="37" t="s">
        <v>336</v>
      </c>
      <c r="F75" s="79"/>
      <c r="G75" s="70">
        <v>0</v>
      </c>
      <c r="H75" s="70"/>
      <c r="I75" s="229" t="str">
        <f t="shared" si="12"/>
        <v xml:space="preserve"> </v>
      </c>
      <c r="J75" s="229">
        <f t="shared" si="13"/>
        <v>-100</v>
      </c>
      <c r="K75" s="229" t="str">
        <f t="shared" si="14"/>
        <v xml:space="preserve"> </v>
      </c>
      <c r="L75" s="229" t="str">
        <f t="shared" si="15"/>
        <v xml:space="preserve"> </v>
      </c>
      <c r="M75" s="229" t="str">
        <f t="shared" si="16"/>
        <v xml:space="preserve"> </v>
      </c>
      <c r="N75" s="41"/>
      <c r="O75" s="34">
        <v>35</v>
      </c>
      <c r="P75" s="69" t="s">
        <v>170</v>
      </c>
      <c r="Q75" s="37">
        <v>197965</v>
      </c>
      <c r="R75" s="79">
        <v>275852</v>
      </c>
      <c r="S75" s="37">
        <v>287214</v>
      </c>
      <c r="T75" s="37">
        <v>153333</v>
      </c>
      <c r="U75" s="36">
        <v>147946</v>
      </c>
      <c r="V75" s="36">
        <v>131580</v>
      </c>
      <c r="W75" s="229">
        <f t="shared" si="17"/>
        <v>-33.533705452984108</v>
      </c>
      <c r="X75" s="229">
        <f t="shared" si="18"/>
        <v>-52.300508968577354</v>
      </c>
      <c r="Y75" s="229">
        <f t="shared" si="19"/>
        <v>-54.187469970126806</v>
      </c>
      <c r="Z75" s="229">
        <f t="shared" si="20"/>
        <v>-14.186769971239073</v>
      </c>
      <c r="AA75" s="229">
        <f t="shared" si="21"/>
        <v>-11.062144295891741</v>
      </c>
    </row>
    <row r="76" spans="1:27" ht="15" customHeight="1" x14ac:dyDescent="0.3">
      <c r="A76" s="34">
        <v>36</v>
      </c>
      <c r="B76" s="33" t="s">
        <v>171</v>
      </c>
      <c r="C76" s="37" t="s">
        <v>336</v>
      </c>
      <c r="D76" s="70" t="s">
        <v>336</v>
      </c>
      <c r="E76" s="111"/>
      <c r="G76" s="43">
        <v>0</v>
      </c>
      <c r="I76" s="229" t="str">
        <f t="shared" si="12"/>
        <v xml:space="preserve"> </v>
      </c>
      <c r="J76" s="229" t="str">
        <f t="shared" si="13"/>
        <v xml:space="preserve"> </v>
      </c>
      <c r="K76" s="229" t="str">
        <f t="shared" si="14"/>
        <v xml:space="preserve"> </v>
      </c>
      <c r="L76" s="229" t="str">
        <f t="shared" si="15"/>
        <v xml:space="preserve"> </v>
      </c>
      <c r="M76" s="229" t="str">
        <f t="shared" si="16"/>
        <v xml:space="preserve"> </v>
      </c>
      <c r="N76" s="41"/>
      <c r="O76" s="34">
        <v>36</v>
      </c>
      <c r="P76" s="33" t="s">
        <v>171</v>
      </c>
      <c r="Q76" s="37" t="s">
        <v>336</v>
      </c>
      <c r="R76" s="79" t="s">
        <v>336</v>
      </c>
      <c r="U76" s="43">
        <v>0</v>
      </c>
      <c r="W76" s="229" t="str">
        <f t="shared" si="17"/>
        <v xml:space="preserve"> </v>
      </c>
      <c r="X76" s="229" t="str">
        <f t="shared" si="18"/>
        <v xml:space="preserve"> </v>
      </c>
      <c r="Y76" s="229" t="str">
        <f t="shared" si="19"/>
        <v xml:space="preserve"> </v>
      </c>
      <c r="Z76" s="229" t="str">
        <f t="shared" si="20"/>
        <v xml:space="preserve"> </v>
      </c>
      <c r="AA76" s="229" t="str">
        <f t="shared" si="21"/>
        <v xml:space="preserve"> </v>
      </c>
    </row>
    <row r="77" spans="1:27" ht="15" customHeight="1" x14ac:dyDescent="0.3">
      <c r="A77" s="34">
        <v>37</v>
      </c>
      <c r="B77" s="69" t="s">
        <v>172</v>
      </c>
      <c r="C77" s="37">
        <v>8651</v>
      </c>
      <c r="D77" s="70">
        <v>4552</v>
      </c>
      <c r="E77" s="37" t="s">
        <v>336</v>
      </c>
      <c r="F77" s="79"/>
      <c r="G77" s="70">
        <v>187550</v>
      </c>
      <c r="H77" s="43">
        <v>160345</v>
      </c>
      <c r="I77" s="229">
        <f t="shared" si="12"/>
        <v>1753.4851462258696</v>
      </c>
      <c r="J77" s="229">
        <f t="shared" si="13"/>
        <v>3422.5175746924428</v>
      </c>
      <c r="K77" s="229" t="str">
        <f t="shared" si="14"/>
        <v xml:space="preserve"> </v>
      </c>
      <c r="L77" s="229" t="str">
        <f t="shared" si="15"/>
        <v xml:space="preserve"> </v>
      </c>
      <c r="M77" s="229">
        <f t="shared" si="16"/>
        <v>-14.505465209277517</v>
      </c>
      <c r="N77" s="41"/>
      <c r="O77" s="34">
        <v>37</v>
      </c>
      <c r="P77" s="69" t="s">
        <v>172</v>
      </c>
      <c r="Q77" s="37">
        <v>19550</v>
      </c>
      <c r="R77" s="79">
        <v>32371</v>
      </c>
      <c r="S77" s="37">
        <v>1588</v>
      </c>
      <c r="U77" s="43">
        <v>3100</v>
      </c>
      <c r="V77" s="43">
        <v>8150</v>
      </c>
      <c r="W77" s="229">
        <f t="shared" si="17"/>
        <v>-58.312020460358056</v>
      </c>
      <c r="X77" s="229">
        <f t="shared" si="18"/>
        <v>-74.823144172252938</v>
      </c>
      <c r="Y77" s="229">
        <f t="shared" si="19"/>
        <v>413.22418136020144</v>
      </c>
      <c r="Z77" s="229" t="str">
        <f t="shared" si="20"/>
        <v xml:space="preserve"> </v>
      </c>
      <c r="AA77" s="229">
        <f t="shared" si="21"/>
        <v>162.90322580645159</v>
      </c>
    </row>
    <row r="78" spans="1:27" ht="15" customHeight="1" x14ac:dyDescent="0.3">
      <c r="A78" s="34">
        <v>38</v>
      </c>
      <c r="B78" s="69" t="s">
        <v>173</v>
      </c>
      <c r="C78" s="37" t="s">
        <v>336</v>
      </c>
      <c r="D78" s="70" t="s">
        <v>336</v>
      </c>
      <c r="E78" s="37" t="s">
        <v>336</v>
      </c>
      <c r="F78" s="79"/>
      <c r="G78" s="70">
        <v>0</v>
      </c>
      <c r="H78" s="70"/>
      <c r="I78" s="229" t="str">
        <f t="shared" si="12"/>
        <v xml:space="preserve"> </v>
      </c>
      <c r="J78" s="229" t="str">
        <f t="shared" si="13"/>
        <v xml:space="preserve"> </v>
      </c>
      <c r="K78" s="229" t="str">
        <f t="shared" si="14"/>
        <v xml:space="preserve"> </v>
      </c>
      <c r="L78" s="229" t="str">
        <f t="shared" si="15"/>
        <v xml:space="preserve"> </v>
      </c>
      <c r="M78" s="229" t="str">
        <f t="shared" si="16"/>
        <v xml:space="preserve"> </v>
      </c>
      <c r="N78" s="41"/>
      <c r="O78" s="34">
        <v>38</v>
      </c>
      <c r="P78" s="69" t="s">
        <v>173</v>
      </c>
      <c r="Q78" s="37">
        <v>3150</v>
      </c>
      <c r="R78" s="79">
        <v>38403</v>
      </c>
      <c r="S78" s="37">
        <v>111251</v>
      </c>
      <c r="T78" s="37">
        <v>98042</v>
      </c>
      <c r="U78" s="36">
        <v>122256</v>
      </c>
      <c r="V78" s="43">
        <v>26565</v>
      </c>
      <c r="W78" s="229">
        <f t="shared" si="17"/>
        <v>743.33333333333337</v>
      </c>
      <c r="X78" s="229">
        <f t="shared" si="18"/>
        <v>-30.825716740879614</v>
      </c>
      <c r="Y78" s="229">
        <f t="shared" si="19"/>
        <v>-76.121562952243124</v>
      </c>
      <c r="Z78" s="229">
        <f t="shared" si="20"/>
        <v>-72.904469513065834</v>
      </c>
      <c r="AA78" s="229">
        <f t="shared" si="21"/>
        <v>-78.271005104043979</v>
      </c>
    </row>
    <row r="79" spans="1:27" ht="15" customHeight="1" x14ac:dyDescent="0.3">
      <c r="A79" s="34">
        <v>39</v>
      </c>
      <c r="B79" s="69" t="s">
        <v>174</v>
      </c>
      <c r="C79" s="37" t="s">
        <v>336</v>
      </c>
      <c r="D79" s="70" t="s">
        <v>336</v>
      </c>
      <c r="E79" s="37" t="s">
        <v>336</v>
      </c>
      <c r="F79" s="79"/>
      <c r="G79" s="70">
        <v>0</v>
      </c>
      <c r="H79" s="70"/>
      <c r="I79" s="229" t="str">
        <f t="shared" si="12"/>
        <v xml:space="preserve"> </v>
      </c>
      <c r="J79" s="229" t="str">
        <f t="shared" si="13"/>
        <v xml:space="preserve"> </v>
      </c>
      <c r="K79" s="229" t="str">
        <f t="shared" si="14"/>
        <v xml:space="preserve"> </v>
      </c>
      <c r="L79" s="229" t="str">
        <f t="shared" si="15"/>
        <v xml:space="preserve"> </v>
      </c>
      <c r="M79" s="229" t="str">
        <f t="shared" si="16"/>
        <v xml:space="preserve"> </v>
      </c>
      <c r="N79" s="41"/>
      <c r="O79" s="34">
        <v>39</v>
      </c>
      <c r="P79" s="69" t="s">
        <v>174</v>
      </c>
      <c r="Q79" s="37">
        <v>11950</v>
      </c>
      <c r="R79" s="79">
        <v>14877</v>
      </c>
      <c r="S79" s="37">
        <v>9450</v>
      </c>
      <c r="T79" s="37">
        <v>10446</v>
      </c>
      <c r="U79" s="36">
        <v>554690</v>
      </c>
      <c r="V79" s="36">
        <v>55220.000000000007</v>
      </c>
      <c r="W79" s="229">
        <f t="shared" si="17"/>
        <v>362.09205020920507</v>
      </c>
      <c r="X79" s="229">
        <f t="shared" si="18"/>
        <v>271.17698460711171</v>
      </c>
      <c r="Y79" s="229">
        <f t="shared" si="19"/>
        <v>484.33862433862441</v>
      </c>
      <c r="Z79" s="229">
        <f t="shared" si="20"/>
        <v>428.62339651541265</v>
      </c>
      <c r="AA79" s="229">
        <f t="shared" si="21"/>
        <v>-90.044889938524221</v>
      </c>
    </row>
    <row r="80" spans="1:27" ht="15" customHeight="1" x14ac:dyDescent="0.3">
      <c r="A80" s="34">
        <v>40</v>
      </c>
      <c r="B80" s="69" t="s">
        <v>175</v>
      </c>
      <c r="C80" s="37" t="s">
        <v>336</v>
      </c>
      <c r="D80" s="70" t="s">
        <v>336</v>
      </c>
      <c r="E80" s="37" t="s">
        <v>336</v>
      </c>
      <c r="F80" s="79"/>
      <c r="G80" s="70">
        <v>0</v>
      </c>
      <c r="H80" s="70"/>
      <c r="I80" s="229" t="str">
        <f t="shared" si="12"/>
        <v xml:space="preserve"> </v>
      </c>
      <c r="J80" s="229" t="str">
        <f t="shared" si="13"/>
        <v xml:space="preserve"> </v>
      </c>
      <c r="K80" s="229" t="str">
        <f t="shared" si="14"/>
        <v xml:space="preserve"> </v>
      </c>
      <c r="L80" s="229" t="str">
        <f t="shared" si="15"/>
        <v xml:space="preserve"> </v>
      </c>
      <c r="M80" s="229" t="str">
        <f t="shared" si="16"/>
        <v xml:space="preserve"> </v>
      </c>
      <c r="N80" s="41"/>
      <c r="O80" s="34">
        <v>40</v>
      </c>
      <c r="P80" s="69" t="s">
        <v>175</v>
      </c>
      <c r="Q80" s="37">
        <v>926185</v>
      </c>
      <c r="R80" s="79">
        <v>100050</v>
      </c>
      <c r="S80" s="37">
        <v>55317</v>
      </c>
      <c r="T80" s="37">
        <v>20500</v>
      </c>
      <c r="U80" s="36">
        <v>21000</v>
      </c>
      <c r="V80" s="36"/>
      <c r="W80" s="229">
        <f t="shared" si="17"/>
        <v>-100</v>
      </c>
      <c r="X80" s="229">
        <f t="shared" si="18"/>
        <v>-100</v>
      </c>
      <c r="Y80" s="229">
        <f t="shared" si="19"/>
        <v>-100</v>
      </c>
      <c r="Z80" s="229">
        <f t="shared" si="20"/>
        <v>-100</v>
      </c>
      <c r="AA80" s="229">
        <f t="shared" si="21"/>
        <v>-100</v>
      </c>
    </row>
    <row r="81" spans="1:27" ht="15" customHeight="1" x14ac:dyDescent="0.3">
      <c r="A81" s="34">
        <v>41</v>
      </c>
      <c r="B81" s="69" t="s">
        <v>176</v>
      </c>
      <c r="C81" s="37" t="s">
        <v>336</v>
      </c>
      <c r="D81" s="70" t="s">
        <v>336</v>
      </c>
      <c r="E81" s="37" t="s">
        <v>336</v>
      </c>
      <c r="F81" s="79"/>
      <c r="G81" s="70">
        <v>0</v>
      </c>
      <c r="H81" s="70"/>
      <c r="I81" s="229" t="str">
        <f t="shared" si="12"/>
        <v xml:space="preserve"> </v>
      </c>
      <c r="J81" s="229" t="str">
        <f t="shared" si="13"/>
        <v xml:space="preserve"> </v>
      </c>
      <c r="K81" s="229" t="str">
        <f t="shared" si="14"/>
        <v xml:space="preserve"> </v>
      </c>
      <c r="L81" s="229" t="str">
        <f t="shared" si="15"/>
        <v xml:space="preserve"> </v>
      </c>
      <c r="M81" s="229" t="str">
        <f t="shared" si="16"/>
        <v xml:space="preserve"> </v>
      </c>
      <c r="N81" s="41"/>
      <c r="O81" s="34">
        <v>41</v>
      </c>
      <c r="P81" s="69" t="s">
        <v>176</v>
      </c>
      <c r="Q81" s="37">
        <v>413737</v>
      </c>
      <c r="R81" s="79" t="s">
        <v>336</v>
      </c>
      <c r="S81" s="37" t="s">
        <v>336</v>
      </c>
      <c r="T81" s="37"/>
      <c r="U81" s="36">
        <v>1328</v>
      </c>
      <c r="V81" s="36"/>
      <c r="W81" s="229">
        <f t="shared" si="17"/>
        <v>-100</v>
      </c>
      <c r="X81" s="229" t="str">
        <f t="shared" si="18"/>
        <v xml:space="preserve"> </v>
      </c>
      <c r="Y81" s="229" t="str">
        <f t="shared" si="19"/>
        <v xml:space="preserve"> </v>
      </c>
      <c r="Z81" s="229" t="str">
        <f t="shared" si="20"/>
        <v xml:space="preserve"> </v>
      </c>
      <c r="AA81" s="229">
        <f t="shared" si="21"/>
        <v>-100</v>
      </c>
    </row>
    <row r="82" spans="1:27" ht="15" customHeight="1" x14ac:dyDescent="0.3">
      <c r="A82" s="34">
        <v>42</v>
      </c>
      <c r="B82" s="69" t="s">
        <v>177</v>
      </c>
      <c r="C82" s="37" t="s">
        <v>336</v>
      </c>
      <c r="D82" s="70" t="s">
        <v>336</v>
      </c>
      <c r="E82" s="37" t="s">
        <v>336</v>
      </c>
      <c r="F82" s="79"/>
      <c r="G82" s="70">
        <v>0</v>
      </c>
      <c r="I82" s="229" t="str">
        <f t="shared" si="12"/>
        <v xml:space="preserve"> </v>
      </c>
      <c r="J82" s="229" t="str">
        <f t="shared" si="13"/>
        <v xml:space="preserve"> </v>
      </c>
      <c r="K82" s="229" t="str">
        <f t="shared" si="14"/>
        <v xml:space="preserve"> </v>
      </c>
      <c r="L82" s="229" t="str">
        <f t="shared" si="15"/>
        <v xml:space="preserve"> </v>
      </c>
      <c r="M82" s="229" t="str">
        <f t="shared" si="16"/>
        <v xml:space="preserve"> </v>
      </c>
      <c r="N82" s="41"/>
      <c r="O82" s="34">
        <v>42</v>
      </c>
      <c r="P82" s="69" t="s">
        <v>177</v>
      </c>
      <c r="Q82" s="37" t="s">
        <v>336</v>
      </c>
      <c r="R82" s="79" t="s">
        <v>336</v>
      </c>
      <c r="S82" s="37" t="s">
        <v>336</v>
      </c>
      <c r="T82" s="37"/>
      <c r="U82" s="36">
        <v>0</v>
      </c>
      <c r="V82" s="36">
        <v>10500</v>
      </c>
      <c r="W82" s="229" t="str">
        <f t="shared" si="17"/>
        <v xml:space="preserve"> </v>
      </c>
      <c r="X82" s="229" t="str">
        <f t="shared" si="18"/>
        <v xml:space="preserve"> </v>
      </c>
      <c r="Y82" s="229" t="str">
        <f t="shared" si="19"/>
        <v xml:space="preserve"> </v>
      </c>
      <c r="Z82" s="229" t="str">
        <f t="shared" si="20"/>
        <v xml:space="preserve"> </v>
      </c>
      <c r="AA82" s="229" t="str">
        <f t="shared" si="21"/>
        <v xml:space="preserve"> </v>
      </c>
    </row>
    <row r="83" spans="1:27" ht="15" customHeight="1" x14ac:dyDescent="0.3">
      <c r="A83" s="34">
        <v>43</v>
      </c>
      <c r="B83" s="69" t="s">
        <v>178</v>
      </c>
      <c r="C83" s="37">
        <v>325053</v>
      </c>
      <c r="D83" s="70">
        <v>150286</v>
      </c>
      <c r="E83" s="37">
        <v>60831</v>
      </c>
      <c r="F83" s="79">
        <v>88075</v>
      </c>
      <c r="G83" s="70">
        <v>394122</v>
      </c>
      <c r="H83" s="70">
        <v>145274</v>
      </c>
      <c r="I83" s="229">
        <f t="shared" si="12"/>
        <v>-55.307595992038223</v>
      </c>
      <c r="J83" s="229">
        <f t="shared" si="13"/>
        <v>-3.3349746483371803</v>
      </c>
      <c r="K83" s="229">
        <f t="shared" si="14"/>
        <v>138.81573539807007</v>
      </c>
      <c r="L83" s="229">
        <f t="shared" si="15"/>
        <v>64.943514050525124</v>
      </c>
      <c r="M83" s="229">
        <f t="shared" si="16"/>
        <v>-63.139839948036396</v>
      </c>
      <c r="N83" s="41"/>
      <c r="O83" s="34">
        <v>43</v>
      </c>
      <c r="P83" s="69" t="s">
        <v>178</v>
      </c>
      <c r="Q83" s="37">
        <v>241864</v>
      </c>
      <c r="R83" s="79">
        <v>236825</v>
      </c>
      <c r="S83" s="37">
        <v>498268</v>
      </c>
      <c r="T83" s="37">
        <v>553056</v>
      </c>
      <c r="U83" s="36">
        <v>146007</v>
      </c>
      <c r="V83" s="36">
        <v>342066</v>
      </c>
      <c r="W83" s="229">
        <f t="shared" si="17"/>
        <v>41.429067575166187</v>
      </c>
      <c r="X83" s="229">
        <f t="shared" si="18"/>
        <v>44.438298321545432</v>
      </c>
      <c r="Y83" s="229">
        <f t="shared" si="19"/>
        <v>-31.348992911445251</v>
      </c>
      <c r="Z83" s="229">
        <f t="shared" si="20"/>
        <v>-38.14984377712203</v>
      </c>
      <c r="AA83" s="229">
        <f t="shared" si="21"/>
        <v>134.28054819289486</v>
      </c>
    </row>
    <row r="84" spans="1:27" ht="15" customHeight="1" x14ac:dyDescent="0.3">
      <c r="A84" s="34">
        <v>44</v>
      </c>
      <c r="B84" s="69" t="s">
        <v>179</v>
      </c>
      <c r="C84" s="37" t="s">
        <v>336</v>
      </c>
      <c r="D84" s="70" t="s">
        <v>336</v>
      </c>
      <c r="E84" s="37" t="s">
        <v>336</v>
      </c>
      <c r="F84" s="79"/>
      <c r="G84" s="70">
        <v>0</v>
      </c>
      <c r="H84" s="70"/>
      <c r="I84" s="229" t="str">
        <f t="shared" si="12"/>
        <v xml:space="preserve"> </v>
      </c>
      <c r="J84" s="229" t="str">
        <f t="shared" si="13"/>
        <v xml:space="preserve"> </v>
      </c>
      <c r="K84" s="229" t="str">
        <f t="shared" si="14"/>
        <v xml:space="preserve"> </v>
      </c>
      <c r="L84" s="229" t="str">
        <f t="shared" si="15"/>
        <v xml:space="preserve"> </v>
      </c>
      <c r="M84" s="229" t="str">
        <f t="shared" si="16"/>
        <v xml:space="preserve"> </v>
      </c>
      <c r="N84" s="41"/>
      <c r="O84" s="34">
        <v>44</v>
      </c>
      <c r="P84" s="69" t="s">
        <v>179</v>
      </c>
      <c r="Q84" s="37" t="s">
        <v>336</v>
      </c>
      <c r="R84" s="79">
        <v>1300</v>
      </c>
      <c r="S84" s="37" t="s">
        <v>336</v>
      </c>
      <c r="T84" s="37"/>
      <c r="U84" s="36">
        <v>1300</v>
      </c>
      <c r="V84" s="36">
        <v>2300</v>
      </c>
      <c r="W84" s="229" t="str">
        <f t="shared" si="17"/>
        <v xml:space="preserve"> </v>
      </c>
      <c r="X84" s="229">
        <f t="shared" si="18"/>
        <v>76.923076923076906</v>
      </c>
      <c r="Y84" s="229" t="str">
        <f t="shared" si="19"/>
        <v xml:space="preserve"> </v>
      </c>
      <c r="Z84" s="229" t="str">
        <f t="shared" si="20"/>
        <v xml:space="preserve"> </v>
      </c>
      <c r="AA84" s="229">
        <f t="shared" si="21"/>
        <v>76.923076923076906</v>
      </c>
    </row>
    <row r="85" spans="1:27" ht="15" customHeight="1" x14ac:dyDescent="0.3">
      <c r="A85" s="34">
        <v>45</v>
      </c>
      <c r="B85" s="69" t="s">
        <v>180</v>
      </c>
      <c r="C85" s="37" t="s">
        <v>336</v>
      </c>
      <c r="D85" s="70" t="s">
        <v>336</v>
      </c>
      <c r="E85" s="37" t="s">
        <v>336</v>
      </c>
      <c r="F85" s="79"/>
      <c r="G85" s="70">
        <v>0</v>
      </c>
      <c r="H85" s="70"/>
      <c r="I85" s="229" t="str">
        <f t="shared" si="12"/>
        <v xml:space="preserve"> </v>
      </c>
      <c r="J85" s="229" t="str">
        <f t="shared" si="13"/>
        <v xml:space="preserve"> </v>
      </c>
      <c r="K85" s="229" t="str">
        <f t="shared" si="14"/>
        <v xml:space="preserve"> </v>
      </c>
      <c r="L85" s="229" t="str">
        <f t="shared" si="15"/>
        <v xml:space="preserve"> </v>
      </c>
      <c r="M85" s="229" t="str">
        <f t="shared" si="16"/>
        <v xml:space="preserve"> </v>
      </c>
      <c r="N85" s="41"/>
      <c r="O85" s="34">
        <v>45</v>
      </c>
      <c r="P85" s="69" t="s">
        <v>180</v>
      </c>
      <c r="Q85" s="37" t="s">
        <v>336</v>
      </c>
      <c r="R85" s="79">
        <v>4500</v>
      </c>
      <c r="S85" s="37">
        <v>79200</v>
      </c>
      <c r="T85" s="37">
        <v>42719</v>
      </c>
      <c r="U85" s="36">
        <v>3500</v>
      </c>
      <c r="V85" s="36">
        <v>3000</v>
      </c>
      <c r="W85" s="229" t="str">
        <f t="shared" si="17"/>
        <v xml:space="preserve"> </v>
      </c>
      <c r="X85" s="229">
        <f t="shared" si="18"/>
        <v>-33.333333333333343</v>
      </c>
      <c r="Y85" s="229">
        <f t="shared" si="19"/>
        <v>-96.212121212121218</v>
      </c>
      <c r="Z85" s="229">
        <f t="shared" si="20"/>
        <v>-92.977363702333861</v>
      </c>
      <c r="AA85" s="229">
        <f t="shared" si="21"/>
        <v>-14.285714285714292</v>
      </c>
    </row>
    <row r="86" spans="1:27" ht="15" customHeight="1" x14ac:dyDescent="0.3">
      <c r="A86" s="34">
        <v>46</v>
      </c>
      <c r="B86" s="69" t="s">
        <v>181</v>
      </c>
      <c r="C86" s="37" t="s">
        <v>336</v>
      </c>
      <c r="D86" s="70" t="s">
        <v>336</v>
      </c>
      <c r="E86" s="37" t="s">
        <v>336</v>
      </c>
      <c r="F86" s="79"/>
      <c r="G86" s="70">
        <v>0</v>
      </c>
      <c r="H86" s="70"/>
      <c r="I86" s="229" t="str">
        <f t="shared" si="12"/>
        <v xml:space="preserve"> </v>
      </c>
      <c r="J86" s="229" t="str">
        <f t="shared" si="13"/>
        <v xml:space="preserve"> </v>
      </c>
      <c r="K86" s="229" t="str">
        <f t="shared" si="14"/>
        <v xml:space="preserve"> </v>
      </c>
      <c r="L86" s="229" t="str">
        <f t="shared" si="15"/>
        <v xml:space="preserve"> </v>
      </c>
      <c r="M86" s="229" t="str">
        <f t="shared" si="16"/>
        <v xml:space="preserve"> </v>
      </c>
      <c r="N86" s="41"/>
      <c r="O86" s="34">
        <v>46</v>
      </c>
      <c r="P86" s="69" t="s">
        <v>181</v>
      </c>
      <c r="Q86" s="37">
        <v>1176251</v>
      </c>
      <c r="R86" s="79">
        <v>727255</v>
      </c>
      <c r="S86" s="37">
        <v>257713</v>
      </c>
      <c r="T86" s="37">
        <v>592183</v>
      </c>
      <c r="U86" s="36">
        <v>684775</v>
      </c>
      <c r="V86" s="36">
        <v>420090</v>
      </c>
      <c r="W86" s="229">
        <f t="shared" si="17"/>
        <v>-64.285683922904212</v>
      </c>
      <c r="X86" s="229">
        <f t="shared" si="18"/>
        <v>-42.23621700778957</v>
      </c>
      <c r="Y86" s="229">
        <f t="shared" si="19"/>
        <v>63.006910788357573</v>
      </c>
      <c r="Z86" s="229">
        <f t="shared" si="20"/>
        <v>-29.06078019801312</v>
      </c>
      <c r="AA86" s="229">
        <f t="shared" si="21"/>
        <v>-38.652842174436863</v>
      </c>
    </row>
    <row r="87" spans="1:27" ht="15" customHeight="1" x14ac:dyDescent="0.3">
      <c r="A87" s="34">
        <v>47</v>
      </c>
      <c r="B87" s="69" t="s">
        <v>182</v>
      </c>
      <c r="C87" s="37" t="s">
        <v>336</v>
      </c>
      <c r="D87" s="70" t="s">
        <v>336</v>
      </c>
      <c r="E87" s="37" t="s">
        <v>336</v>
      </c>
      <c r="F87" s="79"/>
      <c r="G87" s="70">
        <v>0</v>
      </c>
      <c r="H87" s="70"/>
      <c r="I87" s="229" t="str">
        <f t="shared" si="12"/>
        <v xml:space="preserve"> </v>
      </c>
      <c r="J87" s="229" t="str">
        <f t="shared" si="13"/>
        <v xml:space="preserve"> </v>
      </c>
      <c r="K87" s="229" t="str">
        <f t="shared" si="14"/>
        <v xml:space="preserve"> </v>
      </c>
      <c r="L87" s="229" t="str">
        <f t="shared" si="15"/>
        <v xml:space="preserve"> </v>
      </c>
      <c r="M87" s="229" t="str">
        <f t="shared" si="16"/>
        <v xml:space="preserve"> </v>
      </c>
      <c r="N87" s="41"/>
      <c r="O87" s="34">
        <v>47</v>
      </c>
      <c r="P87" s="69" t="s">
        <v>182</v>
      </c>
      <c r="Q87" s="37">
        <v>38720</v>
      </c>
      <c r="R87" s="79">
        <v>18330</v>
      </c>
      <c r="S87" s="37">
        <v>42918</v>
      </c>
      <c r="T87" s="37"/>
      <c r="U87" s="36">
        <v>3247</v>
      </c>
      <c r="V87" s="36"/>
      <c r="W87" s="229">
        <f t="shared" si="17"/>
        <v>-100</v>
      </c>
      <c r="X87" s="229">
        <f t="shared" si="18"/>
        <v>-100</v>
      </c>
      <c r="Y87" s="229">
        <f t="shared" si="19"/>
        <v>-100</v>
      </c>
      <c r="Z87" s="229" t="str">
        <f t="shared" si="20"/>
        <v xml:space="preserve"> </v>
      </c>
      <c r="AA87" s="229">
        <f t="shared" si="21"/>
        <v>-100</v>
      </c>
    </row>
    <row r="88" spans="1:27" ht="15" customHeight="1" x14ac:dyDescent="0.3">
      <c r="A88" s="34">
        <v>48</v>
      </c>
      <c r="B88" s="69" t="s">
        <v>183</v>
      </c>
      <c r="C88" s="37" t="s">
        <v>336</v>
      </c>
      <c r="D88" s="70" t="s">
        <v>336</v>
      </c>
      <c r="E88" s="37" t="s">
        <v>336</v>
      </c>
      <c r="F88" s="79"/>
      <c r="G88" s="70">
        <v>0</v>
      </c>
      <c r="H88" s="70"/>
      <c r="I88" s="229" t="str">
        <f t="shared" si="12"/>
        <v xml:space="preserve"> </v>
      </c>
      <c r="J88" s="229" t="str">
        <f t="shared" si="13"/>
        <v xml:space="preserve"> </v>
      </c>
      <c r="K88" s="229" t="str">
        <f t="shared" si="14"/>
        <v xml:space="preserve"> </v>
      </c>
      <c r="L88" s="229" t="str">
        <f t="shared" si="15"/>
        <v xml:space="preserve"> </v>
      </c>
      <c r="M88" s="229" t="str">
        <f t="shared" si="16"/>
        <v xml:space="preserve"> </v>
      </c>
      <c r="N88" s="41"/>
      <c r="O88" s="34">
        <v>48</v>
      </c>
      <c r="P88" s="69" t="s">
        <v>183</v>
      </c>
      <c r="Q88" s="37" t="s">
        <v>336</v>
      </c>
      <c r="R88" s="79">
        <v>19250</v>
      </c>
      <c r="S88" s="37">
        <v>29593</v>
      </c>
      <c r="T88" s="37"/>
      <c r="U88" s="36">
        <v>27816</v>
      </c>
      <c r="V88" s="36">
        <v>76000</v>
      </c>
      <c r="W88" s="229" t="str">
        <f t="shared" si="17"/>
        <v xml:space="preserve"> </v>
      </c>
      <c r="X88" s="229">
        <f t="shared" si="18"/>
        <v>294.80519480519479</v>
      </c>
      <c r="Y88" s="229">
        <f t="shared" si="19"/>
        <v>156.81749062278243</v>
      </c>
      <c r="Z88" s="229" t="str">
        <f t="shared" si="20"/>
        <v xml:space="preserve"> </v>
      </c>
      <c r="AA88" s="229">
        <f t="shared" si="21"/>
        <v>173.22404371584696</v>
      </c>
    </row>
    <row r="89" spans="1:27" ht="15" customHeight="1" x14ac:dyDescent="0.3">
      <c r="A89" s="34">
        <v>49</v>
      </c>
      <c r="B89" s="69" t="s">
        <v>184</v>
      </c>
      <c r="C89" s="37">
        <v>26173</v>
      </c>
      <c r="D89" s="70">
        <v>14637635</v>
      </c>
      <c r="E89" s="37">
        <v>10663873</v>
      </c>
      <c r="F89" s="79">
        <v>10586236</v>
      </c>
      <c r="G89" s="70">
        <v>11023498</v>
      </c>
      <c r="H89" s="70">
        <v>14076568</v>
      </c>
      <c r="I89" s="229">
        <f t="shared" si="12"/>
        <v>53682.783784816413</v>
      </c>
      <c r="J89" s="229">
        <f t="shared" si="13"/>
        <v>-3.8330440675696593</v>
      </c>
      <c r="K89" s="229">
        <f t="shared" si="14"/>
        <v>32.002397252855502</v>
      </c>
      <c r="L89" s="229">
        <f t="shared" si="15"/>
        <v>32.970472224499815</v>
      </c>
      <c r="M89" s="229">
        <f t="shared" si="16"/>
        <v>27.69601808790641</v>
      </c>
      <c r="N89" s="41"/>
      <c r="O89" s="34">
        <v>49</v>
      </c>
      <c r="P89" s="69" t="s">
        <v>184</v>
      </c>
      <c r="Q89" s="37">
        <v>192011</v>
      </c>
      <c r="R89" s="79">
        <v>116264</v>
      </c>
      <c r="S89" s="37">
        <v>171239</v>
      </c>
      <c r="T89" s="37">
        <v>198323.99999999997</v>
      </c>
      <c r="U89" s="36">
        <v>428481</v>
      </c>
      <c r="V89" s="36">
        <v>330634</v>
      </c>
      <c r="W89" s="229">
        <f t="shared" si="17"/>
        <v>72.19534297514204</v>
      </c>
      <c r="X89" s="229">
        <f t="shared" si="18"/>
        <v>184.38209591963118</v>
      </c>
      <c r="Y89" s="229">
        <f t="shared" si="19"/>
        <v>93.083351339356113</v>
      </c>
      <c r="Z89" s="229">
        <f t="shared" si="20"/>
        <v>66.71406385510582</v>
      </c>
      <c r="AA89" s="229">
        <f t="shared" si="21"/>
        <v>-22.835785017305327</v>
      </c>
    </row>
    <row r="90" spans="1:27" ht="15" customHeight="1" x14ac:dyDescent="0.3">
      <c r="A90" s="34">
        <v>50</v>
      </c>
      <c r="B90" s="69" t="s">
        <v>185</v>
      </c>
      <c r="C90" s="37">
        <v>5953</v>
      </c>
      <c r="D90" s="70">
        <v>60685</v>
      </c>
      <c r="E90" s="37">
        <v>505054</v>
      </c>
      <c r="F90" s="79">
        <v>111616</v>
      </c>
      <c r="G90" s="70">
        <v>27263</v>
      </c>
      <c r="H90" s="70"/>
      <c r="I90" s="229">
        <f t="shared" si="12"/>
        <v>-100</v>
      </c>
      <c r="J90" s="229">
        <f t="shared" si="13"/>
        <v>-100</v>
      </c>
      <c r="K90" s="229">
        <f t="shared" si="14"/>
        <v>-100</v>
      </c>
      <c r="L90" s="229">
        <f t="shared" si="15"/>
        <v>-100</v>
      </c>
      <c r="M90" s="229">
        <f t="shared" si="16"/>
        <v>-100</v>
      </c>
      <c r="N90" s="41"/>
      <c r="O90" s="34">
        <v>50</v>
      </c>
      <c r="P90" s="69" t="s">
        <v>185</v>
      </c>
      <c r="Q90" s="37">
        <v>220844</v>
      </c>
      <c r="R90" s="79">
        <v>993914</v>
      </c>
      <c r="S90" s="37">
        <v>350573</v>
      </c>
      <c r="T90" s="37">
        <v>157701.99999999997</v>
      </c>
      <c r="U90" s="36">
        <v>161337</v>
      </c>
      <c r="V90" s="36">
        <v>434780</v>
      </c>
      <c r="W90" s="229">
        <f t="shared" si="17"/>
        <v>96.872000144898664</v>
      </c>
      <c r="X90" s="229">
        <f t="shared" si="18"/>
        <v>-56.255772632239811</v>
      </c>
      <c r="Y90" s="229">
        <f t="shared" si="19"/>
        <v>24.019818982066511</v>
      </c>
      <c r="Z90" s="229">
        <f t="shared" si="20"/>
        <v>175.69720105008184</v>
      </c>
      <c r="AA90" s="229">
        <f t="shared" si="21"/>
        <v>169.48561086421591</v>
      </c>
    </row>
    <row r="91" spans="1:27" ht="15" customHeight="1" x14ac:dyDescent="0.3">
      <c r="A91" s="34">
        <v>51</v>
      </c>
      <c r="B91" s="69" t="s">
        <v>186</v>
      </c>
      <c r="C91" s="37" t="s">
        <v>336</v>
      </c>
      <c r="D91" s="70" t="s">
        <v>336</v>
      </c>
      <c r="E91" s="37" t="s">
        <v>336</v>
      </c>
      <c r="F91" s="79"/>
      <c r="G91" s="70">
        <v>0</v>
      </c>
      <c r="H91" s="70"/>
      <c r="I91" s="229" t="str">
        <f t="shared" si="12"/>
        <v xml:space="preserve"> </v>
      </c>
      <c r="J91" s="229" t="str">
        <f t="shared" si="13"/>
        <v xml:space="preserve"> </v>
      </c>
      <c r="K91" s="229" t="str">
        <f t="shared" si="14"/>
        <v xml:space="preserve"> </v>
      </c>
      <c r="L91" s="229" t="str">
        <f t="shared" si="15"/>
        <v xml:space="preserve"> </v>
      </c>
      <c r="M91" s="229" t="str">
        <f t="shared" si="16"/>
        <v xml:space="preserve"> </v>
      </c>
      <c r="N91" s="41"/>
      <c r="O91" s="34">
        <v>51</v>
      </c>
      <c r="P91" s="69" t="s">
        <v>186</v>
      </c>
      <c r="Q91" s="37">
        <v>84044</v>
      </c>
      <c r="R91" s="79">
        <v>103788</v>
      </c>
      <c r="S91" s="37">
        <v>6750</v>
      </c>
      <c r="T91" s="37">
        <v>21972</v>
      </c>
      <c r="U91" s="36">
        <v>52405</v>
      </c>
      <c r="V91" s="36">
        <v>66900</v>
      </c>
      <c r="W91" s="229">
        <f t="shared" si="17"/>
        <v>-20.398838703536242</v>
      </c>
      <c r="X91" s="229">
        <f t="shared" si="18"/>
        <v>-35.541681119204526</v>
      </c>
      <c r="Y91" s="229">
        <f t="shared" si="19"/>
        <v>891.11111111111109</v>
      </c>
      <c r="Z91" s="229">
        <f t="shared" si="20"/>
        <v>204.47842708902238</v>
      </c>
      <c r="AA91" s="229">
        <f t="shared" si="21"/>
        <v>27.659574468085111</v>
      </c>
    </row>
    <row r="92" spans="1:27" ht="15" customHeight="1" x14ac:dyDescent="0.3">
      <c r="A92" s="34">
        <v>52</v>
      </c>
      <c r="B92" s="69" t="s">
        <v>187</v>
      </c>
      <c r="C92" s="37" t="s">
        <v>336</v>
      </c>
      <c r="D92" s="70" t="s">
        <v>336</v>
      </c>
      <c r="E92" s="37" t="s">
        <v>336</v>
      </c>
      <c r="F92" s="79"/>
      <c r="G92" s="70">
        <v>0</v>
      </c>
      <c r="H92" s="70"/>
      <c r="I92" s="229" t="str">
        <f t="shared" si="12"/>
        <v xml:space="preserve"> </v>
      </c>
      <c r="J92" s="229" t="str">
        <f t="shared" si="13"/>
        <v xml:space="preserve"> </v>
      </c>
      <c r="K92" s="229" t="str">
        <f t="shared" si="14"/>
        <v xml:space="preserve"> </v>
      </c>
      <c r="L92" s="229" t="str">
        <f t="shared" si="15"/>
        <v xml:space="preserve"> </v>
      </c>
      <c r="M92" s="229" t="str">
        <f t="shared" si="16"/>
        <v xml:space="preserve"> </v>
      </c>
      <c r="N92" s="41"/>
      <c r="O92" s="34">
        <v>52</v>
      </c>
      <c r="P92" s="69" t="s">
        <v>187</v>
      </c>
      <c r="Q92" s="37">
        <v>526048</v>
      </c>
      <c r="R92" s="79">
        <v>317718</v>
      </c>
      <c r="S92" s="37">
        <v>169554</v>
      </c>
      <c r="T92" s="37">
        <v>135445</v>
      </c>
      <c r="U92" s="36">
        <v>693570</v>
      </c>
      <c r="V92" s="36">
        <v>693743</v>
      </c>
      <c r="W92" s="229">
        <f t="shared" si="17"/>
        <v>31.87826966360484</v>
      </c>
      <c r="X92" s="229">
        <f t="shared" si="18"/>
        <v>118.35180883676722</v>
      </c>
      <c r="Y92" s="229">
        <f t="shared" si="19"/>
        <v>309.15755452540196</v>
      </c>
      <c r="Z92" s="229">
        <f t="shared" si="20"/>
        <v>412.19535604858061</v>
      </c>
      <c r="AA92" s="229">
        <f t="shared" si="21"/>
        <v>2.4943408740284667E-2</v>
      </c>
    </row>
    <row r="93" spans="1:27" ht="15" customHeight="1" x14ac:dyDescent="0.3">
      <c r="A93" s="34">
        <v>53</v>
      </c>
      <c r="B93" s="69" t="s">
        <v>188</v>
      </c>
      <c r="C93" s="37">
        <v>1147</v>
      </c>
      <c r="D93" s="70">
        <v>1715</v>
      </c>
      <c r="E93" s="37">
        <v>19607329</v>
      </c>
      <c r="F93" s="79">
        <v>2031184</v>
      </c>
      <c r="G93" s="70">
        <v>1074397</v>
      </c>
      <c r="H93" s="70">
        <v>409382</v>
      </c>
      <c r="I93" s="229">
        <f t="shared" si="12"/>
        <v>35591.543156059284</v>
      </c>
      <c r="J93" s="229">
        <f t="shared" si="13"/>
        <v>23770.670553935859</v>
      </c>
      <c r="K93" s="229">
        <f t="shared" si="14"/>
        <v>-97.912097053096829</v>
      </c>
      <c r="L93" s="229">
        <f t="shared" si="15"/>
        <v>-79.845154353322982</v>
      </c>
      <c r="M93" s="229">
        <f t="shared" si="16"/>
        <v>-61.896580128202146</v>
      </c>
      <c r="N93" s="41"/>
      <c r="O93" s="34">
        <v>53</v>
      </c>
      <c r="P93" s="69" t="s">
        <v>188</v>
      </c>
      <c r="Q93" s="37">
        <v>2507772</v>
      </c>
      <c r="R93" s="79">
        <v>1182722</v>
      </c>
      <c r="S93" s="37">
        <v>1141106</v>
      </c>
      <c r="T93" s="37">
        <v>3459016.9999999991</v>
      </c>
      <c r="U93" s="36">
        <v>1634253</v>
      </c>
      <c r="V93" s="36">
        <v>1057091</v>
      </c>
      <c r="W93" s="229">
        <f t="shared" si="17"/>
        <v>-57.847403990474412</v>
      </c>
      <c r="X93" s="229">
        <f t="shared" si="18"/>
        <v>-10.622191859118203</v>
      </c>
      <c r="Y93" s="229">
        <f t="shared" si="19"/>
        <v>-7.3625938344027588</v>
      </c>
      <c r="Z93" s="229">
        <f t="shared" si="20"/>
        <v>-69.439554648040172</v>
      </c>
      <c r="AA93" s="229">
        <f t="shared" si="21"/>
        <v>-35.316563592050926</v>
      </c>
    </row>
    <row r="94" spans="1:27" ht="15" customHeight="1" x14ac:dyDescent="0.3">
      <c r="A94" s="34">
        <v>54</v>
      </c>
      <c r="B94" s="69" t="s">
        <v>189</v>
      </c>
      <c r="C94" s="37" t="s">
        <v>336</v>
      </c>
      <c r="D94" s="70" t="s">
        <v>336</v>
      </c>
      <c r="E94" s="37">
        <v>12960</v>
      </c>
      <c r="F94" s="79"/>
      <c r="G94" s="70">
        <v>0</v>
      </c>
      <c r="H94" s="70">
        <v>1056</v>
      </c>
      <c r="I94" s="229" t="str">
        <f t="shared" si="12"/>
        <v xml:space="preserve"> </v>
      </c>
      <c r="J94" s="229" t="str">
        <f t="shared" si="13"/>
        <v xml:space="preserve"> </v>
      </c>
      <c r="K94" s="229">
        <f t="shared" si="14"/>
        <v>-91.851851851851848</v>
      </c>
      <c r="L94" s="229" t="str">
        <f t="shared" si="15"/>
        <v xml:space="preserve"> </v>
      </c>
      <c r="M94" s="229" t="str">
        <f t="shared" si="16"/>
        <v xml:space="preserve"> </v>
      </c>
      <c r="N94" s="41"/>
      <c r="O94" s="34">
        <v>54</v>
      </c>
      <c r="P94" s="69" t="s">
        <v>189</v>
      </c>
      <c r="Q94" s="37">
        <v>60110</v>
      </c>
      <c r="R94" s="79">
        <v>291772</v>
      </c>
      <c r="S94" s="37">
        <v>24512</v>
      </c>
      <c r="T94" s="37">
        <v>139958</v>
      </c>
      <c r="U94" s="36">
        <v>216323</v>
      </c>
      <c r="V94" s="36">
        <v>22139</v>
      </c>
      <c r="W94" s="229">
        <f t="shared" si="17"/>
        <v>-63.169189818665778</v>
      </c>
      <c r="X94" s="229">
        <f t="shared" si="18"/>
        <v>-92.412225984672958</v>
      </c>
      <c r="Y94" s="229">
        <f t="shared" si="19"/>
        <v>-9.6809725848563914</v>
      </c>
      <c r="Z94" s="229">
        <f t="shared" si="20"/>
        <v>-84.181683076351476</v>
      </c>
      <c r="AA94" s="229">
        <f t="shared" si="21"/>
        <v>-89.765766931856533</v>
      </c>
    </row>
    <row r="95" spans="1:27" ht="15" customHeight="1" x14ac:dyDescent="0.3">
      <c r="A95" s="34">
        <v>55</v>
      </c>
      <c r="B95" s="69" t="s">
        <v>190</v>
      </c>
      <c r="C95" s="37" t="s">
        <v>336</v>
      </c>
      <c r="D95" s="70" t="s">
        <v>336</v>
      </c>
      <c r="E95" s="37" t="s">
        <v>336</v>
      </c>
      <c r="F95" s="79"/>
      <c r="G95" s="70">
        <v>0</v>
      </c>
      <c r="H95" s="70"/>
      <c r="I95" s="229" t="str">
        <f t="shared" si="12"/>
        <v xml:space="preserve"> </v>
      </c>
      <c r="J95" s="229" t="str">
        <f t="shared" si="13"/>
        <v xml:space="preserve"> </v>
      </c>
      <c r="K95" s="229" t="str">
        <f t="shared" si="14"/>
        <v xml:space="preserve"> </v>
      </c>
      <c r="L95" s="229" t="str">
        <f t="shared" si="15"/>
        <v xml:space="preserve"> </v>
      </c>
      <c r="M95" s="229" t="str">
        <f t="shared" si="16"/>
        <v xml:space="preserve"> </v>
      </c>
      <c r="N95" s="41"/>
      <c r="O95" s="34">
        <v>55</v>
      </c>
      <c r="P95" s="69" t="s">
        <v>190</v>
      </c>
      <c r="Q95" s="37" t="s">
        <v>336</v>
      </c>
      <c r="R95" s="79" t="s">
        <v>336</v>
      </c>
      <c r="S95" s="37" t="s">
        <v>336</v>
      </c>
      <c r="T95" s="37"/>
      <c r="U95" s="36">
        <v>0</v>
      </c>
      <c r="V95" s="36"/>
      <c r="W95" s="229" t="str">
        <f t="shared" si="17"/>
        <v xml:space="preserve"> </v>
      </c>
      <c r="X95" s="229" t="str">
        <f t="shared" si="18"/>
        <v xml:space="preserve"> </v>
      </c>
      <c r="Y95" s="229" t="str">
        <f t="shared" si="19"/>
        <v xml:space="preserve"> </v>
      </c>
      <c r="Z95" s="229" t="str">
        <f t="shared" si="20"/>
        <v xml:space="preserve"> </v>
      </c>
      <c r="AA95" s="229" t="str">
        <f t="shared" si="21"/>
        <v xml:space="preserve"> </v>
      </c>
    </row>
    <row r="96" spans="1:27" ht="15" customHeight="1" x14ac:dyDescent="0.3">
      <c r="A96" s="34">
        <v>56</v>
      </c>
      <c r="B96" s="69" t="s">
        <v>191</v>
      </c>
      <c r="C96" s="37" t="s">
        <v>336</v>
      </c>
      <c r="D96" s="70" t="s">
        <v>336</v>
      </c>
      <c r="E96" s="37" t="s">
        <v>336</v>
      </c>
      <c r="F96" s="79"/>
      <c r="G96" s="70">
        <v>0</v>
      </c>
      <c r="H96" s="70"/>
      <c r="I96" s="229" t="str">
        <f t="shared" si="12"/>
        <v xml:space="preserve"> </v>
      </c>
      <c r="J96" s="229" t="str">
        <f t="shared" si="13"/>
        <v xml:space="preserve"> </v>
      </c>
      <c r="K96" s="229" t="str">
        <f t="shared" si="14"/>
        <v xml:space="preserve"> </v>
      </c>
      <c r="L96" s="229" t="str">
        <f t="shared" si="15"/>
        <v xml:space="preserve"> </v>
      </c>
      <c r="M96" s="229" t="str">
        <f t="shared" si="16"/>
        <v xml:space="preserve"> </v>
      </c>
      <c r="N96" s="41"/>
      <c r="O96" s="34">
        <v>56</v>
      </c>
      <c r="P96" s="69" t="s">
        <v>191</v>
      </c>
      <c r="Q96" s="37" t="s">
        <v>336</v>
      </c>
      <c r="R96" s="79">
        <v>78931</v>
      </c>
      <c r="S96" s="37">
        <v>473766</v>
      </c>
      <c r="T96" s="37"/>
      <c r="U96" s="36">
        <v>769126</v>
      </c>
      <c r="V96" s="36">
        <v>23300</v>
      </c>
      <c r="W96" s="229" t="str">
        <f t="shared" si="17"/>
        <v xml:space="preserve"> </v>
      </c>
      <c r="X96" s="229">
        <f t="shared" si="18"/>
        <v>-70.480546299932854</v>
      </c>
      <c r="Y96" s="229">
        <f t="shared" si="19"/>
        <v>-95.081960292633923</v>
      </c>
      <c r="Z96" s="229" t="str">
        <f t="shared" si="20"/>
        <v xml:space="preserve"> </v>
      </c>
      <c r="AA96" s="229">
        <f t="shared" si="21"/>
        <v>-96.970587394003061</v>
      </c>
    </row>
    <row r="97" spans="1:27" ht="15" customHeight="1" x14ac:dyDescent="0.3">
      <c r="A97" s="34">
        <v>57</v>
      </c>
      <c r="B97" s="69" t="s">
        <v>333</v>
      </c>
      <c r="C97" s="37" t="s">
        <v>336</v>
      </c>
      <c r="D97" s="70"/>
      <c r="E97" s="37"/>
      <c r="F97" s="79"/>
      <c r="G97" s="70">
        <v>0</v>
      </c>
      <c r="I97" s="229" t="str">
        <f t="shared" si="12"/>
        <v xml:space="preserve"> </v>
      </c>
      <c r="J97" s="229" t="str">
        <f t="shared" si="13"/>
        <v xml:space="preserve"> </v>
      </c>
      <c r="K97" s="229" t="str">
        <f t="shared" si="14"/>
        <v xml:space="preserve"> </v>
      </c>
      <c r="L97" s="229" t="str">
        <f t="shared" si="15"/>
        <v xml:space="preserve"> </v>
      </c>
      <c r="M97" s="229" t="str">
        <f t="shared" si="16"/>
        <v xml:space="preserve"> </v>
      </c>
      <c r="N97" s="41"/>
      <c r="O97" s="34">
        <v>57</v>
      </c>
      <c r="P97" s="69" t="s">
        <v>333</v>
      </c>
      <c r="Q97" s="37" t="s">
        <v>336</v>
      </c>
      <c r="R97" s="79"/>
      <c r="S97" s="37"/>
      <c r="U97" s="43">
        <v>0</v>
      </c>
      <c r="W97" s="229" t="str">
        <f t="shared" si="17"/>
        <v xml:space="preserve"> </v>
      </c>
      <c r="X97" s="229" t="str">
        <f t="shared" si="18"/>
        <v xml:space="preserve"> </v>
      </c>
      <c r="Y97" s="229" t="str">
        <f t="shared" si="19"/>
        <v xml:space="preserve"> </v>
      </c>
      <c r="Z97" s="229" t="str">
        <f t="shared" si="20"/>
        <v xml:space="preserve"> </v>
      </c>
      <c r="AA97" s="229" t="str">
        <f t="shared" si="21"/>
        <v xml:space="preserve"> </v>
      </c>
    </row>
    <row r="98" spans="1:27" ht="15" customHeight="1" x14ac:dyDescent="0.3">
      <c r="A98" s="34">
        <v>58</v>
      </c>
      <c r="B98" s="69" t="s">
        <v>192</v>
      </c>
      <c r="C98" s="37" t="s">
        <v>336</v>
      </c>
      <c r="D98" s="70">
        <v>89898</v>
      </c>
      <c r="E98" s="37">
        <v>65642</v>
      </c>
      <c r="F98" s="79">
        <v>112362</v>
      </c>
      <c r="G98" s="70">
        <v>75467</v>
      </c>
      <c r="H98" s="70">
        <v>30153</v>
      </c>
      <c r="I98" s="229" t="str">
        <f t="shared" si="12"/>
        <v xml:space="preserve"> </v>
      </c>
      <c r="J98" s="229">
        <f t="shared" si="13"/>
        <v>-66.458653140225579</v>
      </c>
      <c r="K98" s="229">
        <f t="shared" si="14"/>
        <v>-54.06447091800981</v>
      </c>
      <c r="L98" s="229">
        <f t="shared" si="15"/>
        <v>-73.164415015752652</v>
      </c>
      <c r="M98" s="229">
        <f t="shared" si="16"/>
        <v>-60.044787788039805</v>
      </c>
      <c r="N98" s="41"/>
      <c r="O98" s="34">
        <v>58</v>
      </c>
      <c r="P98" s="69" t="s">
        <v>192</v>
      </c>
      <c r="Q98" s="37">
        <v>39680</v>
      </c>
      <c r="R98" s="79">
        <v>62318</v>
      </c>
      <c r="S98" s="37">
        <v>3431</v>
      </c>
      <c r="T98" s="37">
        <v>8018</v>
      </c>
      <c r="U98" s="36">
        <v>292923</v>
      </c>
      <c r="V98" s="36">
        <v>58504</v>
      </c>
      <c r="W98" s="229">
        <f t="shared" si="17"/>
        <v>47.439516129032256</v>
      </c>
      <c r="X98" s="229">
        <f t="shared" si="18"/>
        <v>-6.1202220867165238</v>
      </c>
      <c r="Y98" s="229">
        <f t="shared" si="19"/>
        <v>1605.1588458175459</v>
      </c>
      <c r="Z98" s="229">
        <f t="shared" si="20"/>
        <v>629.65826889498624</v>
      </c>
      <c r="AA98" s="229">
        <f t="shared" si="21"/>
        <v>-80.027515763528299</v>
      </c>
    </row>
    <row r="99" spans="1:27" ht="15" customHeight="1" x14ac:dyDescent="0.3">
      <c r="A99" s="34">
        <v>59</v>
      </c>
      <c r="B99" s="69" t="s">
        <v>193</v>
      </c>
      <c r="C99" s="37">
        <v>4086</v>
      </c>
      <c r="D99" s="70" t="s">
        <v>336</v>
      </c>
      <c r="E99" s="37" t="s">
        <v>336</v>
      </c>
      <c r="F99" s="79"/>
      <c r="G99" s="70">
        <v>0</v>
      </c>
      <c r="H99" s="70"/>
      <c r="I99" s="229">
        <f t="shared" si="12"/>
        <v>-100</v>
      </c>
      <c r="J99" s="229" t="str">
        <f t="shared" si="13"/>
        <v xml:space="preserve"> </v>
      </c>
      <c r="K99" s="229" t="str">
        <f t="shared" si="14"/>
        <v xml:space="preserve"> </v>
      </c>
      <c r="L99" s="229" t="str">
        <f t="shared" si="15"/>
        <v xml:space="preserve"> </v>
      </c>
      <c r="M99" s="229" t="str">
        <f t="shared" si="16"/>
        <v xml:space="preserve"> </v>
      </c>
      <c r="N99" s="41"/>
      <c r="O99" s="34">
        <v>59</v>
      </c>
      <c r="P99" s="69" t="s">
        <v>193</v>
      </c>
      <c r="Q99" s="37">
        <v>360599</v>
      </c>
      <c r="R99" s="79">
        <v>40220</v>
      </c>
      <c r="S99" s="37">
        <v>30401</v>
      </c>
      <c r="T99" s="37">
        <v>3900</v>
      </c>
      <c r="U99" s="36">
        <v>1149879</v>
      </c>
      <c r="V99" s="43">
        <v>684323</v>
      </c>
      <c r="W99" s="229">
        <f t="shared" si="17"/>
        <v>89.77395943971004</v>
      </c>
      <c r="X99" s="229">
        <f t="shared" si="18"/>
        <v>1601.4495275982099</v>
      </c>
      <c r="Y99" s="229">
        <f t="shared" si="19"/>
        <v>2150.9884543271605</v>
      </c>
      <c r="Z99" s="229">
        <f t="shared" si="20"/>
        <v>17446.74358974359</v>
      </c>
      <c r="AA99" s="229">
        <f t="shared" si="21"/>
        <v>-40.487390412382517</v>
      </c>
    </row>
    <row r="100" spans="1:27" ht="15" customHeight="1" x14ac:dyDescent="0.3">
      <c r="A100" s="34">
        <v>60</v>
      </c>
      <c r="B100" s="69" t="s">
        <v>194</v>
      </c>
      <c r="C100" s="37" t="s">
        <v>336</v>
      </c>
      <c r="D100" s="70" t="s">
        <v>336</v>
      </c>
      <c r="E100" s="37" t="s">
        <v>336</v>
      </c>
      <c r="F100" s="79"/>
      <c r="G100" s="70">
        <v>0</v>
      </c>
      <c r="H100" s="70"/>
      <c r="I100" s="229" t="str">
        <f t="shared" si="12"/>
        <v xml:space="preserve"> </v>
      </c>
      <c r="J100" s="229" t="str">
        <f t="shared" si="13"/>
        <v xml:space="preserve"> </v>
      </c>
      <c r="K100" s="229" t="str">
        <f t="shared" si="14"/>
        <v xml:space="preserve"> </v>
      </c>
      <c r="L100" s="229" t="str">
        <f t="shared" si="15"/>
        <v xml:space="preserve"> </v>
      </c>
      <c r="M100" s="229" t="str">
        <f t="shared" si="16"/>
        <v xml:space="preserve"> </v>
      </c>
      <c r="N100" s="41"/>
      <c r="O100" s="34">
        <v>60</v>
      </c>
      <c r="P100" s="69" t="s">
        <v>194</v>
      </c>
      <c r="Q100" s="37">
        <v>80091</v>
      </c>
      <c r="R100" s="79" t="s">
        <v>336</v>
      </c>
      <c r="S100" s="37">
        <v>23595</v>
      </c>
      <c r="T100" s="37"/>
      <c r="U100" s="36">
        <v>84076</v>
      </c>
      <c r="V100" s="36">
        <v>112658</v>
      </c>
      <c r="W100" s="229">
        <f t="shared" si="17"/>
        <v>40.662496410333233</v>
      </c>
      <c r="X100" s="229" t="str">
        <f t="shared" si="18"/>
        <v xml:space="preserve"> </v>
      </c>
      <c r="Y100" s="229">
        <f t="shared" si="19"/>
        <v>377.46556473829196</v>
      </c>
      <c r="Z100" s="229" t="str">
        <f t="shared" si="20"/>
        <v xml:space="preserve"> </v>
      </c>
      <c r="AA100" s="229">
        <f t="shared" si="21"/>
        <v>33.995432703744228</v>
      </c>
    </row>
    <row r="101" spans="1:27" ht="15" customHeight="1" x14ac:dyDescent="0.3">
      <c r="A101" s="34">
        <v>61</v>
      </c>
      <c r="B101" s="69" t="s">
        <v>195</v>
      </c>
      <c r="C101" s="37" t="s">
        <v>336</v>
      </c>
      <c r="D101" s="70" t="s">
        <v>336</v>
      </c>
      <c r="E101" s="37" t="s">
        <v>336</v>
      </c>
      <c r="F101" s="79"/>
      <c r="G101" s="70">
        <v>0</v>
      </c>
      <c r="H101" s="70"/>
      <c r="I101" s="229" t="str">
        <f t="shared" si="12"/>
        <v xml:space="preserve"> </v>
      </c>
      <c r="J101" s="229" t="str">
        <f t="shared" si="13"/>
        <v xml:space="preserve"> </v>
      </c>
      <c r="K101" s="229" t="str">
        <f t="shared" si="14"/>
        <v xml:space="preserve"> </v>
      </c>
      <c r="L101" s="229" t="str">
        <f t="shared" si="15"/>
        <v xml:space="preserve"> </v>
      </c>
      <c r="M101" s="229" t="str">
        <f t="shared" si="16"/>
        <v xml:space="preserve"> </v>
      </c>
      <c r="N101" s="41"/>
      <c r="O101" s="34">
        <v>61</v>
      </c>
      <c r="P101" s="69" t="s">
        <v>195</v>
      </c>
      <c r="Q101" s="37">
        <v>13666</v>
      </c>
      <c r="R101" s="79" t="s">
        <v>336</v>
      </c>
      <c r="S101" s="37">
        <v>32820</v>
      </c>
      <c r="T101" s="37">
        <v>45863</v>
      </c>
      <c r="U101" s="36">
        <v>3249</v>
      </c>
      <c r="V101" s="36"/>
      <c r="W101" s="229">
        <f t="shared" si="17"/>
        <v>-100</v>
      </c>
      <c r="X101" s="229" t="str">
        <f t="shared" si="18"/>
        <v xml:space="preserve"> </v>
      </c>
      <c r="Y101" s="229">
        <f t="shared" si="19"/>
        <v>-100</v>
      </c>
      <c r="Z101" s="229">
        <f t="shared" si="20"/>
        <v>-100</v>
      </c>
      <c r="AA101" s="229">
        <f t="shared" si="21"/>
        <v>-100</v>
      </c>
    </row>
    <row r="102" spans="1:27" ht="15" customHeight="1" x14ac:dyDescent="0.3">
      <c r="A102" s="34">
        <v>62</v>
      </c>
      <c r="B102" s="69" t="s">
        <v>196</v>
      </c>
      <c r="C102" s="111" t="s">
        <v>336</v>
      </c>
      <c r="D102" s="43" t="s">
        <v>336</v>
      </c>
      <c r="E102" s="37" t="s">
        <v>336</v>
      </c>
      <c r="F102" s="79"/>
      <c r="G102" s="70">
        <v>0</v>
      </c>
      <c r="H102" s="70"/>
      <c r="I102" s="229" t="str">
        <f t="shared" si="12"/>
        <v xml:space="preserve"> </v>
      </c>
      <c r="J102" s="229" t="str">
        <f t="shared" si="13"/>
        <v xml:space="preserve"> </v>
      </c>
      <c r="K102" s="229" t="str">
        <f t="shared" si="14"/>
        <v xml:space="preserve"> </v>
      </c>
      <c r="L102" s="229" t="str">
        <f t="shared" si="15"/>
        <v xml:space="preserve"> </v>
      </c>
      <c r="M102" s="229" t="str">
        <f t="shared" si="16"/>
        <v xml:space="preserve"> </v>
      </c>
      <c r="N102" s="41"/>
      <c r="O102" s="34">
        <v>62</v>
      </c>
      <c r="P102" s="69" t="s">
        <v>196</v>
      </c>
      <c r="Q102" s="111" t="s">
        <v>336</v>
      </c>
      <c r="R102" s="43" t="s">
        <v>336</v>
      </c>
      <c r="S102" s="37">
        <v>9897</v>
      </c>
      <c r="T102" s="37">
        <v>37245</v>
      </c>
      <c r="U102" s="36">
        <v>0</v>
      </c>
      <c r="V102" s="36"/>
      <c r="W102" s="229" t="str">
        <f t="shared" si="17"/>
        <v xml:space="preserve"> </v>
      </c>
      <c r="X102" s="229" t="str">
        <f t="shared" si="18"/>
        <v xml:space="preserve"> </v>
      </c>
      <c r="Y102" s="229">
        <f t="shared" si="19"/>
        <v>-100</v>
      </c>
      <c r="Z102" s="229">
        <f t="shared" si="20"/>
        <v>-100</v>
      </c>
      <c r="AA102" s="229" t="str">
        <f t="shared" si="21"/>
        <v xml:space="preserve"> </v>
      </c>
    </row>
    <row r="103" spans="1:27" ht="15" customHeight="1" x14ac:dyDescent="0.3">
      <c r="A103" s="34">
        <v>63</v>
      </c>
      <c r="B103" s="69" t="s">
        <v>330</v>
      </c>
      <c r="C103" s="37"/>
      <c r="D103" s="70"/>
      <c r="E103" s="37" t="s">
        <v>336</v>
      </c>
      <c r="F103" s="79"/>
      <c r="G103" s="70">
        <v>0</v>
      </c>
      <c r="H103" s="70"/>
      <c r="I103" s="229" t="str">
        <f t="shared" si="12"/>
        <v xml:space="preserve"> </v>
      </c>
      <c r="J103" s="229" t="str">
        <f t="shared" si="13"/>
        <v xml:space="preserve"> </v>
      </c>
      <c r="K103" s="229" t="str">
        <f t="shared" si="14"/>
        <v xml:space="preserve"> </v>
      </c>
      <c r="L103" s="229" t="str">
        <f t="shared" si="15"/>
        <v xml:space="preserve"> </v>
      </c>
      <c r="M103" s="229" t="str">
        <f t="shared" si="16"/>
        <v xml:space="preserve"> </v>
      </c>
      <c r="N103" s="41"/>
      <c r="O103" s="34">
        <v>63</v>
      </c>
      <c r="P103" s="69" t="s">
        <v>330</v>
      </c>
      <c r="Q103" s="37"/>
      <c r="R103" s="79"/>
      <c r="S103" s="37" t="s">
        <v>336</v>
      </c>
      <c r="T103" s="37"/>
      <c r="U103" s="36">
        <v>0</v>
      </c>
      <c r="W103" s="229" t="str">
        <f t="shared" si="17"/>
        <v xml:space="preserve"> </v>
      </c>
      <c r="X103" s="229" t="str">
        <f t="shared" si="18"/>
        <v xml:space="preserve"> </v>
      </c>
      <c r="Y103" s="229" t="str">
        <f t="shared" si="19"/>
        <v xml:space="preserve"> </v>
      </c>
      <c r="Z103" s="229" t="str">
        <f t="shared" si="20"/>
        <v xml:space="preserve"> </v>
      </c>
      <c r="AA103" s="229" t="str">
        <f t="shared" si="21"/>
        <v xml:space="preserve"> </v>
      </c>
    </row>
    <row r="104" spans="1:27" ht="15" customHeight="1" x14ac:dyDescent="0.3">
      <c r="A104" s="34">
        <v>64</v>
      </c>
      <c r="B104" s="69" t="s">
        <v>197</v>
      </c>
      <c r="C104" s="37" t="s">
        <v>336</v>
      </c>
      <c r="D104" s="70" t="s">
        <v>336</v>
      </c>
      <c r="E104" s="37">
        <v>4597</v>
      </c>
      <c r="F104" s="79">
        <v>22959798</v>
      </c>
      <c r="G104" s="70">
        <v>0</v>
      </c>
      <c r="H104" s="70"/>
      <c r="I104" s="229" t="str">
        <f t="shared" si="12"/>
        <v xml:space="preserve"> </v>
      </c>
      <c r="J104" s="229" t="str">
        <f t="shared" si="13"/>
        <v xml:space="preserve"> </v>
      </c>
      <c r="K104" s="229">
        <f t="shared" si="14"/>
        <v>-100</v>
      </c>
      <c r="L104" s="229">
        <f t="shared" si="15"/>
        <v>-100</v>
      </c>
      <c r="M104" s="229" t="str">
        <f t="shared" si="16"/>
        <v xml:space="preserve"> </v>
      </c>
      <c r="N104" s="41"/>
      <c r="O104" s="34">
        <v>64</v>
      </c>
      <c r="P104" s="69" t="s">
        <v>197</v>
      </c>
      <c r="Q104" s="37">
        <v>66693</v>
      </c>
      <c r="R104" s="79">
        <v>436652</v>
      </c>
      <c r="S104" s="37">
        <v>266805</v>
      </c>
      <c r="T104" s="37">
        <v>113509.99999999999</v>
      </c>
      <c r="U104" s="36">
        <v>105991</v>
      </c>
      <c r="V104" s="36">
        <v>1955845</v>
      </c>
      <c r="W104" s="229">
        <f t="shared" si="17"/>
        <v>2832.6091193978377</v>
      </c>
      <c r="X104" s="229">
        <f t="shared" si="18"/>
        <v>347.91847970466182</v>
      </c>
      <c r="Y104" s="229">
        <f t="shared" si="19"/>
        <v>633.06159929536557</v>
      </c>
      <c r="Z104" s="229">
        <f t="shared" si="20"/>
        <v>1623.0596423222626</v>
      </c>
      <c r="AA104" s="229">
        <f t="shared" si="21"/>
        <v>1745.2934683133474</v>
      </c>
    </row>
    <row r="105" spans="1:27" ht="15" customHeight="1" x14ac:dyDescent="0.3">
      <c r="A105" s="34">
        <v>65</v>
      </c>
      <c r="B105" s="69" t="s">
        <v>198</v>
      </c>
      <c r="C105" s="37" t="s">
        <v>336</v>
      </c>
      <c r="D105" s="70" t="s">
        <v>336</v>
      </c>
      <c r="E105" s="37" t="s">
        <v>336</v>
      </c>
      <c r="F105" s="79">
        <v>11136</v>
      </c>
      <c r="G105" s="70">
        <v>11136</v>
      </c>
      <c r="H105" s="70"/>
      <c r="I105" s="229" t="str">
        <f t="shared" si="12"/>
        <v xml:space="preserve"> </v>
      </c>
      <c r="J105" s="229" t="str">
        <f t="shared" si="13"/>
        <v xml:space="preserve"> </v>
      </c>
      <c r="K105" s="229" t="str">
        <f t="shared" si="14"/>
        <v xml:space="preserve"> </v>
      </c>
      <c r="L105" s="229">
        <f t="shared" si="15"/>
        <v>-100</v>
      </c>
      <c r="M105" s="229">
        <f t="shared" si="16"/>
        <v>-100</v>
      </c>
      <c r="N105" s="41"/>
      <c r="O105" s="34">
        <v>65</v>
      </c>
      <c r="P105" s="69" t="s">
        <v>198</v>
      </c>
      <c r="Q105" s="37">
        <v>47631</v>
      </c>
      <c r="R105" s="79">
        <v>121773</v>
      </c>
      <c r="S105" s="37">
        <v>64502</v>
      </c>
      <c r="T105" s="37">
        <v>1607835</v>
      </c>
      <c r="U105" s="36">
        <v>228656</v>
      </c>
      <c r="V105" s="36">
        <v>321643</v>
      </c>
      <c r="W105" s="229">
        <f t="shared" si="17"/>
        <v>575.28080451806602</v>
      </c>
      <c r="X105" s="229">
        <f t="shared" si="18"/>
        <v>164.1332643525248</v>
      </c>
      <c r="Y105" s="229">
        <f t="shared" si="19"/>
        <v>398.65585563238346</v>
      </c>
      <c r="Z105" s="229">
        <f t="shared" si="20"/>
        <v>-79.995273146809211</v>
      </c>
      <c r="AA105" s="229">
        <f t="shared" si="21"/>
        <v>40.666765796655255</v>
      </c>
    </row>
    <row r="106" spans="1:27" ht="15" customHeight="1" x14ac:dyDescent="0.3">
      <c r="A106" s="34">
        <v>66</v>
      </c>
      <c r="B106" s="69" t="s">
        <v>199</v>
      </c>
      <c r="C106" s="37" t="s">
        <v>336</v>
      </c>
      <c r="D106" s="70" t="s">
        <v>336</v>
      </c>
      <c r="E106" s="37" t="s">
        <v>336</v>
      </c>
      <c r="F106" s="79"/>
      <c r="G106" s="70">
        <v>0</v>
      </c>
      <c r="H106" s="70"/>
      <c r="I106" s="229" t="str">
        <f t="shared" si="12"/>
        <v xml:space="preserve"> </v>
      </c>
      <c r="J106" s="229" t="str">
        <f t="shared" si="13"/>
        <v xml:space="preserve"> </v>
      </c>
      <c r="K106" s="229" t="str">
        <f t="shared" si="14"/>
        <v xml:space="preserve"> </v>
      </c>
      <c r="L106" s="229" t="str">
        <f t="shared" si="15"/>
        <v xml:space="preserve"> </v>
      </c>
      <c r="M106" s="229" t="str">
        <f t="shared" si="16"/>
        <v xml:space="preserve"> </v>
      </c>
      <c r="N106" s="41"/>
      <c r="O106" s="34">
        <v>66</v>
      </c>
      <c r="P106" s="69" t="s">
        <v>199</v>
      </c>
      <c r="Q106" s="37" t="s">
        <v>336</v>
      </c>
      <c r="R106" s="79" t="s">
        <v>336</v>
      </c>
      <c r="S106" s="37">
        <v>27778</v>
      </c>
      <c r="T106" s="37">
        <v>2040</v>
      </c>
      <c r="U106" s="36">
        <v>0</v>
      </c>
      <c r="V106" s="36"/>
      <c r="W106" s="229" t="str">
        <f t="shared" si="17"/>
        <v xml:space="preserve"> </v>
      </c>
      <c r="X106" s="229" t="str">
        <f t="shared" si="18"/>
        <v xml:space="preserve"> </v>
      </c>
      <c r="Y106" s="229">
        <f t="shared" si="19"/>
        <v>-100</v>
      </c>
      <c r="Z106" s="229">
        <f t="shared" si="20"/>
        <v>-100</v>
      </c>
      <c r="AA106" s="229" t="str">
        <f t="shared" si="21"/>
        <v xml:space="preserve"> </v>
      </c>
    </row>
    <row r="107" spans="1:27" ht="15" customHeight="1" x14ac:dyDescent="0.3">
      <c r="A107" s="34">
        <v>67</v>
      </c>
      <c r="B107" s="69" t="s">
        <v>200</v>
      </c>
      <c r="C107" s="37" t="s">
        <v>336</v>
      </c>
      <c r="D107" s="70" t="s">
        <v>336</v>
      </c>
      <c r="E107" s="37" t="s">
        <v>336</v>
      </c>
      <c r="F107" s="79"/>
      <c r="G107" s="70">
        <v>0</v>
      </c>
      <c r="H107" s="70"/>
      <c r="I107" s="229" t="str">
        <f t="shared" ref="I107:I170" si="22">IFERROR(H107/C107*100-100," ")</f>
        <v xml:space="preserve"> </v>
      </c>
      <c r="J107" s="229" t="str">
        <f t="shared" ref="J107:J170" si="23">IFERROR(H107/D107*100-100," ")</f>
        <v xml:space="preserve"> </v>
      </c>
      <c r="K107" s="229" t="str">
        <f t="shared" ref="K107:K170" si="24">IFERROR(H107/E107*100-100," ")</f>
        <v xml:space="preserve"> </v>
      </c>
      <c r="L107" s="229" t="str">
        <f t="shared" ref="L107:L170" si="25">IFERROR(H107/F107*100-100," ")</f>
        <v xml:space="preserve"> </v>
      </c>
      <c r="M107" s="229" t="str">
        <f t="shared" ref="M107:M170" si="26">IFERROR(H107/G107*100-100," ")</f>
        <v xml:space="preserve"> </v>
      </c>
      <c r="N107" s="41"/>
      <c r="O107" s="34">
        <v>67</v>
      </c>
      <c r="P107" s="69" t="s">
        <v>200</v>
      </c>
      <c r="Q107" s="37">
        <v>28265</v>
      </c>
      <c r="R107" s="79">
        <v>35754</v>
      </c>
      <c r="S107" s="37">
        <v>68322</v>
      </c>
      <c r="T107" s="37"/>
      <c r="U107" s="36">
        <v>0</v>
      </c>
      <c r="V107" s="36"/>
      <c r="W107" s="229">
        <f t="shared" si="17"/>
        <v>-100</v>
      </c>
      <c r="X107" s="229">
        <f t="shared" si="18"/>
        <v>-100</v>
      </c>
      <c r="Y107" s="229">
        <f t="shared" si="19"/>
        <v>-100</v>
      </c>
      <c r="Z107" s="229" t="str">
        <f t="shared" si="20"/>
        <v xml:space="preserve"> </v>
      </c>
      <c r="AA107" s="229" t="str">
        <f t="shared" si="21"/>
        <v xml:space="preserve"> </v>
      </c>
    </row>
    <row r="108" spans="1:27" ht="15" customHeight="1" x14ac:dyDescent="0.3">
      <c r="A108" s="34">
        <v>68</v>
      </c>
      <c r="B108" s="69" t="s">
        <v>201</v>
      </c>
      <c r="C108" s="37" t="s">
        <v>336</v>
      </c>
      <c r="D108" s="70" t="s">
        <v>336</v>
      </c>
      <c r="E108" s="37" t="s">
        <v>336</v>
      </c>
      <c r="F108" s="79"/>
      <c r="G108" s="70">
        <v>0</v>
      </c>
      <c r="H108" s="70"/>
      <c r="I108" s="229" t="str">
        <f t="shared" si="22"/>
        <v xml:space="preserve"> </v>
      </c>
      <c r="J108" s="229" t="str">
        <f t="shared" si="23"/>
        <v xml:space="preserve"> </v>
      </c>
      <c r="K108" s="229" t="str">
        <f t="shared" si="24"/>
        <v xml:space="preserve"> </v>
      </c>
      <c r="L108" s="229" t="str">
        <f t="shared" si="25"/>
        <v xml:space="preserve"> </v>
      </c>
      <c r="M108" s="229" t="str">
        <f t="shared" si="26"/>
        <v xml:space="preserve"> </v>
      </c>
      <c r="N108" s="41"/>
      <c r="O108" s="34">
        <v>68</v>
      </c>
      <c r="P108" s="69" t="s">
        <v>201</v>
      </c>
      <c r="Q108" s="37">
        <v>105351</v>
      </c>
      <c r="R108" s="79">
        <v>24472</v>
      </c>
      <c r="S108" s="37">
        <v>18300</v>
      </c>
      <c r="T108" s="37">
        <v>48521.999999999985</v>
      </c>
      <c r="U108" s="36">
        <v>29569</v>
      </c>
      <c r="V108" s="36">
        <v>9600</v>
      </c>
      <c r="W108" s="229">
        <f t="shared" ref="W108:W171" si="27">IFERROR(V108/Q108*100-100," ")</f>
        <v>-90.887604294216473</v>
      </c>
      <c r="X108" s="229">
        <f t="shared" ref="X108:X171" si="28">IFERROR(V108/R108*100-100," ")</f>
        <v>-60.771493952271982</v>
      </c>
      <c r="Y108" s="229">
        <f t="shared" ref="Y108:Y171" si="29">IFERROR(V108/S108*100-100," ")</f>
        <v>-47.540983606557376</v>
      </c>
      <c r="Z108" s="229">
        <f t="shared" ref="Z108:Z171" si="30">IFERROR(V108/T108*100-100," ")</f>
        <v>-80.21516013354767</v>
      </c>
      <c r="AA108" s="229">
        <f t="shared" ref="AA108:AA171" si="31">IFERROR(V108/U108*100-100," ")</f>
        <v>-67.533565558524131</v>
      </c>
    </row>
    <row r="109" spans="1:27" ht="15" customHeight="1" x14ac:dyDescent="0.3">
      <c r="A109" s="34">
        <v>69</v>
      </c>
      <c r="B109" s="69" t="s">
        <v>202</v>
      </c>
      <c r="C109" s="37" t="s">
        <v>336</v>
      </c>
      <c r="D109" s="70" t="s">
        <v>336</v>
      </c>
      <c r="E109" s="37">
        <v>6256</v>
      </c>
      <c r="F109" s="79"/>
      <c r="G109" s="70">
        <v>0</v>
      </c>
      <c r="H109" s="70"/>
      <c r="I109" s="229" t="str">
        <f t="shared" si="22"/>
        <v xml:space="preserve"> </v>
      </c>
      <c r="J109" s="229" t="str">
        <f t="shared" si="23"/>
        <v xml:space="preserve"> </v>
      </c>
      <c r="K109" s="229">
        <f t="shared" si="24"/>
        <v>-100</v>
      </c>
      <c r="L109" s="229" t="str">
        <f t="shared" si="25"/>
        <v xml:space="preserve"> </v>
      </c>
      <c r="M109" s="229" t="str">
        <f t="shared" si="26"/>
        <v xml:space="preserve"> </v>
      </c>
      <c r="N109" s="41"/>
      <c r="O109" s="34">
        <v>69</v>
      </c>
      <c r="P109" s="69" t="s">
        <v>202</v>
      </c>
      <c r="Q109" s="37">
        <v>502400</v>
      </c>
      <c r="R109" s="79">
        <v>738396</v>
      </c>
      <c r="S109" s="37">
        <v>65055</v>
      </c>
      <c r="T109" s="37">
        <v>963198.00000000035</v>
      </c>
      <c r="U109" s="36">
        <v>938003</v>
      </c>
      <c r="V109" s="36">
        <v>375450.00000000006</v>
      </c>
      <c r="W109" s="229">
        <f t="shared" si="27"/>
        <v>-25.268710191082789</v>
      </c>
      <c r="X109" s="229">
        <f t="shared" si="28"/>
        <v>-49.153299855362157</v>
      </c>
      <c r="Y109" s="229">
        <f t="shared" si="29"/>
        <v>477.12704634540023</v>
      </c>
      <c r="Z109" s="229">
        <f t="shared" si="30"/>
        <v>-61.020475540854534</v>
      </c>
      <c r="AA109" s="229">
        <f t="shared" si="31"/>
        <v>-59.973475564577079</v>
      </c>
    </row>
    <row r="110" spans="1:27" ht="15" customHeight="1" x14ac:dyDescent="0.3">
      <c r="A110" s="34">
        <v>70</v>
      </c>
      <c r="B110" s="69" t="s">
        <v>203</v>
      </c>
      <c r="C110" s="37" t="s">
        <v>336</v>
      </c>
      <c r="D110" s="70" t="s">
        <v>336</v>
      </c>
      <c r="E110" s="37" t="s">
        <v>336</v>
      </c>
      <c r="F110" s="79"/>
      <c r="G110" s="70">
        <v>0</v>
      </c>
      <c r="H110" s="70"/>
      <c r="I110" s="229" t="str">
        <f t="shared" si="22"/>
        <v xml:space="preserve"> </v>
      </c>
      <c r="J110" s="229" t="str">
        <f t="shared" si="23"/>
        <v xml:space="preserve"> </v>
      </c>
      <c r="K110" s="229" t="str">
        <f t="shared" si="24"/>
        <v xml:space="preserve"> </v>
      </c>
      <c r="L110" s="229" t="str">
        <f t="shared" si="25"/>
        <v xml:space="preserve"> </v>
      </c>
      <c r="M110" s="229" t="str">
        <f t="shared" si="26"/>
        <v xml:space="preserve"> </v>
      </c>
      <c r="N110" s="41"/>
      <c r="O110" s="34">
        <v>70</v>
      </c>
      <c r="P110" s="69" t="s">
        <v>203</v>
      </c>
      <c r="Q110" s="37">
        <v>1722418</v>
      </c>
      <c r="R110" s="79">
        <v>683123</v>
      </c>
      <c r="S110" s="37">
        <v>587799</v>
      </c>
      <c r="T110" s="37">
        <v>193654</v>
      </c>
      <c r="U110" s="36">
        <v>29771</v>
      </c>
      <c r="V110" s="36">
        <v>22705</v>
      </c>
      <c r="W110" s="229">
        <f t="shared" si="27"/>
        <v>-98.681795011431603</v>
      </c>
      <c r="X110" s="229">
        <f t="shared" si="28"/>
        <v>-96.676294020256961</v>
      </c>
      <c r="Y110" s="229">
        <f t="shared" si="29"/>
        <v>-96.137285024302528</v>
      </c>
      <c r="Z110" s="229">
        <f t="shared" si="30"/>
        <v>-88.275481012527493</v>
      </c>
      <c r="AA110" s="229">
        <f t="shared" si="31"/>
        <v>-23.734506734741871</v>
      </c>
    </row>
    <row r="111" spans="1:27" ht="15" customHeight="1" x14ac:dyDescent="0.3">
      <c r="A111" s="34">
        <v>71</v>
      </c>
      <c r="B111" s="69" t="s">
        <v>204</v>
      </c>
      <c r="C111" s="37" t="s">
        <v>336</v>
      </c>
      <c r="D111" s="70" t="s">
        <v>336</v>
      </c>
      <c r="E111" s="37" t="s">
        <v>336</v>
      </c>
      <c r="F111" s="79"/>
      <c r="G111" s="70">
        <v>0</v>
      </c>
      <c r="H111" s="70"/>
      <c r="I111" s="229" t="str">
        <f t="shared" si="22"/>
        <v xml:space="preserve"> </v>
      </c>
      <c r="J111" s="229" t="str">
        <f t="shared" si="23"/>
        <v xml:space="preserve"> </v>
      </c>
      <c r="K111" s="229" t="str">
        <f t="shared" si="24"/>
        <v xml:space="preserve"> </v>
      </c>
      <c r="L111" s="229" t="str">
        <f t="shared" si="25"/>
        <v xml:space="preserve"> </v>
      </c>
      <c r="M111" s="229" t="str">
        <f t="shared" si="26"/>
        <v xml:space="preserve"> </v>
      </c>
      <c r="N111" s="41"/>
      <c r="O111" s="34">
        <v>71</v>
      </c>
      <c r="P111" s="69" t="s">
        <v>204</v>
      </c>
      <c r="Q111" s="37">
        <v>4958</v>
      </c>
      <c r="R111" s="79">
        <v>12852</v>
      </c>
      <c r="S111" s="37">
        <v>22258</v>
      </c>
      <c r="T111" s="37">
        <v>11059</v>
      </c>
      <c r="U111" s="36">
        <v>173631</v>
      </c>
      <c r="V111" s="36">
        <v>30906.999999999996</v>
      </c>
      <c r="W111" s="229">
        <f t="shared" si="27"/>
        <v>523.37636143606289</v>
      </c>
      <c r="X111" s="229">
        <f t="shared" si="28"/>
        <v>140.48397136632425</v>
      </c>
      <c r="Y111" s="229">
        <f t="shared" si="29"/>
        <v>38.85793871866295</v>
      </c>
      <c r="Z111" s="229">
        <f t="shared" si="30"/>
        <v>179.47373180215209</v>
      </c>
      <c r="AA111" s="229">
        <f t="shared" si="31"/>
        <v>-82.199607212997677</v>
      </c>
    </row>
    <row r="112" spans="1:27" ht="15" customHeight="1" x14ac:dyDescent="0.3">
      <c r="A112" s="34">
        <v>72</v>
      </c>
      <c r="B112" s="69" t="s">
        <v>205</v>
      </c>
      <c r="C112" s="37" t="s">
        <v>336</v>
      </c>
      <c r="D112" s="70" t="s">
        <v>336</v>
      </c>
      <c r="E112" s="37" t="s">
        <v>336</v>
      </c>
      <c r="F112" s="79"/>
      <c r="G112" s="70">
        <v>0</v>
      </c>
      <c r="H112" s="70"/>
      <c r="I112" s="229" t="str">
        <f t="shared" si="22"/>
        <v xml:space="preserve"> </v>
      </c>
      <c r="J112" s="229" t="str">
        <f t="shared" si="23"/>
        <v xml:space="preserve"> </v>
      </c>
      <c r="K112" s="229" t="str">
        <f t="shared" si="24"/>
        <v xml:space="preserve"> </v>
      </c>
      <c r="L112" s="229" t="str">
        <f t="shared" si="25"/>
        <v xml:space="preserve"> </v>
      </c>
      <c r="M112" s="229" t="str">
        <f t="shared" si="26"/>
        <v xml:space="preserve"> </v>
      </c>
      <c r="N112" s="41"/>
      <c r="O112" s="34">
        <v>72</v>
      </c>
      <c r="P112" s="69" t="s">
        <v>205</v>
      </c>
      <c r="Q112" s="37" t="s">
        <v>336</v>
      </c>
      <c r="R112" s="79" t="s">
        <v>336</v>
      </c>
      <c r="S112" s="37">
        <v>18010</v>
      </c>
      <c r="T112" s="37">
        <v>8856</v>
      </c>
      <c r="U112" s="36">
        <v>5271</v>
      </c>
      <c r="V112" s="36"/>
      <c r="W112" s="229" t="str">
        <f t="shared" si="27"/>
        <v xml:space="preserve"> </v>
      </c>
      <c r="X112" s="229" t="str">
        <f t="shared" si="28"/>
        <v xml:space="preserve"> </v>
      </c>
      <c r="Y112" s="229">
        <f t="shared" si="29"/>
        <v>-100</v>
      </c>
      <c r="Z112" s="229">
        <f t="shared" si="30"/>
        <v>-100</v>
      </c>
      <c r="AA112" s="229">
        <f t="shared" si="31"/>
        <v>-100</v>
      </c>
    </row>
    <row r="113" spans="1:27" ht="15" customHeight="1" x14ac:dyDescent="0.3">
      <c r="A113" s="34">
        <v>73</v>
      </c>
      <c r="B113" s="69" t="s">
        <v>206</v>
      </c>
      <c r="C113" s="37" t="s">
        <v>336</v>
      </c>
      <c r="D113" s="70" t="s">
        <v>336</v>
      </c>
      <c r="E113" s="37" t="s">
        <v>336</v>
      </c>
      <c r="F113" s="79"/>
      <c r="G113" s="70">
        <v>0</v>
      </c>
      <c r="H113" s="70"/>
      <c r="I113" s="229" t="str">
        <f t="shared" si="22"/>
        <v xml:space="preserve"> </v>
      </c>
      <c r="J113" s="229" t="str">
        <f t="shared" si="23"/>
        <v xml:space="preserve"> </v>
      </c>
      <c r="K113" s="229" t="str">
        <f t="shared" si="24"/>
        <v xml:space="preserve"> </v>
      </c>
      <c r="L113" s="229" t="str">
        <f t="shared" si="25"/>
        <v xml:space="preserve"> </v>
      </c>
      <c r="M113" s="229" t="str">
        <f t="shared" si="26"/>
        <v xml:space="preserve"> </v>
      </c>
      <c r="N113" s="41"/>
      <c r="O113" s="34">
        <v>73</v>
      </c>
      <c r="P113" s="69" t="s">
        <v>206</v>
      </c>
      <c r="Q113" s="37">
        <v>12233</v>
      </c>
      <c r="R113" s="79">
        <v>97018</v>
      </c>
      <c r="S113" s="37">
        <v>21153</v>
      </c>
      <c r="T113" s="37">
        <v>9038</v>
      </c>
      <c r="U113" s="36">
        <v>26360</v>
      </c>
      <c r="V113" s="36">
        <v>155990</v>
      </c>
      <c r="W113" s="229">
        <f t="shared" si="27"/>
        <v>1175.157361236001</v>
      </c>
      <c r="X113" s="229">
        <f t="shared" si="28"/>
        <v>60.784596672782385</v>
      </c>
      <c r="Y113" s="229">
        <f t="shared" si="29"/>
        <v>637.43677019808058</v>
      </c>
      <c r="Z113" s="229">
        <f t="shared" si="30"/>
        <v>1625.9349413587079</v>
      </c>
      <c r="AA113" s="229">
        <f t="shared" si="31"/>
        <v>491.76783004552351</v>
      </c>
    </row>
    <row r="114" spans="1:27" ht="15" customHeight="1" x14ac:dyDescent="0.3">
      <c r="A114" s="34">
        <v>74</v>
      </c>
      <c r="B114" s="69" t="s">
        <v>207</v>
      </c>
      <c r="C114" s="37" t="s">
        <v>336</v>
      </c>
      <c r="D114" s="70" t="s">
        <v>336</v>
      </c>
      <c r="E114" s="37" t="s">
        <v>336</v>
      </c>
      <c r="F114" s="79"/>
      <c r="G114" s="70">
        <v>0</v>
      </c>
      <c r="I114" s="229" t="str">
        <f t="shared" si="22"/>
        <v xml:space="preserve"> </v>
      </c>
      <c r="J114" s="229" t="str">
        <f t="shared" si="23"/>
        <v xml:space="preserve"> </v>
      </c>
      <c r="K114" s="229" t="str">
        <f t="shared" si="24"/>
        <v xml:space="preserve"> </v>
      </c>
      <c r="L114" s="229" t="str">
        <f t="shared" si="25"/>
        <v xml:space="preserve"> </v>
      </c>
      <c r="M114" s="229" t="str">
        <f t="shared" si="26"/>
        <v xml:space="preserve"> </v>
      </c>
      <c r="N114" s="41"/>
      <c r="O114" s="34">
        <v>74</v>
      </c>
      <c r="P114" s="69" t="s">
        <v>207</v>
      </c>
      <c r="Q114" s="37">
        <v>37799</v>
      </c>
      <c r="R114" s="79">
        <v>16815</v>
      </c>
      <c r="S114" s="37" t="s">
        <v>336</v>
      </c>
      <c r="T114" s="37">
        <v>108703</v>
      </c>
      <c r="U114" s="36">
        <v>53015</v>
      </c>
      <c r="V114" s="36"/>
      <c r="W114" s="229">
        <f t="shared" si="27"/>
        <v>-100</v>
      </c>
      <c r="X114" s="229">
        <f t="shared" si="28"/>
        <v>-100</v>
      </c>
      <c r="Y114" s="229" t="str">
        <f t="shared" si="29"/>
        <v xml:space="preserve"> </v>
      </c>
      <c r="Z114" s="229">
        <f t="shared" si="30"/>
        <v>-100</v>
      </c>
      <c r="AA114" s="229">
        <f t="shared" si="31"/>
        <v>-100</v>
      </c>
    </row>
    <row r="115" spans="1:27" ht="15" customHeight="1" x14ac:dyDescent="0.3">
      <c r="A115" s="34">
        <v>75</v>
      </c>
      <c r="B115" s="69" t="s">
        <v>208</v>
      </c>
      <c r="C115" s="37" t="s">
        <v>336</v>
      </c>
      <c r="D115" s="70">
        <v>14840</v>
      </c>
      <c r="E115" s="37">
        <v>264603</v>
      </c>
      <c r="F115" s="79">
        <v>280018</v>
      </c>
      <c r="G115" s="70">
        <v>644333</v>
      </c>
      <c r="H115" s="70">
        <v>1105105</v>
      </c>
      <c r="I115" s="229" t="str">
        <f t="shared" si="22"/>
        <v xml:space="preserve"> </v>
      </c>
      <c r="J115" s="229">
        <f t="shared" si="23"/>
        <v>7346.7991913746628</v>
      </c>
      <c r="K115" s="229">
        <f t="shared" si="24"/>
        <v>317.64643635937614</v>
      </c>
      <c r="L115" s="229">
        <f t="shared" si="25"/>
        <v>294.65498646515579</v>
      </c>
      <c r="M115" s="229">
        <f t="shared" si="26"/>
        <v>71.511470000760482</v>
      </c>
      <c r="N115" s="41"/>
      <c r="O115" s="34">
        <v>75</v>
      </c>
      <c r="P115" s="69" t="s">
        <v>208</v>
      </c>
      <c r="Q115" s="37">
        <v>96215</v>
      </c>
      <c r="R115" s="79">
        <v>97574</v>
      </c>
      <c r="S115" s="37">
        <v>186871</v>
      </c>
      <c r="T115" s="37">
        <v>139549</v>
      </c>
      <c r="U115" s="36">
        <v>255298</v>
      </c>
      <c r="V115" s="36">
        <v>105962.00000000001</v>
      </c>
      <c r="W115" s="229">
        <f t="shared" si="27"/>
        <v>10.130437042041279</v>
      </c>
      <c r="X115" s="229">
        <f t="shared" si="28"/>
        <v>8.5965523602599063</v>
      </c>
      <c r="Y115" s="229">
        <f t="shared" si="29"/>
        <v>-43.296712705556232</v>
      </c>
      <c r="Z115" s="229">
        <f t="shared" si="30"/>
        <v>-24.068248428867264</v>
      </c>
      <c r="AA115" s="229">
        <f t="shared" si="31"/>
        <v>-58.49477865083157</v>
      </c>
    </row>
    <row r="116" spans="1:27" ht="15" customHeight="1" x14ac:dyDescent="0.3">
      <c r="A116" s="34">
        <v>76</v>
      </c>
      <c r="B116" s="69" t="s">
        <v>209</v>
      </c>
      <c r="C116" s="37" t="s">
        <v>336</v>
      </c>
      <c r="D116" s="70" t="s">
        <v>336</v>
      </c>
      <c r="E116" s="37" t="s">
        <v>336</v>
      </c>
      <c r="F116" s="79"/>
      <c r="G116" s="70">
        <v>0</v>
      </c>
      <c r="H116" s="70"/>
      <c r="I116" s="229" t="str">
        <f t="shared" si="22"/>
        <v xml:space="preserve"> </v>
      </c>
      <c r="J116" s="229" t="str">
        <f t="shared" si="23"/>
        <v xml:space="preserve"> </v>
      </c>
      <c r="K116" s="229" t="str">
        <f t="shared" si="24"/>
        <v xml:space="preserve"> </v>
      </c>
      <c r="L116" s="229" t="str">
        <f t="shared" si="25"/>
        <v xml:space="preserve"> </v>
      </c>
      <c r="M116" s="229" t="str">
        <f t="shared" si="26"/>
        <v xml:space="preserve"> </v>
      </c>
      <c r="N116" s="41"/>
      <c r="O116" s="34">
        <v>76</v>
      </c>
      <c r="P116" s="69" t="s">
        <v>209</v>
      </c>
      <c r="Q116" s="37" t="s">
        <v>336</v>
      </c>
      <c r="R116" s="79" t="s">
        <v>336</v>
      </c>
      <c r="S116" s="37" t="s">
        <v>336</v>
      </c>
      <c r="T116" s="43">
        <v>1468</v>
      </c>
      <c r="U116" s="43">
        <v>10971</v>
      </c>
      <c r="V116" s="36"/>
      <c r="W116" s="229" t="str">
        <f t="shared" si="27"/>
        <v xml:space="preserve"> </v>
      </c>
      <c r="X116" s="229" t="str">
        <f t="shared" si="28"/>
        <v xml:space="preserve"> </v>
      </c>
      <c r="Y116" s="229" t="str">
        <f t="shared" si="29"/>
        <v xml:space="preserve"> </v>
      </c>
      <c r="Z116" s="229">
        <f t="shared" si="30"/>
        <v>-100</v>
      </c>
      <c r="AA116" s="229">
        <f t="shared" si="31"/>
        <v>-100</v>
      </c>
    </row>
    <row r="117" spans="1:27" ht="15" customHeight="1" x14ac:dyDescent="0.3">
      <c r="A117" s="34">
        <v>77</v>
      </c>
      <c r="B117" s="69" t="s">
        <v>210</v>
      </c>
      <c r="C117" s="37" t="s">
        <v>336</v>
      </c>
      <c r="D117" s="70" t="s">
        <v>336</v>
      </c>
      <c r="E117" s="37" t="s">
        <v>336</v>
      </c>
      <c r="F117" s="79"/>
      <c r="G117" s="70">
        <v>0</v>
      </c>
      <c r="H117" s="70"/>
      <c r="I117" s="229" t="str">
        <f t="shared" si="22"/>
        <v xml:space="preserve"> </v>
      </c>
      <c r="J117" s="229" t="str">
        <f t="shared" si="23"/>
        <v xml:space="preserve"> </v>
      </c>
      <c r="K117" s="229" t="str">
        <f t="shared" si="24"/>
        <v xml:space="preserve"> </v>
      </c>
      <c r="L117" s="229" t="str">
        <f t="shared" si="25"/>
        <v xml:space="preserve"> </v>
      </c>
      <c r="M117" s="229" t="str">
        <f t="shared" si="26"/>
        <v xml:space="preserve"> </v>
      </c>
      <c r="N117" s="41"/>
      <c r="O117" s="34">
        <v>77</v>
      </c>
      <c r="P117" s="69" t="s">
        <v>210</v>
      </c>
      <c r="Q117" s="37">
        <v>3780</v>
      </c>
      <c r="R117" s="79">
        <v>113020</v>
      </c>
      <c r="S117" s="37">
        <v>79340</v>
      </c>
      <c r="T117" s="37">
        <v>76490</v>
      </c>
      <c r="U117" s="36">
        <v>50530</v>
      </c>
      <c r="V117" s="36">
        <v>29100</v>
      </c>
      <c r="W117" s="229">
        <f t="shared" si="27"/>
        <v>669.84126984126988</v>
      </c>
      <c r="X117" s="229">
        <f t="shared" si="28"/>
        <v>-74.252344717749068</v>
      </c>
      <c r="Y117" s="229">
        <f t="shared" si="29"/>
        <v>-63.32240988152256</v>
      </c>
      <c r="Z117" s="229">
        <f t="shared" si="30"/>
        <v>-61.955811217152565</v>
      </c>
      <c r="AA117" s="229">
        <f t="shared" si="31"/>
        <v>-42.410449238076389</v>
      </c>
    </row>
    <row r="118" spans="1:27" ht="15" customHeight="1" x14ac:dyDescent="0.3">
      <c r="A118" s="34">
        <v>78</v>
      </c>
      <c r="B118" s="69" t="s">
        <v>211</v>
      </c>
      <c r="C118" s="37">
        <v>17604</v>
      </c>
      <c r="D118" s="70">
        <v>73489</v>
      </c>
      <c r="E118" s="37">
        <v>116350</v>
      </c>
      <c r="F118" s="79">
        <v>149363</v>
      </c>
      <c r="G118" s="70">
        <v>117103</v>
      </c>
      <c r="H118" s="70"/>
      <c r="I118" s="229">
        <f t="shared" si="22"/>
        <v>-100</v>
      </c>
      <c r="J118" s="229">
        <f t="shared" si="23"/>
        <v>-100</v>
      </c>
      <c r="K118" s="229">
        <f t="shared" si="24"/>
        <v>-100</v>
      </c>
      <c r="L118" s="229">
        <f t="shared" si="25"/>
        <v>-100</v>
      </c>
      <c r="M118" s="229">
        <f t="shared" si="26"/>
        <v>-100</v>
      </c>
      <c r="N118" s="41"/>
      <c r="O118" s="34">
        <v>78</v>
      </c>
      <c r="P118" s="69" t="s">
        <v>211</v>
      </c>
      <c r="Q118" s="37" t="s">
        <v>336</v>
      </c>
      <c r="R118" s="79">
        <v>4847</v>
      </c>
      <c r="S118" s="37">
        <v>18791</v>
      </c>
      <c r="T118" s="37">
        <v>12454</v>
      </c>
      <c r="U118" s="36">
        <v>0</v>
      </c>
      <c r="W118" s="229" t="str">
        <f t="shared" si="27"/>
        <v xml:space="preserve"> </v>
      </c>
      <c r="X118" s="229">
        <f t="shared" si="28"/>
        <v>-100</v>
      </c>
      <c r="Y118" s="229">
        <f t="shared" si="29"/>
        <v>-100</v>
      </c>
      <c r="Z118" s="229">
        <f t="shared" si="30"/>
        <v>-100</v>
      </c>
      <c r="AA118" s="229" t="str">
        <f t="shared" si="31"/>
        <v xml:space="preserve"> </v>
      </c>
    </row>
    <row r="119" spans="1:27" ht="15" customHeight="1" x14ac:dyDescent="0.3">
      <c r="A119" s="34">
        <v>79</v>
      </c>
      <c r="B119" s="69" t="s">
        <v>212</v>
      </c>
      <c r="C119" s="37" t="s">
        <v>336</v>
      </c>
      <c r="D119" s="70" t="s">
        <v>336</v>
      </c>
      <c r="E119" s="37" t="s">
        <v>336</v>
      </c>
      <c r="F119" s="79"/>
      <c r="G119" s="70">
        <v>0</v>
      </c>
      <c r="H119" s="70"/>
      <c r="I119" s="229" t="str">
        <f t="shared" si="22"/>
        <v xml:space="preserve"> </v>
      </c>
      <c r="J119" s="229" t="str">
        <f t="shared" si="23"/>
        <v xml:space="preserve"> </v>
      </c>
      <c r="K119" s="229" t="str">
        <f t="shared" si="24"/>
        <v xml:space="preserve"> </v>
      </c>
      <c r="L119" s="229" t="str">
        <f t="shared" si="25"/>
        <v xml:space="preserve"> </v>
      </c>
      <c r="M119" s="229" t="str">
        <f t="shared" si="26"/>
        <v xml:space="preserve"> </v>
      </c>
      <c r="N119" s="41"/>
      <c r="O119" s="34">
        <v>79</v>
      </c>
      <c r="P119" s="69" t="s">
        <v>212</v>
      </c>
      <c r="Q119" s="37" t="s">
        <v>336</v>
      </c>
      <c r="R119" s="79" t="s">
        <v>336</v>
      </c>
      <c r="S119" s="37" t="s">
        <v>336</v>
      </c>
      <c r="T119" s="37"/>
      <c r="U119" s="36">
        <v>0</v>
      </c>
      <c r="V119" s="36"/>
      <c r="W119" s="229" t="str">
        <f t="shared" si="27"/>
        <v xml:space="preserve"> </v>
      </c>
      <c r="X119" s="229" t="str">
        <f t="shared" si="28"/>
        <v xml:space="preserve"> </v>
      </c>
      <c r="Y119" s="229" t="str">
        <f t="shared" si="29"/>
        <v xml:space="preserve"> </v>
      </c>
      <c r="Z119" s="229" t="str">
        <f t="shared" si="30"/>
        <v xml:space="preserve"> </v>
      </c>
      <c r="AA119" s="229" t="str">
        <f t="shared" si="31"/>
        <v xml:space="preserve"> </v>
      </c>
    </row>
    <row r="120" spans="1:27" ht="15" customHeight="1" x14ac:dyDescent="0.3">
      <c r="A120" s="34">
        <v>80</v>
      </c>
      <c r="B120" s="69" t="s">
        <v>62</v>
      </c>
      <c r="C120" s="37">
        <v>4020723</v>
      </c>
      <c r="D120" s="70">
        <v>5059319</v>
      </c>
      <c r="E120" s="37">
        <v>3767235</v>
      </c>
      <c r="F120" s="79">
        <v>3468426</v>
      </c>
      <c r="G120" s="70">
        <v>2982365</v>
      </c>
      <c r="H120" s="70">
        <v>4054994.9999999995</v>
      </c>
      <c r="I120" s="229">
        <f t="shared" si="22"/>
        <v>0.85238401153225141</v>
      </c>
      <c r="J120" s="229">
        <f t="shared" si="23"/>
        <v>-19.850972037936344</v>
      </c>
      <c r="K120" s="229">
        <f t="shared" si="24"/>
        <v>7.6384934839477552</v>
      </c>
      <c r="L120" s="229">
        <f t="shared" si="25"/>
        <v>16.91167693933788</v>
      </c>
      <c r="M120" s="229">
        <f t="shared" si="26"/>
        <v>35.965752012245304</v>
      </c>
      <c r="N120" s="41"/>
      <c r="O120" s="34">
        <v>80</v>
      </c>
      <c r="P120" s="69" t="s">
        <v>62</v>
      </c>
      <c r="Q120" s="37">
        <v>7118941</v>
      </c>
      <c r="R120" s="79">
        <v>5148738</v>
      </c>
      <c r="S120" s="37">
        <v>3041071</v>
      </c>
      <c r="T120" s="37">
        <v>2899380.0000000009</v>
      </c>
      <c r="U120" s="36">
        <v>2590642</v>
      </c>
      <c r="V120" s="36">
        <v>1039250.0000000001</v>
      </c>
      <c r="W120" s="229">
        <f t="shared" si="27"/>
        <v>-85.401620830963481</v>
      </c>
      <c r="X120" s="229">
        <f t="shared" si="28"/>
        <v>-79.815442153009144</v>
      </c>
      <c r="Y120" s="229">
        <f t="shared" si="29"/>
        <v>-65.826184262057666</v>
      </c>
      <c r="Z120" s="229">
        <f t="shared" si="30"/>
        <v>-64.156129931226687</v>
      </c>
      <c r="AA120" s="229">
        <f t="shared" si="31"/>
        <v>-59.884461071811543</v>
      </c>
    </row>
    <row r="121" spans="1:27" ht="15" customHeight="1" x14ac:dyDescent="0.3">
      <c r="A121" s="34">
        <v>81</v>
      </c>
      <c r="B121" s="69" t="s">
        <v>213</v>
      </c>
      <c r="C121" s="37">
        <v>32591</v>
      </c>
      <c r="D121" s="70" t="s">
        <v>336</v>
      </c>
      <c r="E121" s="37">
        <v>9546</v>
      </c>
      <c r="F121" s="79"/>
      <c r="G121" s="70">
        <v>2901</v>
      </c>
      <c r="H121" s="70">
        <v>172171</v>
      </c>
      <c r="I121" s="229">
        <f t="shared" si="22"/>
        <v>428.27774538983158</v>
      </c>
      <c r="J121" s="229" t="str">
        <f t="shared" si="23"/>
        <v xml:space="preserve"> </v>
      </c>
      <c r="K121" s="229">
        <f t="shared" si="24"/>
        <v>1703.5931280117329</v>
      </c>
      <c r="L121" s="229" t="str">
        <f t="shared" si="25"/>
        <v xml:space="preserve"> </v>
      </c>
      <c r="M121" s="229">
        <f t="shared" si="26"/>
        <v>5834.8845225784207</v>
      </c>
      <c r="N121" s="41"/>
      <c r="O121" s="34">
        <v>81</v>
      </c>
      <c r="P121" s="69" t="s">
        <v>213</v>
      </c>
      <c r="Q121" s="37">
        <v>29351</v>
      </c>
      <c r="R121" s="79">
        <v>19980</v>
      </c>
      <c r="S121" s="37">
        <v>1320223</v>
      </c>
      <c r="T121" s="37">
        <v>30739</v>
      </c>
      <c r="U121" s="36">
        <v>24309</v>
      </c>
      <c r="V121" s="36">
        <v>28532</v>
      </c>
      <c r="W121" s="229">
        <f t="shared" si="27"/>
        <v>-2.7903648938707306</v>
      </c>
      <c r="X121" s="229">
        <f t="shared" si="28"/>
        <v>42.802802802802802</v>
      </c>
      <c r="Y121" s="229">
        <f t="shared" si="29"/>
        <v>-97.838849951864191</v>
      </c>
      <c r="Z121" s="229">
        <f t="shared" si="30"/>
        <v>-7.1798041575848259</v>
      </c>
      <c r="AA121" s="229">
        <f t="shared" si="31"/>
        <v>17.372166687235179</v>
      </c>
    </row>
    <row r="122" spans="1:27" ht="15" customHeight="1" x14ac:dyDescent="0.3">
      <c r="A122" s="34">
        <v>82</v>
      </c>
      <c r="B122" s="69" t="s">
        <v>214</v>
      </c>
      <c r="C122" s="37" t="s">
        <v>336</v>
      </c>
      <c r="D122" s="70" t="s">
        <v>336</v>
      </c>
      <c r="E122" s="37" t="s">
        <v>336</v>
      </c>
      <c r="F122" s="79"/>
      <c r="G122" s="70">
        <v>0</v>
      </c>
      <c r="H122" s="70"/>
      <c r="I122" s="229" t="str">
        <f t="shared" si="22"/>
        <v xml:space="preserve"> </v>
      </c>
      <c r="J122" s="229" t="str">
        <f t="shared" si="23"/>
        <v xml:space="preserve"> </v>
      </c>
      <c r="K122" s="229" t="str">
        <f t="shared" si="24"/>
        <v xml:space="preserve"> </v>
      </c>
      <c r="L122" s="229" t="str">
        <f t="shared" si="25"/>
        <v xml:space="preserve"> </v>
      </c>
      <c r="M122" s="229" t="str">
        <f t="shared" si="26"/>
        <v xml:space="preserve"> </v>
      </c>
      <c r="N122" s="41"/>
      <c r="O122" s="34">
        <v>82</v>
      </c>
      <c r="P122" s="69" t="s">
        <v>214</v>
      </c>
      <c r="Q122" s="37" t="s">
        <v>336</v>
      </c>
      <c r="R122" s="79" t="s">
        <v>336</v>
      </c>
      <c r="S122" s="37" t="s">
        <v>336</v>
      </c>
      <c r="T122" s="37"/>
      <c r="U122" s="36">
        <v>0</v>
      </c>
      <c r="W122" s="229" t="str">
        <f t="shared" si="27"/>
        <v xml:space="preserve"> </v>
      </c>
      <c r="X122" s="229" t="str">
        <f t="shared" si="28"/>
        <v xml:space="preserve"> </v>
      </c>
      <c r="Y122" s="229" t="str">
        <f t="shared" si="29"/>
        <v xml:space="preserve"> </v>
      </c>
      <c r="Z122" s="229" t="str">
        <f t="shared" si="30"/>
        <v xml:space="preserve"> </v>
      </c>
      <c r="AA122" s="229" t="str">
        <f t="shared" si="31"/>
        <v xml:space="preserve"> </v>
      </c>
    </row>
    <row r="123" spans="1:27" ht="15" customHeight="1" x14ac:dyDescent="0.3">
      <c r="A123" s="34">
        <v>83</v>
      </c>
      <c r="B123" s="69" t="s">
        <v>215</v>
      </c>
      <c r="C123" s="37" t="s">
        <v>336</v>
      </c>
      <c r="D123" s="70" t="s">
        <v>336</v>
      </c>
      <c r="E123" s="37" t="s">
        <v>336</v>
      </c>
      <c r="F123" s="79"/>
      <c r="G123" s="70">
        <v>0</v>
      </c>
      <c r="H123" s="70"/>
      <c r="I123" s="229" t="str">
        <f t="shared" si="22"/>
        <v xml:space="preserve"> </v>
      </c>
      <c r="J123" s="229" t="str">
        <f t="shared" si="23"/>
        <v xml:space="preserve"> </v>
      </c>
      <c r="K123" s="229" t="str">
        <f t="shared" si="24"/>
        <v xml:space="preserve"> </v>
      </c>
      <c r="L123" s="229" t="str">
        <f t="shared" si="25"/>
        <v xml:space="preserve"> </v>
      </c>
      <c r="M123" s="229" t="str">
        <f t="shared" si="26"/>
        <v xml:space="preserve"> </v>
      </c>
      <c r="N123" s="41"/>
      <c r="O123" s="34">
        <v>83</v>
      </c>
      <c r="P123" s="69" t="s">
        <v>215</v>
      </c>
      <c r="Q123" s="37" t="s">
        <v>336</v>
      </c>
      <c r="R123" s="79" t="s">
        <v>336</v>
      </c>
      <c r="S123" s="37" t="s">
        <v>336</v>
      </c>
      <c r="T123" s="37"/>
      <c r="U123" s="36">
        <v>0</v>
      </c>
      <c r="V123" s="36"/>
      <c r="W123" s="229" t="str">
        <f t="shared" si="27"/>
        <v xml:space="preserve"> </v>
      </c>
      <c r="X123" s="229" t="str">
        <f t="shared" si="28"/>
        <v xml:space="preserve"> </v>
      </c>
      <c r="Y123" s="229" t="str">
        <f t="shared" si="29"/>
        <v xml:space="preserve"> </v>
      </c>
      <c r="Z123" s="229" t="str">
        <f t="shared" si="30"/>
        <v xml:space="preserve"> </v>
      </c>
      <c r="AA123" s="229" t="str">
        <f t="shared" si="31"/>
        <v xml:space="preserve"> </v>
      </c>
    </row>
    <row r="124" spans="1:27" ht="15" customHeight="1" x14ac:dyDescent="0.3">
      <c r="A124" s="34">
        <v>84</v>
      </c>
      <c r="B124" s="69" t="s">
        <v>216</v>
      </c>
      <c r="C124" s="37" t="s">
        <v>336</v>
      </c>
      <c r="D124" s="70" t="s">
        <v>336</v>
      </c>
      <c r="E124" s="37" t="s">
        <v>336</v>
      </c>
      <c r="F124" s="79"/>
      <c r="G124" s="70"/>
      <c r="I124" s="229" t="str">
        <f t="shared" si="22"/>
        <v xml:space="preserve"> </v>
      </c>
      <c r="J124" s="229" t="str">
        <f t="shared" si="23"/>
        <v xml:space="preserve"> </v>
      </c>
      <c r="K124" s="229" t="str">
        <f t="shared" si="24"/>
        <v xml:space="preserve"> </v>
      </c>
      <c r="L124" s="229" t="str">
        <f t="shared" si="25"/>
        <v xml:space="preserve"> </v>
      </c>
      <c r="M124" s="229" t="str">
        <f t="shared" si="26"/>
        <v xml:space="preserve"> </v>
      </c>
      <c r="N124" s="41"/>
      <c r="O124" s="34">
        <v>84</v>
      </c>
      <c r="P124" s="69" t="s">
        <v>216</v>
      </c>
      <c r="Q124" s="37" t="s">
        <v>336</v>
      </c>
      <c r="R124" s="79" t="s">
        <v>336</v>
      </c>
      <c r="S124" s="37" t="s">
        <v>336</v>
      </c>
      <c r="V124" s="36"/>
      <c r="W124" s="229" t="str">
        <f t="shared" si="27"/>
        <v xml:space="preserve"> </v>
      </c>
      <c r="X124" s="229" t="str">
        <f t="shared" si="28"/>
        <v xml:space="preserve"> </v>
      </c>
      <c r="Y124" s="229" t="str">
        <f t="shared" si="29"/>
        <v xml:space="preserve"> </v>
      </c>
      <c r="Z124" s="229" t="str">
        <f t="shared" si="30"/>
        <v xml:space="preserve"> </v>
      </c>
      <c r="AA124" s="229" t="str">
        <f t="shared" si="31"/>
        <v xml:space="preserve"> </v>
      </c>
    </row>
    <row r="125" spans="1:27" ht="15" customHeight="1" x14ac:dyDescent="0.3">
      <c r="A125" s="34">
        <v>85</v>
      </c>
      <c r="B125" s="69" t="s">
        <v>52</v>
      </c>
      <c r="C125" s="37">
        <v>17127504</v>
      </c>
      <c r="D125" s="70">
        <v>13286042</v>
      </c>
      <c r="E125" s="37">
        <v>32828629</v>
      </c>
      <c r="F125" s="79">
        <v>30350166.000000004</v>
      </c>
      <c r="G125" s="70">
        <v>14550887</v>
      </c>
      <c r="H125" s="70">
        <v>27156572</v>
      </c>
      <c r="I125" s="229">
        <f t="shared" si="22"/>
        <v>58.555338828121137</v>
      </c>
      <c r="J125" s="229">
        <f t="shared" si="23"/>
        <v>104.39926352784371</v>
      </c>
      <c r="K125" s="229">
        <f t="shared" si="24"/>
        <v>-17.277776053334421</v>
      </c>
      <c r="L125" s="229">
        <f t="shared" si="25"/>
        <v>-10.522492694109161</v>
      </c>
      <c r="M125" s="229">
        <f t="shared" si="26"/>
        <v>86.631729048545282</v>
      </c>
      <c r="N125" s="41"/>
      <c r="O125" s="34">
        <v>85</v>
      </c>
      <c r="P125" s="69" t="s">
        <v>52</v>
      </c>
      <c r="Q125" s="37">
        <v>30672911</v>
      </c>
      <c r="R125" s="79">
        <v>43517749</v>
      </c>
      <c r="S125" s="37">
        <v>97241486.000000015</v>
      </c>
      <c r="T125" s="43">
        <v>65884180.999999955</v>
      </c>
      <c r="U125" s="43">
        <v>175481022</v>
      </c>
      <c r="V125" s="36">
        <v>590227784.99999988</v>
      </c>
      <c r="W125" s="229">
        <f t="shared" si="27"/>
        <v>1824.2640028525493</v>
      </c>
      <c r="X125" s="229">
        <f t="shared" si="28"/>
        <v>1256.2920844090531</v>
      </c>
      <c r="Y125" s="229">
        <f t="shared" si="29"/>
        <v>506.97116969191495</v>
      </c>
      <c r="Z125" s="229">
        <f t="shared" si="30"/>
        <v>795.85660175391763</v>
      </c>
      <c r="AA125" s="229">
        <f t="shared" si="31"/>
        <v>236.34849983948686</v>
      </c>
    </row>
    <row r="126" spans="1:27" ht="15" customHeight="1" x14ac:dyDescent="0.3">
      <c r="A126" s="34">
        <v>86</v>
      </c>
      <c r="B126" s="69" t="s">
        <v>75</v>
      </c>
      <c r="C126" s="37">
        <v>625071</v>
      </c>
      <c r="D126" s="70">
        <v>230645</v>
      </c>
      <c r="E126" s="37">
        <v>373120</v>
      </c>
      <c r="F126" s="79">
        <v>297031.00000000006</v>
      </c>
      <c r="G126" s="70">
        <v>137872</v>
      </c>
      <c r="H126" s="70">
        <v>482505.99999999994</v>
      </c>
      <c r="I126" s="229">
        <f t="shared" si="22"/>
        <v>-22.807809032893871</v>
      </c>
      <c r="J126" s="229">
        <f t="shared" si="23"/>
        <v>109.19855188709923</v>
      </c>
      <c r="K126" s="229">
        <f t="shared" si="24"/>
        <v>29.316573756432234</v>
      </c>
      <c r="L126" s="229">
        <f t="shared" si="25"/>
        <v>62.442977332332248</v>
      </c>
      <c r="M126" s="229">
        <f t="shared" si="26"/>
        <v>249.96663572008816</v>
      </c>
      <c r="N126" s="41"/>
      <c r="O126" s="34">
        <v>86</v>
      </c>
      <c r="P126" s="69" t="s">
        <v>75</v>
      </c>
      <c r="Q126" s="37">
        <v>3700537</v>
      </c>
      <c r="R126" s="79">
        <v>4143558</v>
      </c>
      <c r="S126" s="37">
        <v>8485616</v>
      </c>
      <c r="T126" s="37">
        <v>4040131.9999999995</v>
      </c>
      <c r="U126" s="36">
        <v>9802474.0000000019</v>
      </c>
      <c r="V126" s="36">
        <v>49738345.000000007</v>
      </c>
      <c r="W126" s="229">
        <f t="shared" si="27"/>
        <v>1244.084520706049</v>
      </c>
      <c r="X126" s="229">
        <f t="shared" si="28"/>
        <v>1100.3776705913133</v>
      </c>
      <c r="Y126" s="229">
        <f t="shared" si="29"/>
        <v>486.14890185933484</v>
      </c>
      <c r="Z126" s="229">
        <f t="shared" si="30"/>
        <v>1131.106929179542</v>
      </c>
      <c r="AA126" s="229">
        <f t="shared" si="31"/>
        <v>407.40603851639901</v>
      </c>
    </row>
    <row r="127" spans="1:27" ht="15" customHeight="1" x14ac:dyDescent="0.3">
      <c r="A127" s="34">
        <v>87</v>
      </c>
      <c r="B127" s="69" t="s">
        <v>217</v>
      </c>
      <c r="C127" s="111" t="s">
        <v>336</v>
      </c>
      <c r="D127" s="43" t="s">
        <v>336</v>
      </c>
      <c r="E127" s="37" t="s">
        <v>336</v>
      </c>
      <c r="F127" s="79"/>
      <c r="G127" s="70">
        <v>0</v>
      </c>
      <c r="H127" s="70"/>
      <c r="I127" s="229" t="str">
        <f t="shared" si="22"/>
        <v xml:space="preserve"> </v>
      </c>
      <c r="J127" s="229" t="str">
        <f t="shared" si="23"/>
        <v xml:space="preserve"> </v>
      </c>
      <c r="K127" s="229" t="str">
        <f t="shared" si="24"/>
        <v xml:space="preserve"> </v>
      </c>
      <c r="L127" s="229" t="str">
        <f t="shared" si="25"/>
        <v xml:space="preserve"> </v>
      </c>
      <c r="M127" s="229" t="str">
        <f t="shared" si="26"/>
        <v xml:space="preserve"> </v>
      </c>
      <c r="N127" s="41"/>
      <c r="O127" s="34">
        <v>87</v>
      </c>
      <c r="P127" s="69" t="s">
        <v>217</v>
      </c>
      <c r="Q127" s="111" t="s">
        <v>336</v>
      </c>
      <c r="R127" s="43" t="s">
        <v>336</v>
      </c>
      <c r="S127" s="37" t="s">
        <v>336</v>
      </c>
      <c r="T127" s="37"/>
      <c r="U127" s="36">
        <v>0</v>
      </c>
      <c r="V127" s="43">
        <v>6310</v>
      </c>
      <c r="W127" s="229" t="str">
        <f t="shared" si="27"/>
        <v xml:space="preserve"> </v>
      </c>
      <c r="X127" s="229" t="str">
        <f t="shared" si="28"/>
        <v xml:space="preserve"> </v>
      </c>
      <c r="Y127" s="229" t="str">
        <f t="shared" si="29"/>
        <v xml:space="preserve"> </v>
      </c>
      <c r="Z127" s="229" t="str">
        <f t="shared" si="30"/>
        <v xml:space="preserve"> </v>
      </c>
      <c r="AA127" s="229" t="str">
        <f t="shared" si="31"/>
        <v xml:space="preserve"> </v>
      </c>
    </row>
    <row r="128" spans="1:27" ht="15" customHeight="1" x14ac:dyDescent="0.3">
      <c r="A128" s="34">
        <v>88</v>
      </c>
      <c r="B128" s="69" t="s">
        <v>331</v>
      </c>
      <c r="C128" s="37"/>
      <c r="D128" s="70"/>
      <c r="E128" s="37" t="s">
        <v>336</v>
      </c>
      <c r="F128" s="79"/>
      <c r="G128" s="70">
        <v>0</v>
      </c>
      <c r="H128" s="70"/>
      <c r="I128" s="229" t="str">
        <f t="shared" si="22"/>
        <v xml:space="preserve"> </v>
      </c>
      <c r="J128" s="229" t="str">
        <f t="shared" si="23"/>
        <v xml:space="preserve"> </v>
      </c>
      <c r="K128" s="229" t="str">
        <f t="shared" si="24"/>
        <v xml:space="preserve"> </v>
      </c>
      <c r="L128" s="229" t="str">
        <f t="shared" si="25"/>
        <v xml:space="preserve"> </v>
      </c>
      <c r="M128" s="229" t="str">
        <f t="shared" si="26"/>
        <v xml:space="preserve"> </v>
      </c>
      <c r="N128" s="41"/>
      <c r="O128" s="34">
        <v>88</v>
      </c>
      <c r="P128" s="69" t="s">
        <v>331</v>
      </c>
      <c r="Q128" s="37"/>
      <c r="R128" s="79"/>
      <c r="S128" s="37" t="s">
        <v>336</v>
      </c>
      <c r="U128" s="43">
        <v>0</v>
      </c>
      <c r="W128" s="229" t="str">
        <f t="shared" si="27"/>
        <v xml:space="preserve"> </v>
      </c>
      <c r="X128" s="229" t="str">
        <f t="shared" si="28"/>
        <v xml:space="preserve"> </v>
      </c>
      <c r="Y128" s="229" t="str">
        <f t="shared" si="29"/>
        <v xml:space="preserve"> </v>
      </c>
      <c r="Z128" s="229" t="str">
        <f t="shared" si="30"/>
        <v xml:space="preserve"> </v>
      </c>
      <c r="AA128" s="229" t="str">
        <f t="shared" si="31"/>
        <v xml:space="preserve"> </v>
      </c>
    </row>
    <row r="129" spans="1:27" ht="15" customHeight="1" x14ac:dyDescent="0.3">
      <c r="A129" s="34">
        <v>89</v>
      </c>
      <c r="B129" s="69" t="s">
        <v>81</v>
      </c>
      <c r="C129" s="37">
        <v>5216656</v>
      </c>
      <c r="D129" s="70">
        <v>5996713</v>
      </c>
      <c r="E129" s="37">
        <v>7701579</v>
      </c>
      <c r="F129" s="79">
        <v>8275762.9999999991</v>
      </c>
      <c r="G129" s="70">
        <v>9127596</v>
      </c>
      <c r="H129" s="70">
        <v>6901447.0000000009</v>
      </c>
      <c r="I129" s="229">
        <f t="shared" si="22"/>
        <v>32.296379136366284</v>
      </c>
      <c r="J129" s="229">
        <f t="shared" si="23"/>
        <v>15.087165252030573</v>
      </c>
      <c r="K129" s="229">
        <f t="shared" si="24"/>
        <v>-10.389194215887414</v>
      </c>
      <c r="L129" s="229">
        <f t="shared" si="25"/>
        <v>-16.606517127182087</v>
      </c>
      <c r="M129" s="229">
        <f t="shared" si="26"/>
        <v>-24.38921486007925</v>
      </c>
      <c r="N129" s="41"/>
      <c r="O129" s="34">
        <v>89</v>
      </c>
      <c r="P129" s="69" t="s">
        <v>81</v>
      </c>
      <c r="Q129" s="37">
        <v>5846876</v>
      </c>
      <c r="R129" s="79">
        <v>4420070</v>
      </c>
      <c r="S129" s="37">
        <v>8935693.9999999981</v>
      </c>
      <c r="T129" s="43">
        <v>7459691.0000000019</v>
      </c>
      <c r="U129" s="43">
        <v>5740435</v>
      </c>
      <c r="V129" s="36">
        <v>5695566.0000000009</v>
      </c>
      <c r="W129" s="229">
        <f t="shared" si="27"/>
        <v>-2.5878776974233517</v>
      </c>
      <c r="X129" s="229">
        <f t="shared" si="28"/>
        <v>28.856918555588521</v>
      </c>
      <c r="Y129" s="229">
        <f t="shared" si="29"/>
        <v>-36.260507577810941</v>
      </c>
      <c r="Z129" s="229">
        <f t="shared" si="30"/>
        <v>-23.648767757270377</v>
      </c>
      <c r="AA129" s="229">
        <f t="shared" si="31"/>
        <v>-0.78163066039418538</v>
      </c>
    </row>
    <row r="130" spans="1:27" ht="15" customHeight="1" x14ac:dyDescent="0.3">
      <c r="A130" s="34">
        <v>90</v>
      </c>
      <c r="B130" s="69" t="s">
        <v>218</v>
      </c>
      <c r="C130" s="37" t="s">
        <v>336</v>
      </c>
      <c r="D130" s="70" t="s">
        <v>336</v>
      </c>
      <c r="E130" s="37" t="s">
        <v>336</v>
      </c>
      <c r="F130" s="79"/>
      <c r="G130" s="70">
        <v>0</v>
      </c>
      <c r="H130" s="70"/>
      <c r="I130" s="229" t="str">
        <f t="shared" si="22"/>
        <v xml:space="preserve"> </v>
      </c>
      <c r="J130" s="229" t="str">
        <f t="shared" si="23"/>
        <v xml:space="preserve"> </v>
      </c>
      <c r="K130" s="229" t="str">
        <f t="shared" si="24"/>
        <v xml:space="preserve"> </v>
      </c>
      <c r="L130" s="229" t="str">
        <f t="shared" si="25"/>
        <v xml:space="preserve"> </v>
      </c>
      <c r="M130" s="229" t="str">
        <f t="shared" si="26"/>
        <v xml:space="preserve"> </v>
      </c>
      <c r="N130" s="41"/>
      <c r="O130" s="34">
        <v>90</v>
      </c>
      <c r="P130" s="69" t="s">
        <v>218</v>
      </c>
      <c r="Q130" s="37" t="s">
        <v>336</v>
      </c>
      <c r="R130" s="79" t="s">
        <v>336</v>
      </c>
      <c r="S130" s="37" t="s">
        <v>336</v>
      </c>
      <c r="U130" s="43">
        <v>7950</v>
      </c>
      <c r="V130" s="36">
        <v>16510</v>
      </c>
      <c r="W130" s="229" t="str">
        <f t="shared" si="27"/>
        <v xml:space="preserve"> </v>
      </c>
      <c r="X130" s="229" t="str">
        <f t="shared" si="28"/>
        <v xml:space="preserve"> </v>
      </c>
      <c r="Y130" s="229" t="str">
        <f t="shared" si="29"/>
        <v xml:space="preserve"> </v>
      </c>
      <c r="Z130" s="229" t="str">
        <f t="shared" si="30"/>
        <v xml:space="preserve"> </v>
      </c>
      <c r="AA130" s="229">
        <f t="shared" si="31"/>
        <v>107.67295597484278</v>
      </c>
    </row>
    <row r="131" spans="1:27" ht="15" customHeight="1" x14ac:dyDescent="0.3">
      <c r="A131" s="34">
        <v>91</v>
      </c>
      <c r="B131" s="69" t="s">
        <v>219</v>
      </c>
      <c r="C131" s="37">
        <v>42759</v>
      </c>
      <c r="D131" s="70" t="s">
        <v>336</v>
      </c>
      <c r="E131" s="37" t="s">
        <v>336</v>
      </c>
      <c r="F131" s="79"/>
      <c r="G131" s="70">
        <v>0</v>
      </c>
      <c r="H131" s="70"/>
      <c r="I131" s="229">
        <f t="shared" si="22"/>
        <v>-100</v>
      </c>
      <c r="J131" s="229" t="str">
        <f t="shared" si="23"/>
        <v xml:space="preserve"> </v>
      </c>
      <c r="K131" s="229" t="str">
        <f t="shared" si="24"/>
        <v xml:space="preserve"> </v>
      </c>
      <c r="L131" s="229" t="str">
        <f t="shared" si="25"/>
        <v xml:space="preserve"> </v>
      </c>
      <c r="M131" s="229" t="str">
        <f t="shared" si="26"/>
        <v xml:space="preserve"> </v>
      </c>
      <c r="N131" s="41"/>
      <c r="O131" s="34">
        <v>91</v>
      </c>
      <c r="P131" s="69" t="s">
        <v>219</v>
      </c>
      <c r="Q131" s="37">
        <v>525146</v>
      </c>
      <c r="R131" s="79">
        <v>1175289</v>
      </c>
      <c r="S131" s="37">
        <v>783740</v>
      </c>
      <c r="T131" s="37">
        <v>523183</v>
      </c>
      <c r="U131" s="36">
        <v>841855</v>
      </c>
      <c r="V131" s="43">
        <v>276817.99999999994</v>
      </c>
      <c r="W131" s="229">
        <f t="shared" si="27"/>
        <v>-47.287421021963425</v>
      </c>
      <c r="X131" s="229">
        <f t="shared" si="28"/>
        <v>-76.446814358000466</v>
      </c>
      <c r="Y131" s="229">
        <f t="shared" si="29"/>
        <v>-64.679868323678789</v>
      </c>
      <c r="Z131" s="229">
        <f t="shared" si="30"/>
        <v>-47.089641674136971</v>
      </c>
      <c r="AA131" s="229">
        <f t="shared" si="31"/>
        <v>-67.118090407492986</v>
      </c>
    </row>
    <row r="132" spans="1:27" ht="15" customHeight="1" x14ac:dyDescent="0.3">
      <c r="A132" s="34">
        <v>92</v>
      </c>
      <c r="B132" s="69" t="s">
        <v>220</v>
      </c>
      <c r="C132" s="37" t="s">
        <v>336</v>
      </c>
      <c r="D132" s="70" t="s">
        <v>336</v>
      </c>
      <c r="E132" s="37" t="s">
        <v>336</v>
      </c>
      <c r="F132" s="79"/>
      <c r="G132" s="70">
        <v>0</v>
      </c>
      <c r="H132" s="70"/>
      <c r="I132" s="229" t="str">
        <f t="shared" si="22"/>
        <v xml:space="preserve"> </v>
      </c>
      <c r="J132" s="229" t="str">
        <f t="shared" si="23"/>
        <v xml:space="preserve"> </v>
      </c>
      <c r="K132" s="229" t="str">
        <f t="shared" si="24"/>
        <v xml:space="preserve"> </v>
      </c>
      <c r="L132" s="229" t="str">
        <f t="shared" si="25"/>
        <v xml:space="preserve"> </v>
      </c>
      <c r="M132" s="229" t="str">
        <f t="shared" si="26"/>
        <v xml:space="preserve"> </v>
      </c>
      <c r="N132" s="41"/>
      <c r="O132" s="34">
        <v>92</v>
      </c>
      <c r="P132" s="69" t="s">
        <v>220</v>
      </c>
      <c r="Q132" s="37" t="s">
        <v>336</v>
      </c>
      <c r="R132" s="79" t="s">
        <v>336</v>
      </c>
      <c r="S132" s="37">
        <v>16226</v>
      </c>
      <c r="T132" s="37">
        <v>9102</v>
      </c>
      <c r="U132" s="36">
        <v>0</v>
      </c>
      <c r="W132" s="229" t="str">
        <f t="shared" si="27"/>
        <v xml:space="preserve"> </v>
      </c>
      <c r="X132" s="229" t="str">
        <f t="shared" si="28"/>
        <v xml:space="preserve"> </v>
      </c>
      <c r="Y132" s="229">
        <f t="shared" si="29"/>
        <v>-100</v>
      </c>
      <c r="Z132" s="229">
        <f t="shared" si="30"/>
        <v>-100</v>
      </c>
      <c r="AA132" s="229" t="str">
        <f t="shared" si="31"/>
        <v xml:space="preserve"> </v>
      </c>
    </row>
    <row r="133" spans="1:27" ht="15" customHeight="1" x14ac:dyDescent="0.3">
      <c r="A133" s="34">
        <v>93</v>
      </c>
      <c r="B133" s="69" t="s">
        <v>221</v>
      </c>
      <c r="C133" s="37" t="s">
        <v>336</v>
      </c>
      <c r="D133" s="70" t="s">
        <v>336</v>
      </c>
      <c r="E133" s="37" t="s">
        <v>336</v>
      </c>
      <c r="F133" s="79"/>
      <c r="G133" s="70">
        <v>0</v>
      </c>
      <c r="H133" s="70"/>
      <c r="I133" s="229" t="str">
        <f t="shared" si="22"/>
        <v xml:space="preserve"> </v>
      </c>
      <c r="J133" s="229" t="str">
        <f t="shared" si="23"/>
        <v xml:space="preserve"> </v>
      </c>
      <c r="K133" s="229" t="str">
        <f t="shared" si="24"/>
        <v xml:space="preserve"> </v>
      </c>
      <c r="L133" s="229" t="str">
        <f t="shared" si="25"/>
        <v xml:space="preserve"> </v>
      </c>
      <c r="M133" s="229" t="str">
        <f t="shared" si="26"/>
        <v xml:space="preserve"> </v>
      </c>
      <c r="N133" s="41"/>
      <c r="O133" s="34">
        <v>93</v>
      </c>
      <c r="P133" s="69" t="s">
        <v>221</v>
      </c>
      <c r="Q133" s="37">
        <v>182836</v>
      </c>
      <c r="R133" s="79">
        <v>119997</v>
      </c>
      <c r="S133" s="37">
        <v>308199</v>
      </c>
      <c r="T133" s="37">
        <v>139526</v>
      </c>
      <c r="U133" s="36">
        <v>425500</v>
      </c>
      <c r="V133" s="43">
        <v>341705</v>
      </c>
      <c r="W133" s="229">
        <f t="shared" si="27"/>
        <v>86.891531208295959</v>
      </c>
      <c r="X133" s="229">
        <f t="shared" si="28"/>
        <v>184.76128569880916</v>
      </c>
      <c r="Y133" s="229">
        <f t="shared" si="29"/>
        <v>10.871547279517443</v>
      </c>
      <c r="Z133" s="229">
        <f t="shared" si="30"/>
        <v>144.90417556584435</v>
      </c>
      <c r="AA133" s="229">
        <f t="shared" si="31"/>
        <v>-19.693301997649826</v>
      </c>
    </row>
    <row r="134" spans="1:27" ht="15" customHeight="1" x14ac:dyDescent="0.3">
      <c r="A134" s="34">
        <v>94</v>
      </c>
      <c r="B134" s="69" t="s">
        <v>222</v>
      </c>
      <c r="C134" s="37" t="s">
        <v>336</v>
      </c>
      <c r="D134" s="70" t="s">
        <v>336</v>
      </c>
      <c r="E134" s="37" t="s">
        <v>336</v>
      </c>
      <c r="F134" s="79"/>
      <c r="G134" s="70">
        <v>2477</v>
      </c>
      <c r="H134" s="70"/>
      <c r="I134" s="229" t="str">
        <f t="shared" si="22"/>
        <v xml:space="preserve"> </v>
      </c>
      <c r="J134" s="229" t="str">
        <f t="shared" si="23"/>
        <v xml:space="preserve"> </v>
      </c>
      <c r="K134" s="229" t="str">
        <f t="shared" si="24"/>
        <v xml:space="preserve"> </v>
      </c>
      <c r="L134" s="229" t="str">
        <f t="shared" si="25"/>
        <v xml:space="preserve"> </v>
      </c>
      <c r="M134" s="229">
        <f t="shared" si="26"/>
        <v>-100</v>
      </c>
      <c r="N134" s="41"/>
      <c r="O134" s="34">
        <v>94</v>
      </c>
      <c r="P134" s="69" t="s">
        <v>222</v>
      </c>
      <c r="Q134" s="37">
        <v>17909</v>
      </c>
      <c r="R134" s="79">
        <v>147680</v>
      </c>
      <c r="S134" s="37">
        <v>308583</v>
      </c>
      <c r="T134" s="37">
        <v>90159</v>
      </c>
      <c r="U134" s="36">
        <v>119836</v>
      </c>
      <c r="V134" s="36">
        <v>57206</v>
      </c>
      <c r="W134" s="229">
        <f t="shared" si="27"/>
        <v>219.42598693394382</v>
      </c>
      <c r="X134" s="229">
        <f t="shared" si="28"/>
        <v>-61.263542795232937</v>
      </c>
      <c r="Y134" s="229">
        <f t="shared" si="29"/>
        <v>-81.461713704254606</v>
      </c>
      <c r="Z134" s="229">
        <f t="shared" si="30"/>
        <v>-36.549873002140664</v>
      </c>
      <c r="AA134" s="229">
        <f t="shared" si="31"/>
        <v>-52.263092893621284</v>
      </c>
    </row>
    <row r="135" spans="1:27" ht="15" customHeight="1" x14ac:dyDescent="0.3">
      <c r="A135" s="34">
        <v>95</v>
      </c>
      <c r="B135" s="69" t="s">
        <v>223</v>
      </c>
      <c r="C135" s="37" t="s">
        <v>336</v>
      </c>
      <c r="D135" s="70" t="s">
        <v>336</v>
      </c>
      <c r="E135" s="37" t="s">
        <v>336</v>
      </c>
      <c r="F135" s="79"/>
      <c r="G135" s="70">
        <v>0</v>
      </c>
      <c r="H135" s="70"/>
      <c r="I135" s="229" t="str">
        <f t="shared" si="22"/>
        <v xml:space="preserve"> </v>
      </c>
      <c r="J135" s="229" t="str">
        <f t="shared" si="23"/>
        <v xml:space="preserve"> </v>
      </c>
      <c r="K135" s="229" t="str">
        <f t="shared" si="24"/>
        <v xml:space="preserve"> </v>
      </c>
      <c r="L135" s="229" t="str">
        <f t="shared" si="25"/>
        <v xml:space="preserve"> </v>
      </c>
      <c r="M135" s="229" t="str">
        <f t="shared" si="26"/>
        <v xml:space="preserve"> </v>
      </c>
      <c r="N135" s="41"/>
      <c r="O135" s="34">
        <v>95</v>
      </c>
      <c r="P135" s="69" t="s">
        <v>223</v>
      </c>
      <c r="Q135" s="37">
        <v>9343</v>
      </c>
      <c r="R135" s="79">
        <v>47491</v>
      </c>
      <c r="S135" s="37">
        <v>120694</v>
      </c>
      <c r="T135" s="37"/>
      <c r="U135" s="36">
        <v>0</v>
      </c>
      <c r="V135" s="36">
        <v>246993</v>
      </c>
      <c r="W135" s="229">
        <f t="shared" si="27"/>
        <v>2543.6155410467732</v>
      </c>
      <c r="X135" s="229">
        <f t="shared" si="28"/>
        <v>420.08380535259312</v>
      </c>
      <c r="Y135" s="229">
        <f t="shared" si="29"/>
        <v>104.64397567401861</v>
      </c>
      <c r="Z135" s="229" t="str">
        <f t="shared" si="30"/>
        <v xml:space="preserve"> </v>
      </c>
      <c r="AA135" s="229" t="str">
        <f t="shared" si="31"/>
        <v xml:space="preserve"> </v>
      </c>
    </row>
    <row r="136" spans="1:27" ht="15" customHeight="1" x14ac:dyDescent="0.3">
      <c r="A136" s="34">
        <v>96</v>
      </c>
      <c r="B136" s="69" t="s">
        <v>224</v>
      </c>
      <c r="C136" s="37">
        <v>49441</v>
      </c>
      <c r="D136" s="70">
        <v>26071</v>
      </c>
      <c r="E136" s="37">
        <v>1703</v>
      </c>
      <c r="F136" s="79"/>
      <c r="G136" s="70">
        <v>0</v>
      </c>
      <c r="H136" s="70"/>
      <c r="I136" s="229">
        <f t="shared" si="22"/>
        <v>-100</v>
      </c>
      <c r="J136" s="229">
        <f t="shared" si="23"/>
        <v>-100</v>
      </c>
      <c r="K136" s="229">
        <f t="shared" si="24"/>
        <v>-100</v>
      </c>
      <c r="L136" s="229" t="str">
        <f t="shared" si="25"/>
        <v xml:space="preserve"> </v>
      </c>
      <c r="M136" s="229" t="str">
        <f t="shared" si="26"/>
        <v xml:space="preserve"> </v>
      </c>
      <c r="N136" s="41"/>
      <c r="O136" s="34">
        <v>96</v>
      </c>
      <c r="P136" s="69" t="s">
        <v>224</v>
      </c>
      <c r="Q136" s="37">
        <v>202071</v>
      </c>
      <c r="R136" s="79">
        <v>527607</v>
      </c>
      <c r="S136" s="37">
        <v>326986</v>
      </c>
      <c r="T136" s="37">
        <v>363940</v>
      </c>
      <c r="U136" s="36">
        <v>273116</v>
      </c>
      <c r="V136" s="36">
        <v>246565.00000000006</v>
      </c>
      <c r="W136" s="229">
        <f t="shared" si="27"/>
        <v>22.018993324128672</v>
      </c>
      <c r="X136" s="229">
        <f t="shared" si="28"/>
        <v>-53.267299334542557</v>
      </c>
      <c r="Y136" s="229">
        <f t="shared" si="29"/>
        <v>-24.594630962793502</v>
      </c>
      <c r="Z136" s="229">
        <f t="shared" si="30"/>
        <v>-32.251195251964589</v>
      </c>
      <c r="AA136" s="229">
        <f t="shared" si="31"/>
        <v>-9.7215102740227337</v>
      </c>
    </row>
    <row r="137" spans="1:27" ht="15" customHeight="1" x14ac:dyDescent="0.3">
      <c r="A137" s="34">
        <v>97</v>
      </c>
      <c r="B137" s="69" t="s">
        <v>225</v>
      </c>
      <c r="C137" s="37" t="s">
        <v>336</v>
      </c>
      <c r="D137" s="70" t="s">
        <v>336</v>
      </c>
      <c r="E137" s="37" t="s">
        <v>336</v>
      </c>
      <c r="F137" s="79"/>
      <c r="G137" s="70">
        <v>0</v>
      </c>
      <c r="H137" s="70"/>
      <c r="I137" s="229" t="str">
        <f t="shared" si="22"/>
        <v xml:space="preserve"> </v>
      </c>
      <c r="J137" s="229" t="str">
        <f t="shared" si="23"/>
        <v xml:space="preserve"> </v>
      </c>
      <c r="K137" s="229" t="str">
        <f t="shared" si="24"/>
        <v xml:space="preserve"> </v>
      </c>
      <c r="L137" s="229" t="str">
        <f t="shared" si="25"/>
        <v xml:space="preserve"> </v>
      </c>
      <c r="M137" s="229" t="str">
        <f t="shared" si="26"/>
        <v xml:space="preserve"> </v>
      </c>
      <c r="N137" s="41"/>
      <c r="O137" s="34">
        <v>97</v>
      </c>
      <c r="P137" s="69" t="s">
        <v>225</v>
      </c>
      <c r="Q137" s="37">
        <v>1001468</v>
      </c>
      <c r="R137" s="79">
        <v>745659</v>
      </c>
      <c r="S137" s="37">
        <v>387702</v>
      </c>
      <c r="T137" s="37">
        <v>466775</v>
      </c>
      <c r="U137" s="36">
        <v>316081</v>
      </c>
      <c r="V137" s="36">
        <v>306575</v>
      </c>
      <c r="W137" s="229">
        <f t="shared" si="27"/>
        <v>-69.387439239196851</v>
      </c>
      <c r="X137" s="229">
        <f t="shared" si="28"/>
        <v>-58.885361807475</v>
      </c>
      <c r="Y137" s="229">
        <f t="shared" si="29"/>
        <v>-20.925091952066282</v>
      </c>
      <c r="Z137" s="229">
        <f t="shared" si="30"/>
        <v>-34.320604145466234</v>
      </c>
      <c r="AA137" s="229">
        <f t="shared" si="31"/>
        <v>-3.0074569493262828</v>
      </c>
    </row>
    <row r="138" spans="1:27" ht="15" customHeight="1" x14ac:dyDescent="0.3">
      <c r="A138" s="34">
        <v>98</v>
      </c>
      <c r="B138" s="69" t="s">
        <v>226</v>
      </c>
      <c r="C138" s="37" t="s">
        <v>336</v>
      </c>
      <c r="D138" s="70" t="s">
        <v>336</v>
      </c>
      <c r="E138" s="37" t="s">
        <v>336</v>
      </c>
      <c r="F138" s="79"/>
      <c r="G138" s="70">
        <v>0</v>
      </c>
      <c r="H138" s="70"/>
      <c r="I138" s="229" t="str">
        <f t="shared" si="22"/>
        <v xml:space="preserve"> </v>
      </c>
      <c r="J138" s="229" t="str">
        <f t="shared" si="23"/>
        <v xml:space="preserve"> </v>
      </c>
      <c r="K138" s="229" t="str">
        <f t="shared" si="24"/>
        <v xml:space="preserve"> </v>
      </c>
      <c r="L138" s="229" t="str">
        <f t="shared" si="25"/>
        <v xml:space="preserve"> </v>
      </c>
      <c r="M138" s="229" t="str">
        <f t="shared" si="26"/>
        <v xml:space="preserve"> </v>
      </c>
      <c r="N138" s="41"/>
      <c r="O138" s="34">
        <v>98</v>
      </c>
      <c r="P138" s="69" t="s">
        <v>226</v>
      </c>
      <c r="Q138" s="37" t="s">
        <v>336</v>
      </c>
      <c r="R138" s="79" t="s">
        <v>336</v>
      </c>
      <c r="S138" s="37" t="s">
        <v>336</v>
      </c>
      <c r="T138" s="37"/>
      <c r="U138" s="36">
        <v>0</v>
      </c>
      <c r="V138" s="36"/>
      <c r="W138" s="229" t="str">
        <f t="shared" si="27"/>
        <v xml:space="preserve"> </v>
      </c>
      <c r="X138" s="229" t="str">
        <f t="shared" si="28"/>
        <v xml:space="preserve"> </v>
      </c>
      <c r="Y138" s="229" t="str">
        <f t="shared" si="29"/>
        <v xml:space="preserve"> </v>
      </c>
      <c r="Z138" s="229" t="str">
        <f t="shared" si="30"/>
        <v xml:space="preserve"> </v>
      </c>
      <c r="AA138" s="229" t="str">
        <f t="shared" si="31"/>
        <v xml:space="preserve"> </v>
      </c>
    </row>
    <row r="139" spans="1:27" ht="15" customHeight="1" x14ac:dyDescent="0.3">
      <c r="A139" s="34">
        <v>99</v>
      </c>
      <c r="B139" s="69" t="s">
        <v>227</v>
      </c>
      <c r="C139" s="37">
        <v>80655</v>
      </c>
      <c r="D139" s="70">
        <v>12542</v>
      </c>
      <c r="E139" s="37" t="s">
        <v>336</v>
      </c>
      <c r="F139" s="79"/>
      <c r="G139" s="70">
        <v>0</v>
      </c>
      <c r="H139" s="70"/>
      <c r="I139" s="229">
        <f t="shared" si="22"/>
        <v>-100</v>
      </c>
      <c r="J139" s="229">
        <f t="shared" si="23"/>
        <v>-100</v>
      </c>
      <c r="K139" s="229" t="str">
        <f t="shared" si="24"/>
        <v xml:space="preserve"> </v>
      </c>
      <c r="L139" s="229" t="str">
        <f t="shared" si="25"/>
        <v xml:space="preserve"> </v>
      </c>
      <c r="M139" s="229" t="str">
        <f t="shared" si="26"/>
        <v xml:space="preserve"> </v>
      </c>
      <c r="N139" s="41"/>
      <c r="O139" s="34">
        <v>99</v>
      </c>
      <c r="P139" s="69" t="s">
        <v>227</v>
      </c>
      <c r="Q139" s="37">
        <v>160671</v>
      </c>
      <c r="R139" s="79">
        <v>490821</v>
      </c>
      <c r="S139" s="37">
        <v>135492</v>
      </c>
      <c r="T139" s="37">
        <v>70431</v>
      </c>
      <c r="U139" s="36">
        <v>568647</v>
      </c>
      <c r="V139" s="36">
        <v>86087</v>
      </c>
      <c r="W139" s="229">
        <f t="shared" si="27"/>
        <v>-46.420324763025064</v>
      </c>
      <c r="X139" s="229">
        <f t="shared" si="28"/>
        <v>-82.460611913508188</v>
      </c>
      <c r="Y139" s="229">
        <f t="shared" si="29"/>
        <v>-36.463407433649223</v>
      </c>
      <c r="Z139" s="229">
        <f t="shared" si="30"/>
        <v>22.228848092459287</v>
      </c>
      <c r="AA139" s="229">
        <f t="shared" si="31"/>
        <v>-84.861082534507347</v>
      </c>
    </row>
    <row r="140" spans="1:27" ht="15" customHeight="1" x14ac:dyDescent="0.3">
      <c r="A140" s="34">
        <v>100</v>
      </c>
      <c r="B140" s="69" t="s">
        <v>228</v>
      </c>
      <c r="C140" s="37" t="s">
        <v>336</v>
      </c>
      <c r="D140" s="70" t="s">
        <v>336</v>
      </c>
      <c r="E140" s="37" t="s">
        <v>336</v>
      </c>
      <c r="F140" s="79"/>
      <c r="G140" s="70">
        <v>0</v>
      </c>
      <c r="H140" s="70"/>
      <c r="I140" s="229" t="str">
        <f t="shared" si="22"/>
        <v xml:space="preserve"> </v>
      </c>
      <c r="J140" s="229" t="str">
        <f t="shared" si="23"/>
        <v xml:space="preserve"> </v>
      </c>
      <c r="K140" s="229" t="str">
        <f t="shared" si="24"/>
        <v xml:space="preserve"> </v>
      </c>
      <c r="L140" s="229" t="str">
        <f t="shared" si="25"/>
        <v xml:space="preserve"> </v>
      </c>
      <c r="M140" s="229" t="str">
        <f t="shared" si="26"/>
        <v xml:space="preserve"> </v>
      </c>
      <c r="N140" s="41"/>
      <c r="O140" s="34">
        <v>100</v>
      </c>
      <c r="P140" s="69" t="s">
        <v>228</v>
      </c>
      <c r="Q140" s="37" t="s">
        <v>336</v>
      </c>
      <c r="R140" s="79" t="s">
        <v>336</v>
      </c>
      <c r="S140" s="37" t="s">
        <v>336</v>
      </c>
      <c r="T140" s="37"/>
      <c r="U140" s="36">
        <v>0</v>
      </c>
      <c r="V140" s="36"/>
      <c r="W140" s="229" t="str">
        <f t="shared" si="27"/>
        <v xml:space="preserve"> </v>
      </c>
      <c r="X140" s="229" t="str">
        <f t="shared" si="28"/>
        <v xml:space="preserve"> </v>
      </c>
      <c r="Y140" s="229" t="str">
        <f t="shared" si="29"/>
        <v xml:space="preserve"> </v>
      </c>
      <c r="Z140" s="229" t="str">
        <f t="shared" si="30"/>
        <v xml:space="preserve"> </v>
      </c>
      <c r="AA140" s="229" t="str">
        <f t="shared" si="31"/>
        <v xml:space="preserve"> </v>
      </c>
    </row>
    <row r="141" spans="1:27" ht="15" customHeight="1" x14ac:dyDescent="0.3">
      <c r="A141" s="34">
        <v>101</v>
      </c>
      <c r="B141" s="69" t="s">
        <v>229</v>
      </c>
      <c r="C141" s="37" t="s">
        <v>336</v>
      </c>
      <c r="D141" s="70" t="s">
        <v>336</v>
      </c>
      <c r="E141" s="37" t="s">
        <v>336</v>
      </c>
      <c r="F141" s="79">
        <v>1190</v>
      </c>
      <c r="G141" s="70">
        <v>0</v>
      </c>
      <c r="H141" s="70"/>
      <c r="I141" s="229" t="str">
        <f t="shared" si="22"/>
        <v xml:space="preserve"> </v>
      </c>
      <c r="J141" s="229" t="str">
        <f t="shared" si="23"/>
        <v xml:space="preserve"> </v>
      </c>
      <c r="K141" s="229" t="str">
        <f t="shared" si="24"/>
        <v xml:space="preserve"> </v>
      </c>
      <c r="L141" s="229">
        <f t="shared" si="25"/>
        <v>-100</v>
      </c>
      <c r="M141" s="229" t="str">
        <f t="shared" si="26"/>
        <v xml:space="preserve"> </v>
      </c>
      <c r="N141" s="41"/>
      <c r="O141" s="34">
        <v>101</v>
      </c>
      <c r="P141" s="69" t="s">
        <v>229</v>
      </c>
      <c r="Q141" s="37">
        <v>5863</v>
      </c>
      <c r="R141" s="79">
        <v>13516</v>
      </c>
      <c r="S141" s="37">
        <v>365418</v>
      </c>
      <c r="T141" s="37">
        <v>40574</v>
      </c>
      <c r="U141" s="36">
        <v>0</v>
      </c>
      <c r="V141" s="36"/>
      <c r="W141" s="229">
        <f t="shared" si="27"/>
        <v>-100</v>
      </c>
      <c r="X141" s="229">
        <f t="shared" si="28"/>
        <v>-100</v>
      </c>
      <c r="Y141" s="229">
        <f t="shared" si="29"/>
        <v>-100</v>
      </c>
      <c r="Z141" s="229">
        <f t="shared" si="30"/>
        <v>-100</v>
      </c>
      <c r="AA141" s="229" t="str">
        <f t="shared" si="31"/>
        <v xml:space="preserve"> </v>
      </c>
    </row>
    <row r="142" spans="1:27" ht="15" customHeight="1" x14ac:dyDescent="0.3">
      <c r="A142" s="34">
        <v>102</v>
      </c>
      <c r="B142" s="69" t="s">
        <v>230</v>
      </c>
      <c r="C142" s="37" t="s">
        <v>336</v>
      </c>
      <c r="D142" s="70" t="s">
        <v>336</v>
      </c>
      <c r="E142" s="37" t="s">
        <v>336</v>
      </c>
      <c r="F142" s="79"/>
      <c r="G142" s="70">
        <v>0</v>
      </c>
      <c r="H142" s="70"/>
      <c r="I142" s="229" t="str">
        <f t="shared" si="22"/>
        <v xml:space="preserve"> </v>
      </c>
      <c r="J142" s="229" t="str">
        <f t="shared" si="23"/>
        <v xml:space="preserve"> </v>
      </c>
      <c r="K142" s="229" t="str">
        <f t="shared" si="24"/>
        <v xml:space="preserve"> </v>
      </c>
      <c r="L142" s="229" t="str">
        <f t="shared" si="25"/>
        <v xml:space="preserve"> </v>
      </c>
      <c r="M142" s="229" t="str">
        <f t="shared" si="26"/>
        <v xml:space="preserve"> </v>
      </c>
      <c r="N142" s="41"/>
      <c r="O142" s="34">
        <v>102</v>
      </c>
      <c r="P142" s="69" t="s">
        <v>230</v>
      </c>
      <c r="Q142" s="37" t="s">
        <v>336</v>
      </c>
      <c r="R142" s="79" t="s">
        <v>336</v>
      </c>
      <c r="S142" s="37">
        <v>195130</v>
      </c>
      <c r="T142" s="37"/>
      <c r="U142" s="36">
        <v>12249</v>
      </c>
      <c r="V142" s="36">
        <v>17615</v>
      </c>
      <c r="W142" s="229" t="str">
        <f t="shared" si="27"/>
        <v xml:space="preserve"> </v>
      </c>
      <c r="X142" s="229" t="str">
        <f t="shared" si="28"/>
        <v xml:space="preserve"> </v>
      </c>
      <c r="Y142" s="229">
        <f t="shared" si="29"/>
        <v>-90.972684876748829</v>
      </c>
      <c r="Z142" s="229" t="str">
        <f t="shared" si="30"/>
        <v xml:space="preserve"> </v>
      </c>
      <c r="AA142" s="229">
        <f t="shared" si="31"/>
        <v>43.807657767981055</v>
      </c>
    </row>
    <row r="143" spans="1:27" ht="15" customHeight="1" x14ac:dyDescent="0.3">
      <c r="A143" s="34">
        <v>103</v>
      </c>
      <c r="B143" s="69" t="s">
        <v>231</v>
      </c>
      <c r="C143" s="37" t="s">
        <v>336</v>
      </c>
      <c r="D143" s="70" t="s">
        <v>336</v>
      </c>
      <c r="E143" s="37" t="s">
        <v>336</v>
      </c>
      <c r="F143" s="79"/>
      <c r="G143" s="70">
        <v>0</v>
      </c>
      <c r="H143" s="70"/>
      <c r="I143" s="229" t="str">
        <f t="shared" si="22"/>
        <v xml:space="preserve"> </v>
      </c>
      <c r="J143" s="229" t="str">
        <f t="shared" si="23"/>
        <v xml:space="preserve"> </v>
      </c>
      <c r="K143" s="229" t="str">
        <f t="shared" si="24"/>
        <v xml:space="preserve"> </v>
      </c>
      <c r="L143" s="229" t="str">
        <f t="shared" si="25"/>
        <v xml:space="preserve"> </v>
      </c>
      <c r="M143" s="229" t="str">
        <f t="shared" si="26"/>
        <v xml:space="preserve"> </v>
      </c>
      <c r="N143" s="41"/>
      <c r="O143" s="34">
        <v>103</v>
      </c>
      <c r="P143" s="69" t="s">
        <v>231</v>
      </c>
      <c r="Q143" s="37" t="s">
        <v>336</v>
      </c>
      <c r="R143" s="79" t="s">
        <v>336</v>
      </c>
      <c r="S143" s="37" t="s">
        <v>336</v>
      </c>
      <c r="U143" s="43">
        <v>0</v>
      </c>
      <c r="V143" s="36"/>
      <c r="W143" s="229" t="str">
        <f t="shared" si="27"/>
        <v xml:space="preserve"> </v>
      </c>
      <c r="X143" s="229" t="str">
        <f t="shared" si="28"/>
        <v xml:space="preserve"> </v>
      </c>
      <c r="Y143" s="229" t="str">
        <f t="shared" si="29"/>
        <v xml:space="preserve"> </v>
      </c>
      <c r="Z143" s="229" t="str">
        <f t="shared" si="30"/>
        <v xml:space="preserve"> </v>
      </c>
      <c r="AA143" s="229" t="str">
        <f t="shared" si="31"/>
        <v xml:space="preserve"> </v>
      </c>
    </row>
    <row r="144" spans="1:27" ht="15" customHeight="1" x14ac:dyDescent="0.3">
      <c r="A144" s="34">
        <v>104</v>
      </c>
      <c r="B144" s="69" t="s">
        <v>232</v>
      </c>
      <c r="C144" s="37">
        <v>95609</v>
      </c>
      <c r="D144" s="70">
        <v>60787</v>
      </c>
      <c r="E144" s="37" t="s">
        <v>336</v>
      </c>
      <c r="F144" s="79"/>
      <c r="G144" s="70">
        <v>35712</v>
      </c>
      <c r="H144" s="70"/>
      <c r="I144" s="229">
        <f t="shared" si="22"/>
        <v>-100</v>
      </c>
      <c r="J144" s="229">
        <f t="shared" si="23"/>
        <v>-100</v>
      </c>
      <c r="K144" s="229" t="str">
        <f t="shared" si="24"/>
        <v xml:space="preserve"> </v>
      </c>
      <c r="L144" s="229" t="str">
        <f t="shared" si="25"/>
        <v xml:space="preserve"> </v>
      </c>
      <c r="M144" s="229">
        <f t="shared" si="26"/>
        <v>-100</v>
      </c>
      <c r="N144" s="41"/>
      <c r="O144" s="34">
        <v>104</v>
      </c>
      <c r="P144" s="69" t="s">
        <v>232</v>
      </c>
      <c r="Q144" s="37">
        <v>437963</v>
      </c>
      <c r="R144" s="79">
        <v>270478</v>
      </c>
      <c r="S144" s="37">
        <v>195180</v>
      </c>
      <c r="T144" s="37">
        <v>397592</v>
      </c>
      <c r="U144" s="36">
        <v>438769</v>
      </c>
      <c r="V144" s="36">
        <v>359073</v>
      </c>
      <c r="W144" s="229">
        <f t="shared" si="27"/>
        <v>-18.012937165924981</v>
      </c>
      <c r="X144" s="229">
        <f t="shared" si="28"/>
        <v>32.754974526578877</v>
      </c>
      <c r="Y144" s="229">
        <f t="shared" si="29"/>
        <v>83.970181371042116</v>
      </c>
      <c r="Z144" s="229">
        <f t="shared" si="30"/>
        <v>-9.6880721946115642</v>
      </c>
      <c r="AA144" s="229">
        <f t="shared" si="31"/>
        <v>-18.163543914907393</v>
      </c>
    </row>
    <row r="145" spans="1:27" ht="15" customHeight="1" x14ac:dyDescent="0.3">
      <c r="A145" s="34">
        <v>105</v>
      </c>
      <c r="B145" s="69" t="s">
        <v>233</v>
      </c>
      <c r="C145" s="37" t="s">
        <v>336</v>
      </c>
      <c r="D145" s="70" t="s">
        <v>336</v>
      </c>
      <c r="E145" s="37" t="s">
        <v>336</v>
      </c>
      <c r="F145" s="79"/>
      <c r="G145" s="70">
        <v>0</v>
      </c>
      <c r="H145" s="70"/>
      <c r="I145" s="229" t="str">
        <f t="shared" si="22"/>
        <v xml:space="preserve"> </v>
      </c>
      <c r="J145" s="229" t="str">
        <f t="shared" si="23"/>
        <v xml:space="preserve"> </v>
      </c>
      <c r="K145" s="229" t="str">
        <f t="shared" si="24"/>
        <v xml:space="preserve"> </v>
      </c>
      <c r="L145" s="229" t="str">
        <f t="shared" si="25"/>
        <v xml:space="preserve"> </v>
      </c>
      <c r="M145" s="229" t="str">
        <f t="shared" si="26"/>
        <v xml:space="preserve"> </v>
      </c>
      <c r="N145" s="41"/>
      <c r="O145" s="34">
        <v>105</v>
      </c>
      <c r="P145" s="69" t="s">
        <v>233</v>
      </c>
      <c r="Q145" s="37" t="s">
        <v>336</v>
      </c>
      <c r="R145" s="79" t="s">
        <v>336</v>
      </c>
      <c r="S145" s="37">
        <v>158741</v>
      </c>
      <c r="T145" s="37"/>
      <c r="U145" s="36">
        <v>0</v>
      </c>
      <c r="V145" s="36"/>
      <c r="W145" s="229" t="str">
        <f t="shared" si="27"/>
        <v xml:space="preserve"> </v>
      </c>
      <c r="X145" s="229" t="str">
        <f t="shared" si="28"/>
        <v xml:space="preserve"> </v>
      </c>
      <c r="Y145" s="229">
        <f t="shared" si="29"/>
        <v>-100</v>
      </c>
      <c r="Z145" s="229" t="str">
        <f t="shared" si="30"/>
        <v xml:space="preserve"> </v>
      </c>
      <c r="AA145" s="229" t="str">
        <f t="shared" si="31"/>
        <v xml:space="preserve"> </v>
      </c>
    </row>
    <row r="146" spans="1:27" ht="15" customHeight="1" x14ac:dyDescent="0.3">
      <c r="A146" s="34">
        <v>106</v>
      </c>
      <c r="B146" s="69" t="s">
        <v>234</v>
      </c>
      <c r="C146" s="37" t="s">
        <v>336</v>
      </c>
      <c r="D146" s="70" t="s">
        <v>336</v>
      </c>
      <c r="E146" s="37" t="s">
        <v>336</v>
      </c>
      <c r="F146" s="79"/>
      <c r="G146" s="70">
        <v>0</v>
      </c>
      <c r="H146" s="70"/>
      <c r="I146" s="229" t="str">
        <f t="shared" si="22"/>
        <v xml:space="preserve"> </v>
      </c>
      <c r="J146" s="229" t="str">
        <f t="shared" si="23"/>
        <v xml:space="preserve"> </v>
      </c>
      <c r="K146" s="229" t="str">
        <f t="shared" si="24"/>
        <v xml:space="preserve"> </v>
      </c>
      <c r="L146" s="229" t="str">
        <f t="shared" si="25"/>
        <v xml:space="preserve"> </v>
      </c>
      <c r="M146" s="229" t="str">
        <f t="shared" si="26"/>
        <v xml:space="preserve"> </v>
      </c>
      <c r="N146" s="41"/>
      <c r="O146" s="34">
        <v>106</v>
      </c>
      <c r="P146" s="69" t="s">
        <v>234</v>
      </c>
      <c r="Q146" s="37" t="s">
        <v>336</v>
      </c>
      <c r="R146" s="79" t="s">
        <v>336</v>
      </c>
      <c r="S146" s="37" t="s">
        <v>336</v>
      </c>
      <c r="U146" s="43">
        <v>0</v>
      </c>
      <c r="W146" s="229" t="str">
        <f t="shared" si="27"/>
        <v xml:space="preserve"> </v>
      </c>
      <c r="X146" s="229" t="str">
        <f t="shared" si="28"/>
        <v xml:space="preserve"> </v>
      </c>
      <c r="Y146" s="229" t="str">
        <f t="shared" si="29"/>
        <v xml:space="preserve"> </v>
      </c>
      <c r="Z146" s="229" t="str">
        <f t="shared" si="30"/>
        <v xml:space="preserve"> </v>
      </c>
      <c r="AA146" s="229" t="str">
        <f t="shared" si="31"/>
        <v xml:space="preserve"> </v>
      </c>
    </row>
    <row r="147" spans="1:27" ht="15" customHeight="1" x14ac:dyDescent="0.3">
      <c r="A147" s="34">
        <v>107</v>
      </c>
      <c r="B147" s="69" t="s">
        <v>235</v>
      </c>
      <c r="C147" s="37" t="s">
        <v>336</v>
      </c>
      <c r="D147" s="70" t="s">
        <v>336</v>
      </c>
      <c r="E147" s="37" t="s">
        <v>336</v>
      </c>
      <c r="F147" s="79"/>
      <c r="G147" s="70">
        <v>0</v>
      </c>
      <c r="H147" s="70"/>
      <c r="I147" s="229" t="str">
        <f t="shared" si="22"/>
        <v xml:space="preserve"> </v>
      </c>
      <c r="J147" s="229" t="str">
        <f t="shared" si="23"/>
        <v xml:space="preserve"> </v>
      </c>
      <c r="K147" s="229" t="str">
        <f t="shared" si="24"/>
        <v xml:space="preserve"> </v>
      </c>
      <c r="L147" s="229" t="str">
        <f t="shared" si="25"/>
        <v xml:space="preserve"> </v>
      </c>
      <c r="M147" s="229" t="str">
        <f t="shared" si="26"/>
        <v xml:space="preserve"> </v>
      </c>
      <c r="N147" s="41"/>
      <c r="O147" s="34">
        <v>107</v>
      </c>
      <c r="P147" s="69" t="s">
        <v>235</v>
      </c>
      <c r="Q147" s="37" t="s">
        <v>336</v>
      </c>
      <c r="R147" s="79" t="s">
        <v>336</v>
      </c>
      <c r="S147" s="37">
        <v>13986</v>
      </c>
      <c r="T147" s="37"/>
      <c r="U147" s="36">
        <v>0</v>
      </c>
      <c r="V147" s="36">
        <v>18853</v>
      </c>
      <c r="W147" s="229" t="str">
        <f t="shared" si="27"/>
        <v xml:space="preserve"> </v>
      </c>
      <c r="X147" s="229" t="str">
        <f t="shared" si="28"/>
        <v xml:space="preserve"> </v>
      </c>
      <c r="Y147" s="229">
        <f t="shared" si="29"/>
        <v>34.799084799084795</v>
      </c>
      <c r="Z147" s="229" t="str">
        <f t="shared" si="30"/>
        <v xml:space="preserve"> </v>
      </c>
      <c r="AA147" s="229" t="str">
        <f t="shared" si="31"/>
        <v xml:space="preserve"> </v>
      </c>
    </row>
    <row r="148" spans="1:27" ht="15" customHeight="1" x14ac:dyDescent="0.3">
      <c r="A148" s="34">
        <v>108</v>
      </c>
      <c r="B148" s="69" t="s">
        <v>236</v>
      </c>
      <c r="C148" s="37" t="s">
        <v>336</v>
      </c>
      <c r="D148" s="70" t="s">
        <v>336</v>
      </c>
      <c r="E148" s="37" t="s">
        <v>336</v>
      </c>
      <c r="F148" s="79"/>
      <c r="G148" s="70">
        <v>0</v>
      </c>
      <c r="H148" s="70"/>
      <c r="I148" s="229" t="str">
        <f t="shared" si="22"/>
        <v xml:space="preserve"> </v>
      </c>
      <c r="J148" s="229" t="str">
        <f t="shared" si="23"/>
        <v xml:space="preserve"> </v>
      </c>
      <c r="K148" s="229" t="str">
        <f t="shared" si="24"/>
        <v xml:space="preserve"> </v>
      </c>
      <c r="L148" s="229" t="str">
        <f t="shared" si="25"/>
        <v xml:space="preserve"> </v>
      </c>
      <c r="M148" s="229" t="str">
        <f t="shared" si="26"/>
        <v xml:space="preserve"> </v>
      </c>
      <c r="N148" s="41"/>
      <c r="O148" s="34">
        <v>108</v>
      </c>
      <c r="P148" s="69" t="s">
        <v>236</v>
      </c>
      <c r="Q148" s="37">
        <v>35036</v>
      </c>
      <c r="R148" s="79">
        <v>5914</v>
      </c>
      <c r="S148" s="37">
        <v>6675</v>
      </c>
      <c r="T148" s="37">
        <v>8511</v>
      </c>
      <c r="U148" s="36">
        <v>21617</v>
      </c>
      <c r="V148" s="36">
        <v>11864</v>
      </c>
      <c r="W148" s="229">
        <f t="shared" si="27"/>
        <v>-66.137686950565126</v>
      </c>
      <c r="X148" s="229">
        <f t="shared" si="28"/>
        <v>100.60872505918161</v>
      </c>
      <c r="Y148" s="229">
        <f t="shared" si="29"/>
        <v>77.737827715355792</v>
      </c>
      <c r="Z148" s="229">
        <f t="shared" si="30"/>
        <v>39.396075666784157</v>
      </c>
      <c r="AA148" s="229">
        <f t="shared" si="31"/>
        <v>-45.117268816209467</v>
      </c>
    </row>
    <row r="149" spans="1:27" ht="15" customHeight="1" x14ac:dyDescent="0.3">
      <c r="A149" s="34">
        <v>109</v>
      </c>
      <c r="B149" s="69" t="s">
        <v>237</v>
      </c>
      <c r="C149" s="37" t="s">
        <v>336</v>
      </c>
      <c r="D149" s="70" t="s">
        <v>336</v>
      </c>
      <c r="E149" s="37" t="s">
        <v>336</v>
      </c>
      <c r="F149" s="79"/>
      <c r="G149" s="70">
        <v>0</v>
      </c>
      <c r="H149" s="70"/>
      <c r="I149" s="229" t="str">
        <f t="shared" si="22"/>
        <v xml:space="preserve"> </v>
      </c>
      <c r="J149" s="229" t="str">
        <f t="shared" si="23"/>
        <v xml:space="preserve"> </v>
      </c>
      <c r="K149" s="229" t="str">
        <f t="shared" si="24"/>
        <v xml:space="preserve"> </v>
      </c>
      <c r="L149" s="229" t="str">
        <f t="shared" si="25"/>
        <v xml:space="preserve"> </v>
      </c>
      <c r="M149" s="229" t="str">
        <f t="shared" si="26"/>
        <v xml:space="preserve"> </v>
      </c>
      <c r="N149" s="41"/>
      <c r="O149" s="34">
        <v>109</v>
      </c>
      <c r="P149" s="69" t="s">
        <v>237</v>
      </c>
      <c r="Q149" s="37">
        <v>10260</v>
      </c>
      <c r="R149" s="79">
        <v>6550</v>
      </c>
      <c r="S149" s="37">
        <v>50058</v>
      </c>
      <c r="T149" s="37">
        <v>140895</v>
      </c>
      <c r="U149" s="36">
        <v>99595</v>
      </c>
      <c r="V149" s="43">
        <v>95133</v>
      </c>
      <c r="W149" s="229">
        <f t="shared" si="27"/>
        <v>827.22222222222217</v>
      </c>
      <c r="X149" s="229">
        <f t="shared" si="28"/>
        <v>1352.4122137404581</v>
      </c>
      <c r="Y149" s="229">
        <f t="shared" si="29"/>
        <v>90.045547165288269</v>
      </c>
      <c r="Z149" s="229">
        <f t="shared" si="30"/>
        <v>-32.479506015117636</v>
      </c>
      <c r="AA149" s="229">
        <f t="shared" si="31"/>
        <v>-4.4801445855715656</v>
      </c>
    </row>
    <row r="150" spans="1:27" ht="15" customHeight="1" x14ac:dyDescent="0.3">
      <c r="A150" s="34">
        <v>110</v>
      </c>
      <c r="B150" s="33" t="s">
        <v>238</v>
      </c>
      <c r="C150" s="37" t="s">
        <v>336</v>
      </c>
      <c r="D150" s="70" t="s">
        <v>336</v>
      </c>
      <c r="E150" s="111" t="s">
        <v>336</v>
      </c>
      <c r="G150" s="43">
        <v>0</v>
      </c>
      <c r="H150" s="70"/>
      <c r="I150" s="229" t="str">
        <f t="shared" si="22"/>
        <v xml:space="preserve"> </v>
      </c>
      <c r="J150" s="229" t="str">
        <f t="shared" si="23"/>
        <v xml:space="preserve"> </v>
      </c>
      <c r="K150" s="229" t="str">
        <f t="shared" si="24"/>
        <v xml:space="preserve"> </v>
      </c>
      <c r="L150" s="229" t="str">
        <f t="shared" si="25"/>
        <v xml:space="preserve"> </v>
      </c>
      <c r="M150" s="229" t="str">
        <f t="shared" si="26"/>
        <v xml:space="preserve"> </v>
      </c>
      <c r="N150" s="41"/>
      <c r="O150" s="34">
        <v>110</v>
      </c>
      <c r="P150" s="33" t="s">
        <v>238</v>
      </c>
      <c r="Q150" s="37">
        <v>1680</v>
      </c>
      <c r="R150" s="79" t="s">
        <v>336</v>
      </c>
      <c r="S150" s="37">
        <v>1227</v>
      </c>
      <c r="U150" s="43">
        <v>1118</v>
      </c>
      <c r="V150" s="36"/>
      <c r="W150" s="229">
        <f t="shared" si="27"/>
        <v>-100</v>
      </c>
      <c r="X150" s="229" t="str">
        <f t="shared" si="28"/>
        <v xml:space="preserve"> </v>
      </c>
      <c r="Y150" s="229">
        <f t="shared" si="29"/>
        <v>-100</v>
      </c>
      <c r="Z150" s="229" t="str">
        <f t="shared" si="30"/>
        <v xml:space="preserve"> </v>
      </c>
      <c r="AA150" s="229">
        <f t="shared" si="31"/>
        <v>-100</v>
      </c>
    </row>
    <row r="151" spans="1:27" ht="15" customHeight="1" x14ac:dyDescent="0.3">
      <c r="A151" s="34">
        <v>111</v>
      </c>
      <c r="B151" s="69" t="s">
        <v>239</v>
      </c>
      <c r="C151" s="37" t="s">
        <v>336</v>
      </c>
      <c r="D151" s="70" t="s">
        <v>336</v>
      </c>
      <c r="E151" s="37"/>
      <c r="F151" s="79"/>
      <c r="G151" s="70">
        <v>0</v>
      </c>
      <c r="H151" s="70"/>
      <c r="I151" s="229" t="str">
        <f t="shared" si="22"/>
        <v xml:space="preserve"> </v>
      </c>
      <c r="J151" s="229" t="str">
        <f t="shared" si="23"/>
        <v xml:space="preserve"> </v>
      </c>
      <c r="K151" s="229" t="str">
        <f t="shared" si="24"/>
        <v xml:space="preserve"> </v>
      </c>
      <c r="L151" s="229" t="str">
        <f t="shared" si="25"/>
        <v xml:space="preserve"> </v>
      </c>
      <c r="M151" s="229" t="str">
        <f t="shared" si="26"/>
        <v xml:space="preserve"> </v>
      </c>
      <c r="N151" s="41"/>
      <c r="O151" s="34">
        <v>111</v>
      </c>
      <c r="P151" s="69" t="s">
        <v>239</v>
      </c>
      <c r="Q151" s="37" t="s">
        <v>336</v>
      </c>
      <c r="R151" s="79" t="s">
        <v>336</v>
      </c>
      <c r="S151" s="37"/>
      <c r="T151" s="37"/>
      <c r="U151" s="36">
        <v>10430</v>
      </c>
      <c r="W151" s="229" t="str">
        <f t="shared" si="27"/>
        <v xml:space="preserve"> </v>
      </c>
      <c r="X151" s="229" t="str">
        <f t="shared" si="28"/>
        <v xml:space="preserve"> </v>
      </c>
      <c r="Y151" s="229" t="str">
        <f t="shared" si="29"/>
        <v xml:space="preserve"> </v>
      </c>
      <c r="Z151" s="229" t="str">
        <f t="shared" si="30"/>
        <v xml:space="preserve"> </v>
      </c>
      <c r="AA151" s="229">
        <f t="shared" si="31"/>
        <v>-100</v>
      </c>
    </row>
    <row r="152" spans="1:27" ht="15" customHeight="1" x14ac:dyDescent="0.3">
      <c r="A152" s="34">
        <v>112</v>
      </c>
      <c r="B152" s="69" t="s">
        <v>240</v>
      </c>
      <c r="C152" s="37" t="s">
        <v>336</v>
      </c>
      <c r="D152" s="70" t="s">
        <v>336</v>
      </c>
      <c r="E152" s="37" t="s">
        <v>336</v>
      </c>
      <c r="F152" s="79"/>
      <c r="G152" s="70">
        <v>0</v>
      </c>
      <c r="I152" s="229" t="str">
        <f t="shared" si="22"/>
        <v xml:space="preserve"> </v>
      </c>
      <c r="J152" s="229" t="str">
        <f t="shared" si="23"/>
        <v xml:space="preserve"> </v>
      </c>
      <c r="K152" s="229" t="str">
        <f t="shared" si="24"/>
        <v xml:space="preserve"> </v>
      </c>
      <c r="L152" s="229" t="str">
        <f t="shared" si="25"/>
        <v xml:space="preserve"> </v>
      </c>
      <c r="M152" s="229" t="str">
        <f t="shared" si="26"/>
        <v xml:space="preserve"> </v>
      </c>
      <c r="N152" s="41"/>
      <c r="O152" s="34">
        <v>112</v>
      </c>
      <c r="P152" s="69" t="s">
        <v>240</v>
      </c>
      <c r="Q152" s="37">
        <v>7312</v>
      </c>
      <c r="R152" s="79" t="s">
        <v>336</v>
      </c>
      <c r="S152" s="37" t="s">
        <v>336</v>
      </c>
      <c r="T152" s="37"/>
      <c r="U152" s="36">
        <v>1150</v>
      </c>
      <c r="V152" s="36">
        <v>7671</v>
      </c>
      <c r="W152" s="229">
        <f t="shared" si="27"/>
        <v>4.9097374179431199</v>
      </c>
      <c r="X152" s="229" t="str">
        <f t="shared" si="28"/>
        <v xml:space="preserve"> </v>
      </c>
      <c r="Y152" s="229" t="str">
        <f t="shared" si="29"/>
        <v xml:space="preserve"> </v>
      </c>
      <c r="Z152" s="229" t="str">
        <f t="shared" si="30"/>
        <v xml:space="preserve"> </v>
      </c>
      <c r="AA152" s="229">
        <f t="shared" si="31"/>
        <v>567.04347826086951</v>
      </c>
    </row>
    <row r="153" spans="1:27" ht="15" customHeight="1" x14ac:dyDescent="0.3">
      <c r="A153" s="34">
        <v>113</v>
      </c>
      <c r="B153" s="69" t="s">
        <v>241</v>
      </c>
      <c r="C153" s="37" t="s">
        <v>336</v>
      </c>
      <c r="D153" s="70" t="s">
        <v>336</v>
      </c>
      <c r="E153" s="37" t="s">
        <v>336</v>
      </c>
      <c r="F153" s="79"/>
      <c r="G153" s="70">
        <v>0</v>
      </c>
      <c r="I153" s="229" t="str">
        <f t="shared" si="22"/>
        <v xml:space="preserve"> </v>
      </c>
      <c r="J153" s="229" t="str">
        <f t="shared" si="23"/>
        <v xml:space="preserve"> </v>
      </c>
      <c r="K153" s="229" t="str">
        <f t="shared" si="24"/>
        <v xml:space="preserve"> </v>
      </c>
      <c r="L153" s="229" t="str">
        <f t="shared" si="25"/>
        <v xml:space="preserve"> </v>
      </c>
      <c r="M153" s="229" t="str">
        <f t="shared" si="26"/>
        <v xml:space="preserve"> </v>
      </c>
      <c r="N153" s="41"/>
      <c r="O153" s="34">
        <v>113</v>
      </c>
      <c r="P153" s="69" t="s">
        <v>241</v>
      </c>
      <c r="Q153" s="37" t="s">
        <v>336</v>
      </c>
      <c r="R153" s="79" t="s">
        <v>336</v>
      </c>
      <c r="S153" s="37" t="s">
        <v>336</v>
      </c>
      <c r="T153" s="37"/>
      <c r="U153" s="36">
        <v>0</v>
      </c>
      <c r="V153" s="36"/>
      <c r="W153" s="229" t="str">
        <f t="shared" si="27"/>
        <v xml:space="preserve"> </v>
      </c>
      <c r="X153" s="229" t="str">
        <f t="shared" si="28"/>
        <v xml:space="preserve"> </v>
      </c>
      <c r="Y153" s="229" t="str">
        <f t="shared" si="29"/>
        <v xml:space="preserve"> </v>
      </c>
      <c r="Z153" s="229" t="str">
        <f t="shared" si="30"/>
        <v xml:space="preserve"> </v>
      </c>
      <c r="AA153" s="229" t="str">
        <f t="shared" si="31"/>
        <v xml:space="preserve"> </v>
      </c>
    </row>
    <row r="154" spans="1:27" ht="15" customHeight="1" x14ac:dyDescent="0.3">
      <c r="A154" s="34">
        <v>114</v>
      </c>
      <c r="B154" s="69" t="s">
        <v>242</v>
      </c>
      <c r="C154" s="37" t="s">
        <v>336</v>
      </c>
      <c r="D154" s="70" t="s">
        <v>336</v>
      </c>
      <c r="E154" s="37" t="s">
        <v>336</v>
      </c>
      <c r="F154" s="79"/>
      <c r="G154" s="70">
        <v>0</v>
      </c>
      <c r="I154" s="229" t="str">
        <f t="shared" si="22"/>
        <v xml:space="preserve"> </v>
      </c>
      <c r="J154" s="229" t="str">
        <f t="shared" si="23"/>
        <v xml:space="preserve"> </v>
      </c>
      <c r="K154" s="229" t="str">
        <f t="shared" si="24"/>
        <v xml:space="preserve"> </v>
      </c>
      <c r="L154" s="229" t="str">
        <f t="shared" si="25"/>
        <v xml:space="preserve"> </v>
      </c>
      <c r="M154" s="229" t="str">
        <f t="shared" si="26"/>
        <v xml:space="preserve"> </v>
      </c>
      <c r="N154" s="41"/>
      <c r="O154" s="34">
        <v>114</v>
      </c>
      <c r="P154" s="69" t="s">
        <v>242</v>
      </c>
      <c r="Q154" s="37">
        <v>9925</v>
      </c>
      <c r="R154" s="79">
        <v>61838</v>
      </c>
      <c r="S154" s="37" t="s">
        <v>336</v>
      </c>
      <c r="T154" s="43">
        <v>5472</v>
      </c>
      <c r="U154" s="43">
        <v>0</v>
      </c>
      <c r="V154" s="43">
        <v>4560</v>
      </c>
      <c r="W154" s="229">
        <f t="shared" si="27"/>
        <v>-54.055415617128467</v>
      </c>
      <c r="X154" s="229">
        <f t="shared" si="28"/>
        <v>-92.625893463566086</v>
      </c>
      <c r="Y154" s="229" t="str">
        <f t="shared" si="29"/>
        <v xml:space="preserve"> </v>
      </c>
      <c r="Z154" s="229">
        <f t="shared" si="30"/>
        <v>-16.666666666666657</v>
      </c>
      <c r="AA154" s="229" t="str">
        <f t="shared" si="31"/>
        <v xml:space="preserve"> </v>
      </c>
    </row>
    <row r="155" spans="1:27" ht="15" customHeight="1" x14ac:dyDescent="0.3">
      <c r="A155" s="34">
        <v>115</v>
      </c>
      <c r="B155" s="69" t="s">
        <v>243</v>
      </c>
      <c r="C155" s="37" t="s">
        <v>336</v>
      </c>
      <c r="D155" s="70" t="s">
        <v>336</v>
      </c>
      <c r="E155" s="37" t="s">
        <v>336</v>
      </c>
      <c r="F155" s="79"/>
      <c r="G155" s="70">
        <v>0</v>
      </c>
      <c r="I155" s="229" t="str">
        <f t="shared" si="22"/>
        <v xml:space="preserve"> </v>
      </c>
      <c r="J155" s="229" t="str">
        <f t="shared" si="23"/>
        <v xml:space="preserve"> </v>
      </c>
      <c r="K155" s="229" t="str">
        <f t="shared" si="24"/>
        <v xml:space="preserve"> </v>
      </c>
      <c r="L155" s="229" t="str">
        <f t="shared" si="25"/>
        <v xml:space="preserve"> </v>
      </c>
      <c r="M155" s="229" t="str">
        <f t="shared" si="26"/>
        <v xml:space="preserve"> </v>
      </c>
      <c r="N155" s="41"/>
      <c r="O155" s="34">
        <v>115</v>
      </c>
      <c r="P155" s="69" t="s">
        <v>243</v>
      </c>
      <c r="Q155" s="37" t="s">
        <v>336</v>
      </c>
      <c r="R155" s="79" t="s">
        <v>336</v>
      </c>
      <c r="S155" s="37">
        <v>1238</v>
      </c>
      <c r="T155" s="37"/>
      <c r="U155" s="36">
        <v>0</v>
      </c>
      <c r="W155" s="229" t="str">
        <f t="shared" si="27"/>
        <v xml:space="preserve"> </v>
      </c>
      <c r="X155" s="229" t="str">
        <f t="shared" si="28"/>
        <v xml:space="preserve"> </v>
      </c>
      <c r="Y155" s="229">
        <f t="shared" si="29"/>
        <v>-100</v>
      </c>
      <c r="Z155" s="229" t="str">
        <f t="shared" si="30"/>
        <v xml:space="preserve"> </v>
      </c>
      <c r="AA155" s="229" t="str">
        <f t="shared" si="31"/>
        <v xml:space="preserve"> </v>
      </c>
    </row>
    <row r="156" spans="1:27" ht="15" customHeight="1" x14ac:dyDescent="0.3">
      <c r="A156" s="34">
        <v>116</v>
      </c>
      <c r="B156" s="69" t="s">
        <v>244</v>
      </c>
      <c r="C156" s="37">
        <v>4847</v>
      </c>
      <c r="D156" s="70">
        <v>117083</v>
      </c>
      <c r="E156" s="37">
        <v>15038668</v>
      </c>
      <c r="F156" s="79"/>
      <c r="G156" s="70">
        <v>167854075</v>
      </c>
      <c r="H156" s="70">
        <v>3421517</v>
      </c>
      <c r="I156" s="229">
        <f t="shared" si="22"/>
        <v>70490.406436971316</v>
      </c>
      <c r="J156" s="229">
        <f t="shared" si="23"/>
        <v>2822.3004193606243</v>
      </c>
      <c r="K156" s="229">
        <f t="shared" si="24"/>
        <v>-77.248536904997167</v>
      </c>
      <c r="L156" s="229" t="str">
        <f t="shared" si="25"/>
        <v xml:space="preserve"> </v>
      </c>
      <c r="M156" s="229">
        <f t="shared" si="26"/>
        <v>-97.961612192018578</v>
      </c>
      <c r="N156" s="41"/>
      <c r="O156" s="34">
        <v>116</v>
      </c>
      <c r="P156" s="69" t="s">
        <v>244</v>
      </c>
      <c r="Q156" s="37">
        <v>32295</v>
      </c>
      <c r="R156" s="79">
        <v>138820</v>
      </c>
      <c r="S156" s="37">
        <v>1950</v>
      </c>
      <c r="T156" s="37">
        <v>110863</v>
      </c>
      <c r="U156" s="36">
        <v>89068</v>
      </c>
      <c r="V156" s="36">
        <v>238479</v>
      </c>
      <c r="W156" s="229">
        <f t="shared" si="27"/>
        <v>638.43938690199718</v>
      </c>
      <c r="X156" s="229">
        <f t="shared" si="28"/>
        <v>71.790087883590274</v>
      </c>
      <c r="Y156" s="229">
        <f t="shared" si="29"/>
        <v>12129.692307692309</v>
      </c>
      <c r="Z156" s="229">
        <f t="shared" si="30"/>
        <v>115.11144385412626</v>
      </c>
      <c r="AA156" s="229">
        <f t="shared" si="31"/>
        <v>167.74936003952035</v>
      </c>
    </row>
    <row r="157" spans="1:27" ht="15" customHeight="1" x14ac:dyDescent="0.3">
      <c r="A157" s="34">
        <v>117</v>
      </c>
      <c r="B157" s="69" t="s">
        <v>245</v>
      </c>
      <c r="C157" s="37" t="s">
        <v>336</v>
      </c>
      <c r="D157" s="70" t="s">
        <v>336</v>
      </c>
      <c r="E157" s="37" t="s">
        <v>336</v>
      </c>
      <c r="F157" s="79"/>
      <c r="G157" s="70">
        <v>0</v>
      </c>
      <c r="H157" s="70"/>
      <c r="I157" s="229" t="str">
        <f t="shared" si="22"/>
        <v xml:space="preserve"> </v>
      </c>
      <c r="J157" s="229" t="str">
        <f t="shared" si="23"/>
        <v xml:space="preserve"> </v>
      </c>
      <c r="K157" s="229" t="str">
        <f t="shared" si="24"/>
        <v xml:space="preserve"> </v>
      </c>
      <c r="L157" s="229" t="str">
        <f t="shared" si="25"/>
        <v xml:space="preserve"> </v>
      </c>
      <c r="M157" s="229" t="str">
        <f t="shared" si="26"/>
        <v xml:space="preserve"> </v>
      </c>
      <c r="N157" s="41"/>
      <c r="O157" s="34">
        <v>117</v>
      </c>
      <c r="P157" s="69" t="s">
        <v>245</v>
      </c>
      <c r="Q157" s="37" t="s">
        <v>336</v>
      </c>
      <c r="R157" s="79" t="s">
        <v>336</v>
      </c>
      <c r="S157" s="37" t="s">
        <v>336</v>
      </c>
      <c r="T157" s="37"/>
      <c r="U157" s="36">
        <v>0</v>
      </c>
      <c r="V157" s="36"/>
      <c r="W157" s="229" t="str">
        <f t="shared" si="27"/>
        <v xml:space="preserve"> </v>
      </c>
      <c r="X157" s="229" t="str">
        <f t="shared" si="28"/>
        <v xml:space="preserve"> </v>
      </c>
      <c r="Y157" s="229" t="str">
        <f t="shared" si="29"/>
        <v xml:space="preserve"> </v>
      </c>
      <c r="Z157" s="229" t="str">
        <f t="shared" si="30"/>
        <v xml:space="preserve"> </v>
      </c>
      <c r="AA157" s="229" t="str">
        <f t="shared" si="31"/>
        <v xml:space="preserve"> </v>
      </c>
    </row>
    <row r="158" spans="1:27" ht="15" customHeight="1" x14ac:dyDescent="0.3">
      <c r="A158" s="34">
        <v>118</v>
      </c>
      <c r="B158" s="33" t="s">
        <v>246</v>
      </c>
      <c r="C158" s="37" t="s">
        <v>336</v>
      </c>
      <c r="D158" s="70" t="s">
        <v>336</v>
      </c>
      <c r="E158" s="111" t="s">
        <v>336</v>
      </c>
      <c r="G158" s="43">
        <v>0</v>
      </c>
      <c r="H158" s="70"/>
      <c r="I158" s="229" t="str">
        <f t="shared" si="22"/>
        <v xml:space="preserve"> </v>
      </c>
      <c r="J158" s="229" t="str">
        <f t="shared" si="23"/>
        <v xml:space="preserve"> </v>
      </c>
      <c r="K158" s="229" t="str">
        <f t="shared" si="24"/>
        <v xml:space="preserve"> </v>
      </c>
      <c r="L158" s="229" t="str">
        <f t="shared" si="25"/>
        <v xml:space="preserve"> </v>
      </c>
      <c r="M158" s="229" t="str">
        <f t="shared" si="26"/>
        <v xml:space="preserve"> </v>
      </c>
      <c r="N158" s="41"/>
      <c r="O158" s="34">
        <v>118</v>
      </c>
      <c r="P158" s="33" t="s">
        <v>246</v>
      </c>
      <c r="Q158" s="37" t="s">
        <v>336</v>
      </c>
      <c r="R158" s="79">
        <v>290300</v>
      </c>
      <c r="S158" s="43" t="s">
        <v>336</v>
      </c>
      <c r="T158" s="37"/>
      <c r="U158" s="36">
        <v>5635</v>
      </c>
      <c r="V158" s="36">
        <v>4939</v>
      </c>
      <c r="W158" s="229" t="str">
        <f t="shared" si="27"/>
        <v xml:space="preserve"> </v>
      </c>
      <c r="X158" s="229">
        <f t="shared" si="28"/>
        <v>-98.298656562177058</v>
      </c>
      <c r="Y158" s="229" t="str">
        <f t="shared" si="29"/>
        <v xml:space="preserve"> </v>
      </c>
      <c r="Z158" s="229" t="str">
        <f t="shared" si="30"/>
        <v xml:space="preserve"> </v>
      </c>
      <c r="AA158" s="229">
        <f t="shared" si="31"/>
        <v>-12.351375332741782</v>
      </c>
    </row>
    <row r="159" spans="1:27" ht="15" customHeight="1" x14ac:dyDescent="0.3">
      <c r="A159" s="34">
        <v>119</v>
      </c>
      <c r="B159" s="33" t="s">
        <v>247</v>
      </c>
      <c r="C159" s="37" t="s">
        <v>336</v>
      </c>
      <c r="D159" s="70" t="s">
        <v>336</v>
      </c>
      <c r="E159" s="111"/>
      <c r="G159" s="43">
        <v>0</v>
      </c>
      <c r="H159" s="70"/>
      <c r="I159" s="229" t="str">
        <f t="shared" si="22"/>
        <v xml:space="preserve"> </v>
      </c>
      <c r="J159" s="229" t="str">
        <f t="shared" si="23"/>
        <v xml:space="preserve"> </v>
      </c>
      <c r="K159" s="229" t="str">
        <f t="shared" si="24"/>
        <v xml:space="preserve"> </v>
      </c>
      <c r="L159" s="229" t="str">
        <f t="shared" si="25"/>
        <v xml:space="preserve"> </v>
      </c>
      <c r="M159" s="229" t="str">
        <f t="shared" si="26"/>
        <v xml:space="preserve"> </v>
      </c>
      <c r="N159" s="41"/>
      <c r="O159" s="34">
        <v>119</v>
      </c>
      <c r="P159" s="33" t="s">
        <v>247</v>
      </c>
      <c r="Q159" s="37" t="s">
        <v>336</v>
      </c>
      <c r="R159" s="79" t="s">
        <v>336</v>
      </c>
      <c r="U159" s="43">
        <v>93734</v>
      </c>
      <c r="W159" s="229" t="str">
        <f t="shared" si="27"/>
        <v xml:space="preserve"> </v>
      </c>
      <c r="X159" s="229" t="str">
        <f t="shared" si="28"/>
        <v xml:space="preserve"> </v>
      </c>
      <c r="Y159" s="229" t="str">
        <f t="shared" si="29"/>
        <v xml:space="preserve"> </v>
      </c>
      <c r="Z159" s="229" t="str">
        <f t="shared" si="30"/>
        <v xml:space="preserve"> </v>
      </c>
      <c r="AA159" s="229">
        <f t="shared" si="31"/>
        <v>-100</v>
      </c>
    </row>
    <row r="160" spans="1:27" ht="15" customHeight="1" x14ac:dyDescent="0.3">
      <c r="A160" s="34">
        <v>120</v>
      </c>
      <c r="B160" s="33" t="s">
        <v>248</v>
      </c>
      <c r="C160" s="37" t="s">
        <v>336</v>
      </c>
      <c r="D160" s="70" t="s">
        <v>336</v>
      </c>
      <c r="E160" s="111"/>
      <c r="G160" s="43">
        <v>0</v>
      </c>
      <c r="H160" s="70"/>
      <c r="I160" s="229" t="str">
        <f t="shared" si="22"/>
        <v xml:space="preserve"> </v>
      </c>
      <c r="J160" s="229" t="str">
        <f t="shared" si="23"/>
        <v xml:space="preserve"> </v>
      </c>
      <c r="K160" s="229" t="str">
        <f t="shared" si="24"/>
        <v xml:space="preserve"> </v>
      </c>
      <c r="L160" s="229" t="str">
        <f t="shared" si="25"/>
        <v xml:space="preserve"> </v>
      </c>
      <c r="M160" s="229" t="str">
        <f t="shared" si="26"/>
        <v xml:space="preserve"> </v>
      </c>
      <c r="N160" s="41"/>
      <c r="O160" s="34">
        <v>120</v>
      </c>
      <c r="P160" s="33" t="s">
        <v>248</v>
      </c>
      <c r="Q160" s="37" t="s">
        <v>336</v>
      </c>
      <c r="R160" s="79" t="s">
        <v>336</v>
      </c>
      <c r="S160" s="43">
        <v>26663</v>
      </c>
      <c r="U160" s="43">
        <v>10718</v>
      </c>
      <c r="W160" s="229" t="str">
        <f t="shared" si="27"/>
        <v xml:space="preserve"> </v>
      </c>
      <c r="X160" s="229" t="str">
        <f t="shared" si="28"/>
        <v xml:space="preserve"> </v>
      </c>
      <c r="Y160" s="229">
        <f t="shared" si="29"/>
        <v>-100</v>
      </c>
      <c r="Z160" s="229" t="str">
        <f t="shared" si="30"/>
        <v xml:space="preserve"> </v>
      </c>
      <c r="AA160" s="229">
        <f t="shared" si="31"/>
        <v>-100</v>
      </c>
    </row>
    <row r="161" spans="1:27" ht="15" customHeight="1" x14ac:dyDescent="0.3">
      <c r="A161" s="34">
        <v>121</v>
      </c>
      <c r="B161" s="69" t="s">
        <v>249</v>
      </c>
      <c r="C161" s="37" t="s">
        <v>336</v>
      </c>
      <c r="D161" s="70" t="s">
        <v>336</v>
      </c>
      <c r="E161" s="37"/>
      <c r="F161" s="79"/>
      <c r="G161" s="70">
        <v>0</v>
      </c>
      <c r="H161" s="70"/>
      <c r="I161" s="229" t="str">
        <f t="shared" si="22"/>
        <v xml:space="preserve"> </v>
      </c>
      <c r="J161" s="229" t="str">
        <f t="shared" si="23"/>
        <v xml:space="preserve"> </v>
      </c>
      <c r="K161" s="229" t="str">
        <f t="shared" si="24"/>
        <v xml:space="preserve"> </v>
      </c>
      <c r="L161" s="229" t="str">
        <f t="shared" si="25"/>
        <v xml:space="preserve"> </v>
      </c>
      <c r="M161" s="229" t="str">
        <f t="shared" si="26"/>
        <v xml:space="preserve"> </v>
      </c>
      <c r="N161" s="41"/>
      <c r="O161" s="34">
        <v>121</v>
      </c>
      <c r="P161" s="69" t="s">
        <v>249</v>
      </c>
      <c r="Q161" s="37" t="s">
        <v>336</v>
      </c>
      <c r="R161" s="79">
        <v>14650</v>
      </c>
      <c r="S161" s="43">
        <v>326775</v>
      </c>
      <c r="U161" s="43">
        <v>23148</v>
      </c>
      <c r="W161" s="229" t="str">
        <f t="shared" si="27"/>
        <v xml:space="preserve"> </v>
      </c>
      <c r="X161" s="229">
        <f t="shared" si="28"/>
        <v>-100</v>
      </c>
      <c r="Y161" s="229">
        <f t="shared" si="29"/>
        <v>-100</v>
      </c>
      <c r="Z161" s="229" t="str">
        <f t="shared" si="30"/>
        <v xml:space="preserve"> </v>
      </c>
      <c r="AA161" s="229">
        <f t="shared" si="31"/>
        <v>-100</v>
      </c>
    </row>
    <row r="162" spans="1:27" ht="15" customHeight="1" x14ac:dyDescent="0.3">
      <c r="A162" s="34">
        <v>122</v>
      </c>
      <c r="B162" s="69" t="s">
        <v>250</v>
      </c>
      <c r="C162" s="37">
        <v>2918</v>
      </c>
      <c r="D162" s="70" t="s">
        <v>336</v>
      </c>
      <c r="E162" s="37" t="s">
        <v>336</v>
      </c>
      <c r="F162" s="79"/>
      <c r="G162" s="70">
        <v>0</v>
      </c>
      <c r="H162" s="70"/>
      <c r="I162" s="229">
        <f t="shared" si="22"/>
        <v>-100</v>
      </c>
      <c r="J162" s="229" t="str">
        <f t="shared" si="23"/>
        <v xml:space="preserve"> </v>
      </c>
      <c r="K162" s="229" t="str">
        <f t="shared" si="24"/>
        <v xml:space="preserve"> </v>
      </c>
      <c r="L162" s="229" t="str">
        <f t="shared" si="25"/>
        <v xml:space="preserve"> </v>
      </c>
      <c r="M162" s="229" t="str">
        <f t="shared" si="26"/>
        <v xml:space="preserve"> </v>
      </c>
      <c r="N162" s="41"/>
      <c r="O162" s="34">
        <v>122</v>
      </c>
      <c r="P162" s="69" t="s">
        <v>250</v>
      </c>
      <c r="Q162" s="37">
        <v>2612440</v>
      </c>
      <c r="R162" s="79">
        <v>1848355</v>
      </c>
      <c r="S162" s="37">
        <v>1712026</v>
      </c>
      <c r="T162" s="37">
        <v>2092780.0000000005</v>
      </c>
      <c r="U162" s="36">
        <v>2638331</v>
      </c>
      <c r="V162" s="43">
        <v>3208561</v>
      </c>
      <c r="W162" s="229">
        <f t="shared" si="27"/>
        <v>22.818552770589946</v>
      </c>
      <c r="X162" s="229">
        <f t="shared" si="28"/>
        <v>73.590084155911626</v>
      </c>
      <c r="Y162" s="229">
        <f t="shared" si="29"/>
        <v>87.413100034695731</v>
      </c>
      <c r="Z162" s="229">
        <f t="shared" si="30"/>
        <v>53.315733139651513</v>
      </c>
      <c r="AA162" s="229">
        <f t="shared" si="31"/>
        <v>21.613285065444771</v>
      </c>
    </row>
    <row r="163" spans="1:27" ht="15" customHeight="1" x14ac:dyDescent="0.3">
      <c r="A163" s="34">
        <v>123</v>
      </c>
      <c r="B163" s="69" t="s">
        <v>251</v>
      </c>
      <c r="C163" s="37" t="s">
        <v>336</v>
      </c>
      <c r="D163" s="70" t="s">
        <v>336</v>
      </c>
      <c r="E163" s="37" t="s">
        <v>336</v>
      </c>
      <c r="F163" s="79"/>
      <c r="G163" s="70">
        <v>0</v>
      </c>
      <c r="I163" s="229" t="str">
        <f t="shared" si="22"/>
        <v xml:space="preserve"> </v>
      </c>
      <c r="J163" s="229" t="str">
        <f t="shared" si="23"/>
        <v xml:space="preserve"> </v>
      </c>
      <c r="K163" s="229" t="str">
        <f t="shared" si="24"/>
        <v xml:space="preserve"> </v>
      </c>
      <c r="L163" s="229" t="str">
        <f t="shared" si="25"/>
        <v xml:space="preserve"> </v>
      </c>
      <c r="M163" s="229" t="str">
        <f t="shared" si="26"/>
        <v xml:space="preserve"> </v>
      </c>
      <c r="N163" s="41"/>
      <c r="O163" s="34">
        <v>123</v>
      </c>
      <c r="P163" s="69" t="s">
        <v>251</v>
      </c>
      <c r="Q163" s="37">
        <v>226794</v>
      </c>
      <c r="R163" s="79">
        <v>1340667</v>
      </c>
      <c r="S163" s="37">
        <v>109964</v>
      </c>
      <c r="T163" s="37">
        <v>6840</v>
      </c>
      <c r="U163" s="36">
        <v>175711</v>
      </c>
      <c r="V163" s="36">
        <v>153754</v>
      </c>
      <c r="W163" s="229">
        <f t="shared" si="27"/>
        <v>-32.205437533620824</v>
      </c>
      <c r="X163" s="229">
        <f t="shared" si="28"/>
        <v>-88.531529455114509</v>
      </c>
      <c r="Y163" s="229">
        <f t="shared" si="29"/>
        <v>39.822123604088603</v>
      </c>
      <c r="Z163" s="229">
        <f t="shared" si="30"/>
        <v>2147.8654970760235</v>
      </c>
      <c r="AA163" s="229">
        <f t="shared" si="31"/>
        <v>-12.496087325210141</v>
      </c>
    </row>
    <row r="164" spans="1:27" ht="15" customHeight="1" x14ac:dyDescent="0.3">
      <c r="A164" s="34">
        <v>124</v>
      </c>
      <c r="B164" s="69" t="s">
        <v>252</v>
      </c>
      <c r="C164" s="37" t="s">
        <v>336</v>
      </c>
      <c r="D164" s="70" t="s">
        <v>336</v>
      </c>
      <c r="E164" s="37" t="s">
        <v>336</v>
      </c>
      <c r="F164" s="79"/>
      <c r="G164" s="70">
        <v>0</v>
      </c>
      <c r="I164" s="229" t="str">
        <f t="shared" si="22"/>
        <v xml:space="preserve"> </v>
      </c>
      <c r="J164" s="229" t="str">
        <f t="shared" si="23"/>
        <v xml:space="preserve"> </v>
      </c>
      <c r="K164" s="229" t="str">
        <f t="shared" si="24"/>
        <v xml:space="preserve"> </v>
      </c>
      <c r="L164" s="229" t="str">
        <f t="shared" si="25"/>
        <v xml:space="preserve"> </v>
      </c>
      <c r="M164" s="229" t="str">
        <f t="shared" si="26"/>
        <v xml:space="preserve"> </v>
      </c>
      <c r="N164" s="41"/>
      <c r="O164" s="34">
        <v>124</v>
      </c>
      <c r="P164" s="69" t="s">
        <v>252</v>
      </c>
      <c r="Q164" s="37">
        <v>2800</v>
      </c>
      <c r="R164" s="79" t="s">
        <v>336</v>
      </c>
      <c r="S164" s="37" t="s">
        <v>336</v>
      </c>
      <c r="T164" s="37"/>
      <c r="U164" s="36">
        <v>10762</v>
      </c>
      <c r="V164" s="36">
        <v>10643</v>
      </c>
      <c r="W164" s="229">
        <f t="shared" si="27"/>
        <v>280.10714285714283</v>
      </c>
      <c r="X164" s="229" t="str">
        <f t="shared" si="28"/>
        <v xml:space="preserve"> </v>
      </c>
      <c r="Y164" s="229" t="str">
        <f t="shared" si="29"/>
        <v xml:space="preserve"> </v>
      </c>
      <c r="Z164" s="229" t="str">
        <f t="shared" si="30"/>
        <v xml:space="preserve"> </v>
      </c>
      <c r="AA164" s="229">
        <f t="shared" si="31"/>
        <v>-1.1057424270581606</v>
      </c>
    </row>
    <row r="165" spans="1:27" ht="15" customHeight="1" x14ac:dyDescent="0.3">
      <c r="A165" s="34">
        <v>125</v>
      </c>
      <c r="B165" s="69" t="s">
        <v>253</v>
      </c>
      <c r="C165" s="37" t="s">
        <v>336</v>
      </c>
      <c r="D165" s="70" t="s">
        <v>336</v>
      </c>
      <c r="E165" s="37" t="s">
        <v>336</v>
      </c>
      <c r="F165" s="79"/>
      <c r="G165" s="70">
        <v>0</v>
      </c>
      <c r="I165" s="229" t="str">
        <f t="shared" si="22"/>
        <v xml:space="preserve"> </v>
      </c>
      <c r="J165" s="229" t="str">
        <f t="shared" si="23"/>
        <v xml:space="preserve"> </v>
      </c>
      <c r="K165" s="229" t="str">
        <f t="shared" si="24"/>
        <v xml:space="preserve"> </v>
      </c>
      <c r="L165" s="229" t="str">
        <f t="shared" si="25"/>
        <v xml:space="preserve"> </v>
      </c>
      <c r="M165" s="229" t="str">
        <f t="shared" si="26"/>
        <v xml:space="preserve"> </v>
      </c>
      <c r="N165" s="41"/>
      <c r="O165" s="34">
        <v>125</v>
      </c>
      <c r="P165" s="69" t="s">
        <v>253</v>
      </c>
      <c r="Q165" s="37" t="s">
        <v>336</v>
      </c>
      <c r="R165" s="79" t="s">
        <v>336</v>
      </c>
      <c r="S165" s="37" t="s">
        <v>336</v>
      </c>
      <c r="T165" s="37"/>
      <c r="U165" s="36">
        <v>4929</v>
      </c>
      <c r="V165" s="36">
        <v>5060</v>
      </c>
      <c r="W165" s="229" t="str">
        <f t="shared" si="27"/>
        <v xml:space="preserve"> </v>
      </c>
      <c r="X165" s="229" t="str">
        <f t="shared" si="28"/>
        <v xml:space="preserve"> </v>
      </c>
      <c r="Y165" s="229" t="str">
        <f t="shared" si="29"/>
        <v xml:space="preserve"> </v>
      </c>
      <c r="Z165" s="229" t="str">
        <f t="shared" si="30"/>
        <v xml:space="preserve"> </v>
      </c>
      <c r="AA165" s="229">
        <f t="shared" si="31"/>
        <v>2.6577399066747773</v>
      </c>
    </row>
    <row r="166" spans="1:27" ht="15" customHeight="1" x14ac:dyDescent="0.3">
      <c r="A166" s="34">
        <v>126</v>
      </c>
      <c r="B166" s="69" t="s">
        <v>254</v>
      </c>
      <c r="C166" s="37" t="s">
        <v>336</v>
      </c>
      <c r="D166" s="70">
        <v>1714369</v>
      </c>
      <c r="E166" s="37">
        <v>1670777</v>
      </c>
      <c r="F166" s="79">
        <v>1675249</v>
      </c>
      <c r="G166" s="70">
        <v>1577042</v>
      </c>
      <c r="H166" s="43">
        <v>1477266</v>
      </c>
      <c r="I166" s="229" t="str">
        <f t="shared" si="22"/>
        <v xml:space="preserve"> </v>
      </c>
      <c r="J166" s="229">
        <f t="shared" si="23"/>
        <v>-13.830336409489448</v>
      </c>
      <c r="K166" s="229">
        <f t="shared" si="24"/>
        <v>-11.582096234267041</v>
      </c>
      <c r="L166" s="229">
        <f t="shared" si="25"/>
        <v>-11.818123753543503</v>
      </c>
      <c r="M166" s="229">
        <f t="shared" si="26"/>
        <v>-6.3267814046804034</v>
      </c>
      <c r="N166" s="41"/>
      <c r="O166" s="34">
        <v>126</v>
      </c>
      <c r="P166" s="69" t="s">
        <v>254</v>
      </c>
      <c r="Q166" s="37">
        <v>366092</v>
      </c>
      <c r="R166" s="79">
        <v>549938</v>
      </c>
      <c r="S166" s="37">
        <v>720916</v>
      </c>
      <c r="T166" s="37">
        <v>1185694.9999999998</v>
      </c>
      <c r="U166" s="36">
        <v>1018870</v>
      </c>
      <c r="V166" s="36">
        <v>309330.00000000006</v>
      </c>
      <c r="W166" s="229">
        <f t="shared" si="27"/>
        <v>-15.50484577647147</v>
      </c>
      <c r="X166" s="229">
        <f t="shared" si="28"/>
        <v>-43.751841116634957</v>
      </c>
      <c r="Y166" s="229">
        <f t="shared" si="29"/>
        <v>-57.092088398648379</v>
      </c>
      <c r="Z166" s="229">
        <f t="shared" si="30"/>
        <v>-73.911503379874233</v>
      </c>
      <c r="AA166" s="229">
        <f t="shared" si="31"/>
        <v>-69.639895177991306</v>
      </c>
    </row>
    <row r="167" spans="1:27" ht="15" customHeight="1" x14ac:dyDescent="0.3">
      <c r="A167" s="34">
        <v>127</v>
      </c>
      <c r="B167" s="69" t="s">
        <v>255</v>
      </c>
      <c r="C167" s="37">
        <v>983227</v>
      </c>
      <c r="D167" s="70">
        <v>2464625</v>
      </c>
      <c r="E167" s="37">
        <v>2687107</v>
      </c>
      <c r="F167" s="79">
        <v>2870772</v>
      </c>
      <c r="G167" s="70">
        <v>2827436</v>
      </c>
      <c r="H167" s="43">
        <v>1768393.9999999998</v>
      </c>
      <c r="I167" s="229">
        <f t="shared" si="22"/>
        <v>79.856126815069132</v>
      </c>
      <c r="J167" s="229">
        <f t="shared" si="23"/>
        <v>-28.248962823959033</v>
      </c>
      <c r="K167" s="229">
        <f t="shared" si="24"/>
        <v>-34.189669410261686</v>
      </c>
      <c r="L167" s="229">
        <f t="shared" si="25"/>
        <v>-38.400054062112922</v>
      </c>
      <c r="M167" s="229">
        <f t="shared" si="26"/>
        <v>-37.455914121486757</v>
      </c>
      <c r="N167" s="41"/>
      <c r="O167" s="34">
        <v>127</v>
      </c>
      <c r="P167" s="69" t="s">
        <v>255</v>
      </c>
      <c r="Q167" s="37">
        <v>2164870</v>
      </c>
      <c r="R167" s="79">
        <v>2737715</v>
      </c>
      <c r="S167" s="37">
        <v>2653209</v>
      </c>
      <c r="T167" s="37">
        <v>2830159.0000000009</v>
      </c>
      <c r="U167" s="36">
        <v>3079679.0000000005</v>
      </c>
      <c r="V167" s="43">
        <v>1937429</v>
      </c>
      <c r="W167" s="229">
        <f t="shared" si="27"/>
        <v>-10.505988812261251</v>
      </c>
      <c r="X167" s="229">
        <f t="shared" si="28"/>
        <v>-29.231895942419143</v>
      </c>
      <c r="Y167" s="229">
        <f t="shared" si="29"/>
        <v>-26.977897331118655</v>
      </c>
      <c r="Z167" s="229">
        <f t="shared" si="30"/>
        <v>-31.543457452390513</v>
      </c>
      <c r="AA167" s="229">
        <f t="shared" si="31"/>
        <v>-37.08990449978716</v>
      </c>
    </row>
    <row r="168" spans="1:27" ht="15" customHeight="1" x14ac:dyDescent="0.3">
      <c r="A168" s="34">
        <v>128</v>
      </c>
      <c r="B168" s="69" t="s">
        <v>72</v>
      </c>
      <c r="C168" s="37">
        <v>910555</v>
      </c>
      <c r="D168" s="70">
        <v>733558</v>
      </c>
      <c r="E168" s="37">
        <v>1307752</v>
      </c>
      <c r="F168" s="79">
        <v>2781648</v>
      </c>
      <c r="G168" s="70">
        <v>2269053</v>
      </c>
      <c r="H168" s="43">
        <v>1902338</v>
      </c>
      <c r="I168" s="229">
        <f t="shared" si="22"/>
        <v>108.92071319140527</v>
      </c>
      <c r="J168" s="229">
        <f t="shared" si="23"/>
        <v>159.33027790576887</v>
      </c>
      <c r="K168" s="229">
        <f t="shared" si="24"/>
        <v>45.46626577516227</v>
      </c>
      <c r="L168" s="229">
        <f t="shared" si="25"/>
        <v>-31.611116863096981</v>
      </c>
      <c r="M168" s="229">
        <f t="shared" si="26"/>
        <v>-16.161588116275823</v>
      </c>
      <c r="N168" s="41"/>
      <c r="O168" s="34">
        <v>128</v>
      </c>
      <c r="P168" s="69" t="s">
        <v>72</v>
      </c>
      <c r="Q168" s="37">
        <v>4706276</v>
      </c>
      <c r="R168" s="79">
        <v>17787233</v>
      </c>
      <c r="S168" s="37">
        <v>8783799</v>
      </c>
      <c r="T168" s="37">
        <v>24508208</v>
      </c>
      <c r="U168" s="36">
        <v>68254437.000000015</v>
      </c>
      <c r="V168" s="43">
        <v>125684922.00000003</v>
      </c>
      <c r="W168" s="229">
        <f t="shared" si="27"/>
        <v>2570.5811983827557</v>
      </c>
      <c r="X168" s="229">
        <f t="shared" si="28"/>
        <v>606.6018756261866</v>
      </c>
      <c r="Y168" s="229">
        <f t="shared" si="29"/>
        <v>1330.8720179047816</v>
      </c>
      <c r="Z168" s="229">
        <f t="shared" si="30"/>
        <v>412.82787382904542</v>
      </c>
      <c r="AA168" s="229">
        <f t="shared" si="31"/>
        <v>84.14176063015509</v>
      </c>
    </row>
    <row r="169" spans="1:27" ht="15" customHeight="1" x14ac:dyDescent="0.3">
      <c r="A169" s="34">
        <v>129</v>
      </c>
      <c r="B169" s="69" t="s">
        <v>256</v>
      </c>
      <c r="C169" s="37">
        <v>4524074</v>
      </c>
      <c r="D169" s="70">
        <v>4386747</v>
      </c>
      <c r="E169" s="37">
        <v>5646960</v>
      </c>
      <c r="F169" s="79">
        <v>6062918.9999999991</v>
      </c>
      <c r="G169" s="70">
        <v>6021955</v>
      </c>
      <c r="H169" s="70">
        <v>5326339.9999999991</v>
      </c>
      <c r="I169" s="229">
        <f t="shared" si="22"/>
        <v>17.733264310000223</v>
      </c>
      <c r="J169" s="229">
        <f t="shared" si="23"/>
        <v>21.418901067237272</v>
      </c>
      <c r="K169" s="229">
        <f t="shared" si="24"/>
        <v>-5.6777451938742445</v>
      </c>
      <c r="L169" s="229">
        <f t="shared" si="25"/>
        <v>-12.148917048042378</v>
      </c>
      <c r="M169" s="229">
        <f t="shared" si="26"/>
        <v>-11.551315145994963</v>
      </c>
      <c r="N169" s="41"/>
      <c r="O169" s="34">
        <v>129</v>
      </c>
      <c r="P169" s="69" t="s">
        <v>256</v>
      </c>
      <c r="Q169" s="37">
        <v>3259273</v>
      </c>
      <c r="R169" s="79">
        <v>3478267</v>
      </c>
      <c r="S169" s="37">
        <v>4127992</v>
      </c>
      <c r="T169" s="37">
        <v>6151119.0000000009</v>
      </c>
      <c r="U169" s="36">
        <v>2876029.0000000005</v>
      </c>
      <c r="V169" s="43">
        <v>3613001</v>
      </c>
      <c r="W169" s="229">
        <f t="shared" si="27"/>
        <v>10.852972426673063</v>
      </c>
      <c r="X169" s="229">
        <f t="shared" si="28"/>
        <v>3.8735956727876157</v>
      </c>
      <c r="Y169" s="229">
        <f t="shared" si="29"/>
        <v>-12.475581348025869</v>
      </c>
      <c r="Z169" s="229">
        <f t="shared" si="30"/>
        <v>-41.262703582876561</v>
      </c>
      <c r="AA169" s="229">
        <f t="shared" si="31"/>
        <v>25.624637303726743</v>
      </c>
    </row>
    <row r="170" spans="1:27" ht="15" customHeight="1" x14ac:dyDescent="0.3">
      <c r="A170" s="34">
        <v>130</v>
      </c>
      <c r="B170" s="69" t="s">
        <v>257</v>
      </c>
      <c r="C170" s="37" t="s">
        <v>336</v>
      </c>
      <c r="D170" s="70" t="s">
        <v>336</v>
      </c>
      <c r="E170" s="37">
        <v>82826</v>
      </c>
      <c r="F170" s="79">
        <v>80741</v>
      </c>
      <c r="G170" s="70">
        <v>54151</v>
      </c>
      <c r="H170" s="70"/>
      <c r="I170" s="229" t="str">
        <f t="shared" si="22"/>
        <v xml:space="preserve"> </v>
      </c>
      <c r="J170" s="229" t="str">
        <f t="shared" si="23"/>
        <v xml:space="preserve"> </v>
      </c>
      <c r="K170" s="229">
        <f t="shared" si="24"/>
        <v>-100</v>
      </c>
      <c r="L170" s="229">
        <f t="shared" si="25"/>
        <v>-100</v>
      </c>
      <c r="M170" s="229">
        <f t="shared" si="26"/>
        <v>-100</v>
      </c>
      <c r="N170" s="41"/>
      <c r="O170" s="34">
        <v>130</v>
      </c>
      <c r="P170" s="69" t="s">
        <v>257</v>
      </c>
      <c r="Q170" s="37">
        <v>431762</v>
      </c>
      <c r="R170" s="79">
        <v>389321</v>
      </c>
      <c r="S170" s="37">
        <v>446629</v>
      </c>
      <c r="T170" s="37">
        <v>782105</v>
      </c>
      <c r="U170" s="36">
        <v>259603</v>
      </c>
      <c r="V170" s="36">
        <v>120497</v>
      </c>
      <c r="W170" s="229">
        <f t="shared" si="27"/>
        <v>-72.091800575316952</v>
      </c>
      <c r="X170" s="229">
        <f t="shared" si="28"/>
        <v>-69.049447628049862</v>
      </c>
      <c r="Y170" s="229">
        <f t="shared" si="29"/>
        <v>-73.020784588551123</v>
      </c>
      <c r="Z170" s="229">
        <f t="shared" si="30"/>
        <v>-84.593245152505091</v>
      </c>
      <c r="AA170" s="229">
        <f t="shared" si="31"/>
        <v>-53.58412653166566</v>
      </c>
    </row>
    <row r="171" spans="1:27" ht="15" customHeight="1" x14ac:dyDescent="0.3">
      <c r="A171" s="34">
        <v>131</v>
      </c>
      <c r="B171" s="69" t="s">
        <v>258</v>
      </c>
      <c r="C171" s="37" t="s">
        <v>336</v>
      </c>
      <c r="D171" s="70" t="s">
        <v>336</v>
      </c>
      <c r="E171" s="37" t="s">
        <v>336</v>
      </c>
      <c r="F171" s="79"/>
      <c r="G171" s="70">
        <v>0</v>
      </c>
      <c r="H171" s="70"/>
      <c r="I171" s="229" t="str">
        <f t="shared" ref="I171:I234" si="32">IFERROR(H171/C171*100-100," ")</f>
        <v xml:space="preserve"> </v>
      </c>
      <c r="J171" s="229" t="str">
        <f t="shared" ref="J171:J234" si="33">IFERROR(H171/D171*100-100," ")</f>
        <v xml:space="preserve"> </v>
      </c>
      <c r="K171" s="229" t="str">
        <f t="shared" ref="K171:K234" si="34">IFERROR(H171/E171*100-100," ")</f>
        <v xml:space="preserve"> </v>
      </c>
      <c r="L171" s="229" t="str">
        <f t="shared" ref="L171:L234" si="35">IFERROR(H171/F171*100-100," ")</f>
        <v xml:space="preserve"> </v>
      </c>
      <c r="M171" s="229" t="str">
        <f t="shared" ref="M171:M234" si="36">IFERROR(H171/G171*100-100," ")</f>
        <v xml:space="preserve"> </v>
      </c>
      <c r="N171" s="41"/>
      <c r="O171" s="34">
        <v>131</v>
      </c>
      <c r="P171" s="69" t="s">
        <v>258</v>
      </c>
      <c r="Q171" s="37">
        <v>258914</v>
      </c>
      <c r="R171" s="79">
        <v>364533</v>
      </c>
      <c r="S171" s="37">
        <v>175490</v>
      </c>
      <c r="T171" s="37">
        <v>393730.00000000006</v>
      </c>
      <c r="U171" s="36">
        <v>285871</v>
      </c>
      <c r="V171" s="36">
        <v>138106</v>
      </c>
      <c r="W171" s="229">
        <f t="shared" si="27"/>
        <v>-46.659508562688771</v>
      </c>
      <c r="X171" s="229">
        <f t="shared" si="28"/>
        <v>-62.114266746769154</v>
      </c>
      <c r="Y171" s="229">
        <f t="shared" si="29"/>
        <v>-21.302638326970197</v>
      </c>
      <c r="Z171" s="229">
        <f t="shared" si="30"/>
        <v>-64.923678663043205</v>
      </c>
      <c r="AA171" s="229">
        <f t="shared" si="31"/>
        <v>-51.689398364996798</v>
      </c>
    </row>
    <row r="172" spans="1:27" ht="15" customHeight="1" x14ac:dyDescent="0.3">
      <c r="A172" s="34">
        <v>132</v>
      </c>
      <c r="B172" s="69" t="s">
        <v>259</v>
      </c>
      <c r="C172" s="37">
        <v>490775</v>
      </c>
      <c r="D172" s="70">
        <v>724699</v>
      </c>
      <c r="E172" s="37">
        <v>379863</v>
      </c>
      <c r="F172" s="79">
        <v>328635</v>
      </c>
      <c r="G172" s="70">
        <v>896443</v>
      </c>
      <c r="H172" s="70">
        <v>510342</v>
      </c>
      <c r="I172" s="229">
        <f t="shared" si="32"/>
        <v>3.9869594009474838</v>
      </c>
      <c r="J172" s="229">
        <f t="shared" si="33"/>
        <v>-29.578763045071128</v>
      </c>
      <c r="K172" s="229">
        <f t="shared" si="34"/>
        <v>34.348962652324644</v>
      </c>
      <c r="L172" s="229">
        <f t="shared" si="35"/>
        <v>55.291432744534205</v>
      </c>
      <c r="M172" s="229">
        <f t="shared" si="36"/>
        <v>-43.070334644812888</v>
      </c>
      <c r="N172" s="41"/>
      <c r="O172" s="34">
        <v>132</v>
      </c>
      <c r="P172" s="69" t="s">
        <v>259</v>
      </c>
      <c r="Q172" s="37">
        <v>796078</v>
      </c>
      <c r="R172" s="79">
        <v>408292</v>
      </c>
      <c r="S172" s="37">
        <v>356294</v>
      </c>
      <c r="T172" s="37">
        <v>437550</v>
      </c>
      <c r="U172" s="36">
        <v>451609</v>
      </c>
      <c r="V172" s="36">
        <v>926424.99999999988</v>
      </c>
      <c r="W172" s="229">
        <f t="shared" ref="W172:W235" si="37">IFERROR(V172/Q172*100-100," ")</f>
        <v>16.373646803453923</v>
      </c>
      <c r="X172" s="229">
        <f t="shared" ref="X172:X235" si="38">IFERROR(V172/R172*100-100," ")</f>
        <v>126.90255993259726</v>
      </c>
      <c r="Y172" s="229">
        <f t="shared" ref="Y172:Y235" si="39">IFERROR(V172/S172*100-100," ")</f>
        <v>160.01700842562599</v>
      </c>
      <c r="Z172" s="229">
        <f t="shared" ref="Z172:Z235" si="40">IFERROR(V172/T172*100-100," ")</f>
        <v>111.73008798994397</v>
      </c>
      <c r="AA172" s="229">
        <f t="shared" ref="AA172:AA235" si="41">IFERROR(V172/U172*100-100," ")</f>
        <v>105.13873727051495</v>
      </c>
    </row>
    <row r="173" spans="1:27" ht="15" customHeight="1" x14ac:dyDescent="0.3">
      <c r="A173" s="34">
        <v>133</v>
      </c>
      <c r="B173" s="69" t="s">
        <v>260</v>
      </c>
      <c r="C173" s="37">
        <v>2298123</v>
      </c>
      <c r="D173" s="70">
        <v>2127038</v>
      </c>
      <c r="E173" s="37">
        <v>1501291</v>
      </c>
      <c r="F173" s="79">
        <v>2481287</v>
      </c>
      <c r="G173" s="70">
        <v>2252513</v>
      </c>
      <c r="H173" s="70">
        <v>1581906</v>
      </c>
      <c r="I173" s="229">
        <f t="shared" si="32"/>
        <v>-31.165303162624454</v>
      </c>
      <c r="J173" s="229">
        <f t="shared" si="33"/>
        <v>-25.628691165837196</v>
      </c>
      <c r="K173" s="229">
        <f t="shared" si="34"/>
        <v>5.3697118013762832</v>
      </c>
      <c r="L173" s="229">
        <f t="shared" si="35"/>
        <v>-36.246552696241906</v>
      </c>
      <c r="M173" s="229">
        <f t="shared" si="36"/>
        <v>-29.771504093428092</v>
      </c>
      <c r="N173" s="41"/>
      <c r="O173" s="34">
        <v>133</v>
      </c>
      <c r="P173" s="69" t="s">
        <v>260</v>
      </c>
      <c r="Q173" s="37">
        <v>1726804</v>
      </c>
      <c r="R173" s="79">
        <v>1703754</v>
      </c>
      <c r="S173" s="37">
        <v>1846328</v>
      </c>
      <c r="T173" s="37">
        <v>10282838</v>
      </c>
      <c r="U173" s="36">
        <v>32435713.000000004</v>
      </c>
      <c r="V173" s="36">
        <v>50212126.999999978</v>
      </c>
      <c r="W173" s="229">
        <f t="shared" si="37"/>
        <v>2807.8069659324383</v>
      </c>
      <c r="X173" s="229">
        <f t="shared" si="38"/>
        <v>2847.1465364131195</v>
      </c>
      <c r="Y173" s="229">
        <f t="shared" si="39"/>
        <v>2619.5670000129976</v>
      </c>
      <c r="Z173" s="229">
        <f t="shared" si="40"/>
        <v>388.31000741235033</v>
      </c>
      <c r="AA173" s="229">
        <f t="shared" si="41"/>
        <v>54.805066255210647</v>
      </c>
    </row>
    <row r="174" spans="1:27" ht="15" customHeight="1" x14ac:dyDescent="0.3">
      <c r="A174" s="34">
        <v>134</v>
      </c>
      <c r="B174" s="69" t="s">
        <v>261</v>
      </c>
      <c r="C174" s="37" t="s">
        <v>336</v>
      </c>
      <c r="D174" s="70" t="s">
        <v>336</v>
      </c>
      <c r="E174" s="37">
        <v>264122</v>
      </c>
      <c r="F174" s="79">
        <v>601700</v>
      </c>
      <c r="G174" s="70">
        <v>16632</v>
      </c>
      <c r="H174" s="70">
        <v>567609</v>
      </c>
      <c r="I174" s="229" t="str">
        <f t="shared" si="32"/>
        <v xml:space="preserve"> </v>
      </c>
      <c r="J174" s="229" t="str">
        <f t="shared" si="33"/>
        <v xml:space="preserve"> </v>
      </c>
      <c r="K174" s="229">
        <f t="shared" si="34"/>
        <v>114.9040973489524</v>
      </c>
      <c r="L174" s="229">
        <f t="shared" si="35"/>
        <v>-5.6657802891806597</v>
      </c>
      <c r="M174" s="229">
        <f t="shared" si="36"/>
        <v>3312.7525252525252</v>
      </c>
      <c r="N174" s="41"/>
      <c r="O174" s="34">
        <v>134</v>
      </c>
      <c r="P174" s="69" t="s">
        <v>261</v>
      </c>
      <c r="Q174" s="37">
        <v>3330679</v>
      </c>
      <c r="R174" s="79">
        <v>5381828</v>
      </c>
      <c r="S174" s="37">
        <v>2538324</v>
      </c>
      <c r="T174" s="43">
        <v>2747417</v>
      </c>
      <c r="U174" s="43">
        <v>3318427.9999999995</v>
      </c>
      <c r="V174" s="36">
        <v>1709272.0000000005</v>
      </c>
      <c r="W174" s="229">
        <f t="shared" si="37"/>
        <v>-48.680974660121848</v>
      </c>
      <c r="X174" s="229">
        <f t="shared" si="38"/>
        <v>-68.239936319035081</v>
      </c>
      <c r="Y174" s="229">
        <f t="shared" si="39"/>
        <v>-32.661393896129866</v>
      </c>
      <c r="Z174" s="229">
        <f t="shared" si="40"/>
        <v>-37.786218837548127</v>
      </c>
      <c r="AA174" s="229">
        <f t="shared" si="41"/>
        <v>-48.491514656939948</v>
      </c>
    </row>
    <row r="175" spans="1:27" ht="15" customHeight="1" x14ac:dyDescent="0.3">
      <c r="A175" s="34">
        <v>135</v>
      </c>
      <c r="B175" s="69" t="s">
        <v>262</v>
      </c>
      <c r="C175" s="37" t="s">
        <v>336</v>
      </c>
      <c r="D175" s="70" t="s">
        <v>336</v>
      </c>
      <c r="E175" s="37" t="s">
        <v>336</v>
      </c>
      <c r="F175" s="79"/>
      <c r="G175" s="70">
        <v>0</v>
      </c>
      <c r="I175" s="229" t="str">
        <f t="shared" si="32"/>
        <v xml:space="preserve"> </v>
      </c>
      <c r="J175" s="229" t="str">
        <f t="shared" si="33"/>
        <v xml:space="preserve"> </v>
      </c>
      <c r="K175" s="229" t="str">
        <f t="shared" si="34"/>
        <v xml:space="preserve"> </v>
      </c>
      <c r="L175" s="229" t="str">
        <f t="shared" si="35"/>
        <v xml:space="preserve"> </v>
      </c>
      <c r="M175" s="229" t="str">
        <f t="shared" si="36"/>
        <v xml:space="preserve"> </v>
      </c>
      <c r="N175" s="41"/>
      <c r="O175" s="34">
        <v>135</v>
      </c>
      <c r="P175" s="69" t="s">
        <v>262</v>
      </c>
      <c r="Q175" s="37">
        <v>957524</v>
      </c>
      <c r="R175" s="79">
        <v>459303</v>
      </c>
      <c r="S175" s="37">
        <v>117924</v>
      </c>
      <c r="T175" s="37">
        <v>491699</v>
      </c>
      <c r="U175" s="36">
        <v>772765</v>
      </c>
      <c r="V175" s="36">
        <v>28129</v>
      </c>
      <c r="W175" s="229">
        <f t="shared" si="37"/>
        <v>-97.062319064587413</v>
      </c>
      <c r="X175" s="229">
        <f t="shared" si="38"/>
        <v>-93.87572038501817</v>
      </c>
      <c r="Y175" s="229">
        <f t="shared" si="39"/>
        <v>-76.146501136325085</v>
      </c>
      <c r="Z175" s="229">
        <f t="shared" si="40"/>
        <v>-94.279223671392458</v>
      </c>
      <c r="AA175" s="229">
        <f t="shared" si="41"/>
        <v>-96.359954190471882</v>
      </c>
    </row>
    <row r="176" spans="1:27" ht="15" customHeight="1" x14ac:dyDescent="0.3">
      <c r="A176" s="34">
        <v>136</v>
      </c>
      <c r="B176" s="69" t="s">
        <v>263</v>
      </c>
      <c r="C176" s="37">
        <v>1025</v>
      </c>
      <c r="D176" s="70" t="s">
        <v>336</v>
      </c>
      <c r="E176" s="37" t="s">
        <v>336</v>
      </c>
      <c r="F176" s="79"/>
      <c r="G176" s="70">
        <v>0</v>
      </c>
      <c r="H176" s="70"/>
      <c r="I176" s="229">
        <f t="shared" si="32"/>
        <v>-100</v>
      </c>
      <c r="J176" s="229" t="str">
        <f t="shared" si="33"/>
        <v xml:space="preserve"> </v>
      </c>
      <c r="K176" s="229" t="str">
        <f t="shared" si="34"/>
        <v xml:space="preserve"> </v>
      </c>
      <c r="L176" s="229" t="str">
        <f t="shared" si="35"/>
        <v xml:space="preserve"> </v>
      </c>
      <c r="M176" s="229" t="str">
        <f t="shared" si="36"/>
        <v xml:space="preserve"> </v>
      </c>
      <c r="N176" s="41"/>
      <c r="O176" s="34">
        <v>136</v>
      </c>
      <c r="P176" s="69" t="s">
        <v>263</v>
      </c>
      <c r="Q176" s="37">
        <v>8112592</v>
      </c>
      <c r="R176" s="79">
        <v>4690368</v>
      </c>
      <c r="S176" s="37">
        <v>1775384</v>
      </c>
      <c r="T176" s="37">
        <v>1245153</v>
      </c>
      <c r="U176" s="36">
        <v>2693187</v>
      </c>
      <c r="V176" s="36">
        <v>1333932.9999999998</v>
      </c>
      <c r="W176" s="229">
        <f t="shared" si="37"/>
        <v>-83.557252725146299</v>
      </c>
      <c r="X176" s="229">
        <f t="shared" si="38"/>
        <v>-71.560163296355427</v>
      </c>
      <c r="Y176" s="229">
        <f t="shared" si="39"/>
        <v>-24.865099606620319</v>
      </c>
      <c r="Z176" s="229">
        <f t="shared" si="40"/>
        <v>7.1300474720777061</v>
      </c>
      <c r="AA176" s="229">
        <f t="shared" si="41"/>
        <v>-50.470093610284032</v>
      </c>
    </row>
    <row r="177" spans="1:27" ht="15" customHeight="1" x14ac:dyDescent="0.3">
      <c r="A177" s="34">
        <v>137</v>
      </c>
      <c r="B177" s="69" t="s">
        <v>264</v>
      </c>
      <c r="C177" s="37">
        <v>276862</v>
      </c>
      <c r="D177" s="70">
        <v>98064</v>
      </c>
      <c r="E177" s="37">
        <v>126834</v>
      </c>
      <c r="F177" s="79">
        <v>88098</v>
      </c>
      <c r="G177" s="70">
        <v>157658</v>
      </c>
      <c r="H177" s="70">
        <v>66307</v>
      </c>
      <c r="I177" s="229">
        <f t="shared" si="32"/>
        <v>-76.050523365431161</v>
      </c>
      <c r="J177" s="229">
        <f t="shared" si="33"/>
        <v>-32.383953336596505</v>
      </c>
      <c r="K177" s="229">
        <f t="shared" si="34"/>
        <v>-47.721431161991269</v>
      </c>
      <c r="L177" s="229">
        <f t="shared" si="35"/>
        <v>-24.734954255488205</v>
      </c>
      <c r="M177" s="229">
        <f t="shared" si="36"/>
        <v>-57.942508467695895</v>
      </c>
      <c r="N177" s="41"/>
      <c r="O177" s="34">
        <v>137</v>
      </c>
      <c r="P177" s="69" t="s">
        <v>264</v>
      </c>
      <c r="Q177" s="37">
        <v>2324673</v>
      </c>
      <c r="R177" s="79">
        <v>1690132</v>
      </c>
      <c r="S177" s="37">
        <v>1601238</v>
      </c>
      <c r="T177" s="37">
        <v>6572924.9999999981</v>
      </c>
      <c r="U177" s="36">
        <v>865443</v>
      </c>
      <c r="V177" s="36">
        <v>709053</v>
      </c>
      <c r="W177" s="229">
        <f t="shared" si="37"/>
        <v>-69.498806928974531</v>
      </c>
      <c r="X177" s="229">
        <f t="shared" si="38"/>
        <v>-58.047477948467929</v>
      </c>
      <c r="Y177" s="229">
        <f t="shared" si="39"/>
        <v>-55.718450349042428</v>
      </c>
      <c r="Z177" s="229">
        <f t="shared" si="40"/>
        <v>-89.212519540387262</v>
      </c>
      <c r="AA177" s="229">
        <f t="shared" si="41"/>
        <v>-18.070514175976925</v>
      </c>
    </row>
    <row r="178" spans="1:27" ht="15" customHeight="1" x14ac:dyDescent="0.3">
      <c r="A178" s="34">
        <v>138</v>
      </c>
      <c r="B178" s="69" t="s">
        <v>265</v>
      </c>
      <c r="C178" s="37">
        <v>4496075</v>
      </c>
      <c r="D178" s="70">
        <v>5900297</v>
      </c>
      <c r="E178" s="37">
        <v>4443177</v>
      </c>
      <c r="F178" s="79">
        <v>5452788.9999999991</v>
      </c>
      <c r="G178" s="70">
        <v>8973123</v>
      </c>
      <c r="H178" s="70">
        <v>6233492</v>
      </c>
      <c r="I178" s="229">
        <f t="shared" si="32"/>
        <v>38.642971925512796</v>
      </c>
      <c r="J178" s="229">
        <f t="shared" si="33"/>
        <v>5.6470886126579671</v>
      </c>
      <c r="K178" s="229">
        <f t="shared" si="34"/>
        <v>40.293578221169213</v>
      </c>
      <c r="L178" s="229">
        <f t="shared" si="35"/>
        <v>14.317498806574051</v>
      </c>
      <c r="M178" s="229">
        <f t="shared" si="36"/>
        <v>-30.531521745550577</v>
      </c>
      <c r="N178" s="41"/>
      <c r="O178" s="34">
        <v>138</v>
      </c>
      <c r="P178" s="69" t="s">
        <v>265</v>
      </c>
      <c r="Q178" s="37">
        <v>11166671</v>
      </c>
      <c r="R178" s="79">
        <v>11307235</v>
      </c>
      <c r="S178" s="37">
        <v>9322299</v>
      </c>
      <c r="T178" s="37">
        <v>9895650.0000000019</v>
      </c>
      <c r="U178" s="36">
        <v>8401822</v>
      </c>
      <c r="V178" s="36">
        <v>15171245</v>
      </c>
      <c r="W178" s="229">
        <f t="shared" si="37"/>
        <v>35.861842799881885</v>
      </c>
      <c r="X178" s="229">
        <f t="shared" si="38"/>
        <v>34.172899033229612</v>
      </c>
      <c r="Y178" s="229">
        <f t="shared" si="39"/>
        <v>62.741454656195856</v>
      </c>
      <c r="Z178" s="229">
        <f t="shared" si="40"/>
        <v>53.312263469302138</v>
      </c>
      <c r="AA178" s="229">
        <f t="shared" si="41"/>
        <v>80.570892837291723</v>
      </c>
    </row>
    <row r="179" spans="1:27" ht="15" customHeight="1" x14ac:dyDescent="0.3">
      <c r="A179" s="34">
        <v>139</v>
      </c>
      <c r="B179" s="69" t="s">
        <v>266</v>
      </c>
      <c r="C179" s="37" t="s">
        <v>336</v>
      </c>
      <c r="D179" s="70" t="s">
        <v>336</v>
      </c>
      <c r="E179" s="37" t="s">
        <v>336</v>
      </c>
      <c r="F179" s="79"/>
      <c r="G179" s="70">
        <v>0</v>
      </c>
      <c r="I179" s="229" t="str">
        <f t="shared" si="32"/>
        <v xml:space="preserve"> </v>
      </c>
      <c r="J179" s="229" t="str">
        <f t="shared" si="33"/>
        <v xml:space="preserve"> </v>
      </c>
      <c r="K179" s="229" t="str">
        <f t="shared" si="34"/>
        <v xml:space="preserve"> </v>
      </c>
      <c r="L179" s="229" t="str">
        <f t="shared" si="35"/>
        <v xml:space="preserve"> </v>
      </c>
      <c r="M179" s="229" t="str">
        <f t="shared" si="36"/>
        <v xml:space="preserve"> </v>
      </c>
      <c r="N179" s="41"/>
      <c r="O179" s="34">
        <v>139</v>
      </c>
      <c r="P179" s="69" t="s">
        <v>266</v>
      </c>
      <c r="Q179" s="37">
        <v>54443</v>
      </c>
      <c r="R179" s="79">
        <v>17392</v>
      </c>
      <c r="S179" s="37">
        <v>58611</v>
      </c>
      <c r="T179" s="37"/>
      <c r="U179" s="36">
        <v>0</v>
      </c>
      <c r="W179" s="229">
        <f t="shared" si="37"/>
        <v>-100</v>
      </c>
      <c r="X179" s="229">
        <f t="shared" si="38"/>
        <v>-100</v>
      </c>
      <c r="Y179" s="229">
        <f t="shared" si="39"/>
        <v>-100</v>
      </c>
      <c r="Z179" s="229" t="str">
        <f t="shared" si="40"/>
        <v xml:space="preserve"> </v>
      </c>
      <c r="AA179" s="229" t="str">
        <f t="shared" si="41"/>
        <v xml:space="preserve"> </v>
      </c>
    </row>
    <row r="180" spans="1:27" ht="15" customHeight="1" x14ac:dyDescent="0.3">
      <c r="A180" s="34">
        <v>140</v>
      </c>
      <c r="B180" s="69" t="s">
        <v>267</v>
      </c>
      <c r="C180" s="37" t="s">
        <v>336</v>
      </c>
      <c r="D180" s="70" t="s">
        <v>336</v>
      </c>
      <c r="E180" s="37" t="s">
        <v>336</v>
      </c>
      <c r="F180" s="79"/>
      <c r="G180" s="70">
        <v>0</v>
      </c>
      <c r="H180" s="70"/>
      <c r="I180" s="229" t="str">
        <f t="shared" si="32"/>
        <v xml:space="preserve"> </v>
      </c>
      <c r="J180" s="229" t="str">
        <f t="shared" si="33"/>
        <v xml:space="preserve"> </v>
      </c>
      <c r="K180" s="229" t="str">
        <f t="shared" si="34"/>
        <v xml:space="preserve"> </v>
      </c>
      <c r="L180" s="229" t="str">
        <f t="shared" si="35"/>
        <v xml:space="preserve"> </v>
      </c>
      <c r="M180" s="229" t="str">
        <f t="shared" si="36"/>
        <v xml:space="preserve"> </v>
      </c>
      <c r="N180" s="41"/>
      <c r="O180" s="34">
        <v>140</v>
      </c>
      <c r="P180" s="69" t="s">
        <v>267</v>
      </c>
      <c r="Q180" s="37" t="s">
        <v>336</v>
      </c>
      <c r="R180" s="79" t="s">
        <v>336</v>
      </c>
      <c r="S180" s="37" t="s">
        <v>336</v>
      </c>
      <c r="T180" s="37"/>
      <c r="U180" s="36">
        <v>0</v>
      </c>
      <c r="V180" s="36"/>
      <c r="W180" s="229" t="str">
        <f t="shared" si="37"/>
        <v xml:space="preserve"> </v>
      </c>
      <c r="X180" s="229" t="str">
        <f t="shared" si="38"/>
        <v xml:space="preserve"> </v>
      </c>
      <c r="Y180" s="229" t="str">
        <f t="shared" si="39"/>
        <v xml:space="preserve"> </v>
      </c>
      <c r="Z180" s="229" t="str">
        <f t="shared" si="40"/>
        <v xml:space="preserve"> </v>
      </c>
      <c r="AA180" s="229" t="str">
        <f t="shared" si="41"/>
        <v xml:space="preserve"> </v>
      </c>
    </row>
    <row r="181" spans="1:27" ht="15" customHeight="1" x14ac:dyDescent="0.3">
      <c r="A181" s="34">
        <v>141</v>
      </c>
      <c r="B181" s="69" t="s">
        <v>268</v>
      </c>
      <c r="C181" s="37">
        <v>451826</v>
      </c>
      <c r="D181" s="70">
        <v>1867</v>
      </c>
      <c r="E181" s="37" t="s">
        <v>336</v>
      </c>
      <c r="F181" s="79">
        <v>1388083</v>
      </c>
      <c r="G181" s="70">
        <v>0</v>
      </c>
      <c r="H181" s="70"/>
      <c r="I181" s="229">
        <f t="shared" si="32"/>
        <v>-100</v>
      </c>
      <c r="J181" s="229">
        <f t="shared" si="33"/>
        <v>-100</v>
      </c>
      <c r="K181" s="229" t="str">
        <f t="shared" si="34"/>
        <v xml:space="preserve"> </v>
      </c>
      <c r="L181" s="229">
        <f t="shared" si="35"/>
        <v>-100</v>
      </c>
      <c r="M181" s="229" t="str">
        <f t="shared" si="36"/>
        <v xml:space="preserve"> </v>
      </c>
      <c r="N181" s="41"/>
      <c r="O181" s="34">
        <v>141</v>
      </c>
      <c r="P181" s="69" t="s">
        <v>268</v>
      </c>
      <c r="Q181" s="37">
        <v>621481</v>
      </c>
      <c r="R181" s="79">
        <v>1156414</v>
      </c>
      <c r="S181" s="37">
        <v>611875</v>
      </c>
      <c r="T181" s="37">
        <v>624059</v>
      </c>
      <c r="U181" s="36">
        <v>487063</v>
      </c>
      <c r="V181" s="43">
        <v>338199.99999999988</v>
      </c>
      <c r="W181" s="229">
        <f t="shared" si="37"/>
        <v>-45.581602655592071</v>
      </c>
      <c r="X181" s="229">
        <f t="shared" si="38"/>
        <v>-70.754418400330692</v>
      </c>
      <c r="Y181" s="229">
        <f t="shared" si="39"/>
        <v>-44.727272727272748</v>
      </c>
      <c r="Z181" s="229">
        <f t="shared" si="40"/>
        <v>-45.806406125061919</v>
      </c>
      <c r="AA181" s="229">
        <f t="shared" si="41"/>
        <v>-30.563397342848901</v>
      </c>
    </row>
    <row r="182" spans="1:27" ht="15" customHeight="1" x14ac:dyDescent="0.3">
      <c r="A182" s="34">
        <v>142</v>
      </c>
      <c r="B182" s="69" t="s">
        <v>269</v>
      </c>
      <c r="C182" s="37" t="s">
        <v>336</v>
      </c>
      <c r="D182" s="70" t="s">
        <v>336</v>
      </c>
      <c r="E182" s="37">
        <v>1199031</v>
      </c>
      <c r="F182" s="79">
        <v>101708</v>
      </c>
      <c r="G182" s="70">
        <v>181014</v>
      </c>
      <c r="H182" s="70">
        <v>18859</v>
      </c>
      <c r="I182" s="229" t="str">
        <f t="shared" si="32"/>
        <v xml:space="preserve"> </v>
      </c>
      <c r="J182" s="229" t="str">
        <f t="shared" si="33"/>
        <v xml:space="preserve"> </v>
      </c>
      <c r="K182" s="229">
        <f t="shared" si="34"/>
        <v>-98.4271465875361</v>
      </c>
      <c r="L182" s="229">
        <f t="shared" si="35"/>
        <v>-81.457702442285751</v>
      </c>
      <c r="M182" s="229">
        <f t="shared" si="36"/>
        <v>-89.58146883666457</v>
      </c>
      <c r="N182" s="41"/>
      <c r="O182" s="34">
        <v>142</v>
      </c>
      <c r="P182" s="69" t="s">
        <v>269</v>
      </c>
      <c r="Q182" s="37">
        <v>15767762</v>
      </c>
      <c r="R182" s="79">
        <v>12316071</v>
      </c>
      <c r="S182" s="37">
        <v>21958229</v>
      </c>
      <c r="T182" s="43">
        <v>12679551.999999996</v>
      </c>
      <c r="U182" s="43">
        <v>4091133.9999999995</v>
      </c>
      <c r="V182" s="36">
        <v>7527657.9999999981</v>
      </c>
      <c r="W182" s="229">
        <f t="shared" si="37"/>
        <v>-52.259185545799092</v>
      </c>
      <c r="X182" s="229">
        <f t="shared" si="38"/>
        <v>-38.879387752798777</v>
      </c>
      <c r="Y182" s="229">
        <f t="shared" si="39"/>
        <v>-65.71828265385156</v>
      </c>
      <c r="Z182" s="229">
        <f t="shared" si="40"/>
        <v>-40.631514425746275</v>
      </c>
      <c r="AA182" s="229">
        <f t="shared" si="41"/>
        <v>83.999301905046337</v>
      </c>
    </row>
    <row r="183" spans="1:27" ht="15" customHeight="1" x14ac:dyDescent="0.3">
      <c r="A183" s="34">
        <v>143</v>
      </c>
      <c r="B183" s="69" t="s">
        <v>270</v>
      </c>
      <c r="C183" s="37" t="s">
        <v>336</v>
      </c>
      <c r="D183" s="70" t="s">
        <v>336</v>
      </c>
      <c r="E183" s="37">
        <v>4962</v>
      </c>
      <c r="F183" s="79">
        <v>17430</v>
      </c>
      <c r="G183" s="70">
        <v>0</v>
      </c>
      <c r="I183" s="229" t="str">
        <f t="shared" si="32"/>
        <v xml:space="preserve"> </v>
      </c>
      <c r="J183" s="229" t="str">
        <f t="shared" si="33"/>
        <v xml:space="preserve"> </v>
      </c>
      <c r="K183" s="229">
        <f t="shared" si="34"/>
        <v>-100</v>
      </c>
      <c r="L183" s="229">
        <f t="shared" si="35"/>
        <v>-100</v>
      </c>
      <c r="M183" s="229" t="str">
        <f t="shared" si="36"/>
        <v xml:space="preserve"> </v>
      </c>
      <c r="N183" s="41"/>
      <c r="O183" s="34">
        <v>143</v>
      </c>
      <c r="P183" s="69" t="s">
        <v>270</v>
      </c>
      <c r="Q183" s="37">
        <v>1579752</v>
      </c>
      <c r="R183" s="79">
        <v>3667002</v>
      </c>
      <c r="S183" s="37">
        <v>3423994</v>
      </c>
      <c r="T183" s="37">
        <v>1488272</v>
      </c>
      <c r="U183" s="36">
        <v>1099161</v>
      </c>
      <c r="V183" s="36">
        <v>567601.00000000012</v>
      </c>
      <c r="W183" s="229">
        <f t="shared" si="37"/>
        <v>-64.070246469066021</v>
      </c>
      <c r="X183" s="229">
        <f t="shared" si="38"/>
        <v>-84.521388316668492</v>
      </c>
      <c r="Y183" s="229">
        <f t="shared" si="39"/>
        <v>-83.42283894189066</v>
      </c>
      <c r="Z183" s="229">
        <f t="shared" si="40"/>
        <v>-61.861743014717732</v>
      </c>
      <c r="AA183" s="229">
        <f t="shared" si="41"/>
        <v>-48.360522252881964</v>
      </c>
    </row>
    <row r="184" spans="1:27" ht="15" customHeight="1" x14ac:dyDescent="0.3">
      <c r="A184" s="34">
        <v>144</v>
      </c>
      <c r="B184" s="69" t="s">
        <v>271</v>
      </c>
      <c r="C184" s="37" t="s">
        <v>336</v>
      </c>
      <c r="D184" s="70" t="s">
        <v>336</v>
      </c>
      <c r="E184" s="37" t="s">
        <v>336</v>
      </c>
      <c r="F184" s="79"/>
      <c r="G184" s="70">
        <v>0</v>
      </c>
      <c r="H184" s="70">
        <v>11815</v>
      </c>
      <c r="I184" s="229" t="str">
        <f t="shared" si="32"/>
        <v xml:space="preserve"> </v>
      </c>
      <c r="J184" s="229" t="str">
        <f t="shared" si="33"/>
        <v xml:space="preserve"> </v>
      </c>
      <c r="K184" s="229" t="str">
        <f t="shared" si="34"/>
        <v xml:space="preserve"> </v>
      </c>
      <c r="L184" s="229" t="str">
        <f t="shared" si="35"/>
        <v xml:space="preserve"> </v>
      </c>
      <c r="M184" s="229" t="str">
        <f t="shared" si="36"/>
        <v xml:space="preserve"> </v>
      </c>
      <c r="N184" s="41"/>
      <c r="O184" s="34">
        <v>144</v>
      </c>
      <c r="P184" s="69" t="s">
        <v>271</v>
      </c>
      <c r="Q184" s="37">
        <v>3698882</v>
      </c>
      <c r="R184" s="79">
        <v>389241</v>
      </c>
      <c r="S184" s="37">
        <v>382527</v>
      </c>
      <c r="T184" s="37">
        <v>645138</v>
      </c>
      <c r="U184" s="36">
        <v>1373025</v>
      </c>
      <c r="V184" s="36">
        <v>1572529</v>
      </c>
      <c r="W184" s="229">
        <f t="shared" si="37"/>
        <v>-57.486370205916273</v>
      </c>
      <c r="X184" s="229">
        <f t="shared" si="38"/>
        <v>303.99880793647122</v>
      </c>
      <c r="Y184" s="229">
        <f t="shared" si="39"/>
        <v>311.08967471577171</v>
      </c>
      <c r="Z184" s="229">
        <f t="shared" si="40"/>
        <v>143.75079440367796</v>
      </c>
      <c r="AA184" s="229">
        <f t="shared" si="41"/>
        <v>14.530252544564021</v>
      </c>
    </row>
    <row r="185" spans="1:27" ht="15" customHeight="1" x14ac:dyDescent="0.3">
      <c r="A185" s="34">
        <v>145</v>
      </c>
      <c r="B185" s="69" t="s">
        <v>272</v>
      </c>
      <c r="C185" s="37">
        <v>958282580</v>
      </c>
      <c r="D185" s="70">
        <v>756175621</v>
      </c>
      <c r="E185" s="37">
        <v>1044223773</v>
      </c>
      <c r="F185" s="79">
        <v>1337002560</v>
      </c>
      <c r="G185" s="70">
        <v>1169363752</v>
      </c>
      <c r="H185" s="70">
        <v>788421206</v>
      </c>
      <c r="I185" s="229">
        <f t="shared" si="32"/>
        <v>-17.725603861023956</v>
      </c>
      <c r="J185" s="229">
        <f t="shared" si="33"/>
        <v>4.2642984122335292</v>
      </c>
      <c r="K185" s="229">
        <f t="shared" si="34"/>
        <v>-24.496910874293988</v>
      </c>
      <c r="L185" s="229">
        <f t="shared" si="35"/>
        <v>-41.030688378038704</v>
      </c>
      <c r="M185" s="229">
        <f t="shared" si="36"/>
        <v>-32.576907343712506</v>
      </c>
      <c r="N185" s="41"/>
      <c r="O185" s="34">
        <v>145</v>
      </c>
      <c r="P185" s="69" t="s">
        <v>272</v>
      </c>
      <c r="Q185" s="37">
        <v>2093647</v>
      </c>
      <c r="R185" s="79">
        <v>2577845</v>
      </c>
      <c r="S185" s="37">
        <v>2189892</v>
      </c>
      <c r="T185" s="37">
        <v>5563413.9999999991</v>
      </c>
      <c r="U185" s="36">
        <v>1595252</v>
      </c>
      <c r="V185" s="36">
        <v>3292493.9999999986</v>
      </c>
      <c r="W185" s="229">
        <f t="shared" si="37"/>
        <v>57.261181087356107</v>
      </c>
      <c r="X185" s="229">
        <f t="shared" si="38"/>
        <v>27.722729644334649</v>
      </c>
      <c r="Y185" s="229">
        <f t="shared" si="39"/>
        <v>50.349606281953584</v>
      </c>
      <c r="Z185" s="229">
        <f t="shared" si="40"/>
        <v>-40.818820961373738</v>
      </c>
      <c r="AA185" s="229">
        <f t="shared" si="41"/>
        <v>106.39334725798801</v>
      </c>
    </row>
    <row r="186" spans="1:27" ht="15" customHeight="1" x14ac:dyDescent="0.3">
      <c r="A186" s="34">
        <v>146</v>
      </c>
      <c r="B186" s="69" t="s">
        <v>69</v>
      </c>
      <c r="C186" s="37">
        <v>14724</v>
      </c>
      <c r="D186" s="70">
        <v>12375</v>
      </c>
      <c r="E186" s="37">
        <v>70559</v>
      </c>
      <c r="F186" s="79">
        <v>462652.99999999994</v>
      </c>
      <c r="G186" s="70">
        <v>84812</v>
      </c>
      <c r="H186" s="70">
        <v>4296</v>
      </c>
      <c r="I186" s="229">
        <f t="shared" si="32"/>
        <v>-70.823145884270573</v>
      </c>
      <c r="J186" s="229">
        <f t="shared" si="33"/>
        <v>-65.284848484848482</v>
      </c>
      <c r="K186" s="229">
        <f t="shared" si="34"/>
        <v>-93.911478337278027</v>
      </c>
      <c r="L186" s="229">
        <f t="shared" si="35"/>
        <v>-99.071442312056774</v>
      </c>
      <c r="M186" s="229">
        <f t="shared" si="36"/>
        <v>-94.934679054850733</v>
      </c>
      <c r="N186" s="41"/>
      <c r="O186" s="34">
        <v>146</v>
      </c>
      <c r="P186" s="69" t="s">
        <v>69</v>
      </c>
      <c r="Q186" s="37">
        <v>13150721</v>
      </c>
      <c r="R186" s="79">
        <v>10864670</v>
      </c>
      <c r="S186" s="37">
        <v>12733016</v>
      </c>
      <c r="T186" s="37">
        <v>15413502.999999994</v>
      </c>
      <c r="U186" s="36">
        <v>13693558</v>
      </c>
      <c r="V186" s="36">
        <v>11405551.000000002</v>
      </c>
      <c r="W186" s="229">
        <f t="shared" si="37"/>
        <v>-13.270527144481264</v>
      </c>
      <c r="X186" s="229">
        <f t="shared" si="38"/>
        <v>4.9783472484668465</v>
      </c>
      <c r="Y186" s="229">
        <f t="shared" si="39"/>
        <v>-10.42537761674059</v>
      </c>
      <c r="Z186" s="229">
        <f t="shared" si="40"/>
        <v>-26.002862554994763</v>
      </c>
      <c r="AA186" s="229">
        <f t="shared" si="41"/>
        <v>-16.708637740461597</v>
      </c>
    </row>
    <row r="187" spans="1:27" ht="15" customHeight="1" x14ac:dyDescent="0.3">
      <c r="A187" s="34">
        <v>147</v>
      </c>
      <c r="B187" s="69" t="s">
        <v>273</v>
      </c>
      <c r="C187" s="37">
        <v>123365</v>
      </c>
      <c r="D187" s="70">
        <v>61349</v>
      </c>
      <c r="E187" s="37">
        <v>80583</v>
      </c>
      <c r="F187" s="79">
        <v>27279</v>
      </c>
      <c r="G187" s="70">
        <v>19477</v>
      </c>
      <c r="I187" s="229">
        <f t="shared" si="32"/>
        <v>-100</v>
      </c>
      <c r="J187" s="229">
        <f t="shared" si="33"/>
        <v>-100</v>
      </c>
      <c r="K187" s="229">
        <f t="shared" si="34"/>
        <v>-100</v>
      </c>
      <c r="L187" s="229">
        <f t="shared" si="35"/>
        <v>-100</v>
      </c>
      <c r="M187" s="229">
        <f t="shared" si="36"/>
        <v>-100</v>
      </c>
      <c r="N187" s="41"/>
      <c r="O187" s="34">
        <v>147</v>
      </c>
      <c r="P187" s="69" t="s">
        <v>273</v>
      </c>
      <c r="Q187" s="37">
        <v>32920244</v>
      </c>
      <c r="R187" s="79">
        <v>19953302</v>
      </c>
      <c r="S187" s="37">
        <v>3516904</v>
      </c>
      <c r="T187" s="37">
        <v>1525742</v>
      </c>
      <c r="U187" s="36">
        <v>4341485</v>
      </c>
      <c r="V187" s="36">
        <v>1755779.0000000002</v>
      </c>
      <c r="W187" s="229">
        <f t="shared" si="37"/>
        <v>-94.666567477446392</v>
      </c>
      <c r="X187" s="229">
        <f t="shared" si="38"/>
        <v>-91.200559185642561</v>
      </c>
      <c r="Y187" s="229">
        <f t="shared" si="39"/>
        <v>-50.076004349279927</v>
      </c>
      <c r="Z187" s="229">
        <f t="shared" si="40"/>
        <v>15.077057589028826</v>
      </c>
      <c r="AA187" s="229">
        <f t="shared" si="41"/>
        <v>-59.558100511691272</v>
      </c>
    </row>
    <row r="188" spans="1:27" ht="15" customHeight="1" x14ac:dyDescent="0.3">
      <c r="A188" s="34">
        <v>148</v>
      </c>
      <c r="B188" s="69" t="s">
        <v>274</v>
      </c>
      <c r="C188" s="37" t="s">
        <v>336</v>
      </c>
      <c r="D188" s="70" t="s">
        <v>336</v>
      </c>
      <c r="E188" s="37" t="s">
        <v>336</v>
      </c>
      <c r="F188" s="79"/>
      <c r="G188" s="70">
        <v>0</v>
      </c>
      <c r="H188" s="70"/>
      <c r="I188" s="229" t="str">
        <f t="shared" si="32"/>
        <v xml:space="preserve"> </v>
      </c>
      <c r="J188" s="229" t="str">
        <f t="shared" si="33"/>
        <v xml:space="preserve"> </v>
      </c>
      <c r="K188" s="229" t="str">
        <f t="shared" si="34"/>
        <v xml:space="preserve"> </v>
      </c>
      <c r="L188" s="229" t="str">
        <f t="shared" si="35"/>
        <v xml:space="preserve"> </v>
      </c>
      <c r="M188" s="229" t="str">
        <f t="shared" si="36"/>
        <v xml:space="preserve"> </v>
      </c>
      <c r="N188" s="41"/>
      <c r="O188" s="34">
        <v>148</v>
      </c>
      <c r="P188" s="69" t="s">
        <v>274</v>
      </c>
      <c r="Q188" s="37" t="s">
        <v>336</v>
      </c>
      <c r="R188" s="79">
        <v>123538</v>
      </c>
      <c r="S188" s="37">
        <v>127124</v>
      </c>
      <c r="T188" s="37">
        <v>131203</v>
      </c>
      <c r="U188" s="36">
        <v>175179</v>
      </c>
      <c r="V188" s="36">
        <v>119769</v>
      </c>
      <c r="W188" s="229" t="str">
        <f t="shared" si="37"/>
        <v xml:space="preserve"> </v>
      </c>
      <c r="X188" s="229">
        <f t="shared" si="38"/>
        <v>-3.0508831290777039</v>
      </c>
      <c r="Y188" s="229">
        <f t="shared" si="39"/>
        <v>-5.7856895629464162</v>
      </c>
      <c r="Z188" s="229">
        <f t="shared" si="40"/>
        <v>-8.714739754426347</v>
      </c>
      <c r="AA188" s="229">
        <f t="shared" si="41"/>
        <v>-31.630503656260174</v>
      </c>
    </row>
    <row r="189" spans="1:27" ht="15" customHeight="1" x14ac:dyDescent="0.3">
      <c r="A189" s="34">
        <v>149</v>
      </c>
      <c r="B189" s="69" t="s">
        <v>275</v>
      </c>
      <c r="C189" s="37" t="s">
        <v>336</v>
      </c>
      <c r="D189" s="70" t="s">
        <v>336</v>
      </c>
      <c r="E189" s="37" t="s">
        <v>336</v>
      </c>
      <c r="F189" s="79"/>
      <c r="G189" s="70">
        <v>0</v>
      </c>
      <c r="H189" s="70"/>
      <c r="I189" s="229" t="str">
        <f t="shared" si="32"/>
        <v xml:space="preserve"> </v>
      </c>
      <c r="J189" s="229" t="str">
        <f t="shared" si="33"/>
        <v xml:space="preserve"> </v>
      </c>
      <c r="K189" s="229" t="str">
        <f t="shared" si="34"/>
        <v xml:space="preserve"> </v>
      </c>
      <c r="L189" s="229" t="str">
        <f t="shared" si="35"/>
        <v xml:space="preserve"> </v>
      </c>
      <c r="M189" s="229" t="str">
        <f t="shared" si="36"/>
        <v xml:space="preserve"> </v>
      </c>
      <c r="N189" s="41"/>
      <c r="O189" s="34">
        <v>149</v>
      </c>
      <c r="P189" s="69" t="s">
        <v>275</v>
      </c>
      <c r="Q189" s="37" t="s">
        <v>336</v>
      </c>
      <c r="R189" s="79" t="s">
        <v>336</v>
      </c>
      <c r="S189" s="37">
        <v>2970</v>
      </c>
      <c r="T189" s="37">
        <v>1350</v>
      </c>
      <c r="U189" s="36">
        <v>2991</v>
      </c>
      <c r="V189" s="43">
        <v>5518</v>
      </c>
      <c r="W189" s="229" t="str">
        <f t="shared" si="37"/>
        <v xml:space="preserve"> </v>
      </c>
      <c r="X189" s="229" t="str">
        <f t="shared" si="38"/>
        <v xml:space="preserve"> </v>
      </c>
      <c r="Y189" s="229">
        <f t="shared" si="39"/>
        <v>85.791245791245785</v>
      </c>
      <c r="Z189" s="229">
        <f t="shared" si="40"/>
        <v>308.7407407407407</v>
      </c>
      <c r="AA189" s="229">
        <f t="shared" si="41"/>
        <v>84.486793714476761</v>
      </c>
    </row>
    <row r="190" spans="1:27" ht="15" customHeight="1" x14ac:dyDescent="0.3">
      <c r="A190" s="34">
        <v>150</v>
      </c>
      <c r="B190" s="69" t="s">
        <v>276</v>
      </c>
      <c r="C190" s="37">
        <v>528857</v>
      </c>
      <c r="D190" s="70">
        <v>345550</v>
      </c>
      <c r="E190" s="37">
        <v>238916</v>
      </c>
      <c r="F190" s="79">
        <v>331175.99999999994</v>
      </c>
      <c r="G190" s="70">
        <v>125606</v>
      </c>
      <c r="H190" s="70">
        <v>82613.000000000015</v>
      </c>
      <c r="I190" s="229">
        <f t="shared" si="32"/>
        <v>-84.378953100743672</v>
      </c>
      <c r="J190" s="229">
        <f t="shared" si="33"/>
        <v>-76.092316596729844</v>
      </c>
      <c r="K190" s="229">
        <f t="shared" si="34"/>
        <v>-65.421738184131655</v>
      </c>
      <c r="L190" s="229">
        <f t="shared" si="35"/>
        <v>-75.054653718868508</v>
      </c>
      <c r="M190" s="229">
        <f t="shared" si="36"/>
        <v>-34.228460423865087</v>
      </c>
      <c r="N190" s="41"/>
      <c r="O190" s="34">
        <v>150</v>
      </c>
      <c r="P190" s="69" t="s">
        <v>276</v>
      </c>
      <c r="Q190" s="37">
        <v>1459230</v>
      </c>
      <c r="R190" s="79">
        <v>1028177</v>
      </c>
      <c r="S190" s="37">
        <v>2036482</v>
      </c>
      <c r="T190" s="37">
        <v>1852204.0000000005</v>
      </c>
      <c r="U190" s="36">
        <v>1085474</v>
      </c>
      <c r="V190" s="36">
        <v>3058999</v>
      </c>
      <c r="W190" s="229">
        <f t="shared" si="37"/>
        <v>109.63103828731593</v>
      </c>
      <c r="X190" s="229">
        <f t="shared" si="38"/>
        <v>197.51676997248524</v>
      </c>
      <c r="Y190" s="229">
        <f t="shared" si="39"/>
        <v>50.209969938354476</v>
      </c>
      <c r="Z190" s="229">
        <f t="shared" si="40"/>
        <v>65.154540212633123</v>
      </c>
      <c r="AA190" s="229">
        <f t="shared" si="41"/>
        <v>181.81227740139332</v>
      </c>
    </row>
    <row r="191" spans="1:27" ht="15" customHeight="1" x14ac:dyDescent="0.3">
      <c r="A191" s="34">
        <v>151</v>
      </c>
      <c r="B191" s="69" t="s">
        <v>64</v>
      </c>
      <c r="C191" s="37">
        <v>11988462</v>
      </c>
      <c r="D191" s="70">
        <v>5665910</v>
      </c>
      <c r="E191" s="37">
        <v>8117697</v>
      </c>
      <c r="F191" s="79">
        <v>7066509.0000000019</v>
      </c>
      <c r="G191" s="70">
        <v>6709891.0000000019</v>
      </c>
      <c r="H191" s="70">
        <v>13092486.000000006</v>
      </c>
      <c r="I191" s="229">
        <f t="shared" si="32"/>
        <v>9.2090545059074742</v>
      </c>
      <c r="J191" s="229">
        <f t="shared" si="33"/>
        <v>131.07472586045321</v>
      </c>
      <c r="K191" s="229">
        <f t="shared" si="34"/>
        <v>61.283255583449403</v>
      </c>
      <c r="L191" s="229">
        <f t="shared" si="35"/>
        <v>85.275162035454883</v>
      </c>
      <c r="M191" s="229">
        <f t="shared" si="36"/>
        <v>95.122186038491577</v>
      </c>
      <c r="N191" s="41"/>
      <c r="O191" s="34">
        <v>151</v>
      </c>
      <c r="P191" s="69" t="s">
        <v>64</v>
      </c>
      <c r="Q191" s="37">
        <v>27035106</v>
      </c>
      <c r="R191" s="79">
        <v>10260310</v>
      </c>
      <c r="S191" s="37">
        <v>8763141</v>
      </c>
      <c r="T191" s="37">
        <v>8451567.9999999981</v>
      </c>
      <c r="U191" s="36">
        <v>10455024.000000002</v>
      </c>
      <c r="V191" s="36">
        <v>9788613.0000000056</v>
      </c>
      <c r="W191" s="229">
        <f t="shared" si="37"/>
        <v>-63.792954982310754</v>
      </c>
      <c r="X191" s="229">
        <f t="shared" si="38"/>
        <v>-4.5972977424658126</v>
      </c>
      <c r="Y191" s="229">
        <f t="shared" si="39"/>
        <v>11.702105443698855</v>
      </c>
      <c r="Z191" s="229">
        <f t="shared" si="40"/>
        <v>15.820082143337274</v>
      </c>
      <c r="AA191" s="229">
        <f t="shared" si="41"/>
        <v>-6.3740743206328005</v>
      </c>
    </row>
    <row r="192" spans="1:27" ht="15" customHeight="1" x14ac:dyDescent="0.3">
      <c r="A192" s="34">
        <v>152</v>
      </c>
      <c r="B192" s="69" t="s">
        <v>83</v>
      </c>
      <c r="C192" s="37">
        <v>1348</v>
      </c>
      <c r="D192" s="70">
        <v>5005</v>
      </c>
      <c r="E192" s="37" t="s">
        <v>336</v>
      </c>
      <c r="F192" s="79">
        <v>3454</v>
      </c>
      <c r="G192" s="70">
        <v>0</v>
      </c>
      <c r="H192" s="70">
        <v>109133</v>
      </c>
      <c r="I192" s="229">
        <f t="shared" si="32"/>
        <v>7995.9198813056373</v>
      </c>
      <c r="J192" s="229">
        <f t="shared" si="33"/>
        <v>2080.4795204795205</v>
      </c>
      <c r="K192" s="229" t="str">
        <f t="shared" si="34"/>
        <v xml:space="preserve"> </v>
      </c>
      <c r="L192" s="229">
        <f t="shared" si="35"/>
        <v>3059.6120440069485</v>
      </c>
      <c r="M192" s="229" t="str">
        <f t="shared" si="36"/>
        <v xml:space="preserve"> </v>
      </c>
      <c r="N192" s="41"/>
      <c r="O192" s="34">
        <v>152</v>
      </c>
      <c r="P192" s="69" t="s">
        <v>83</v>
      </c>
      <c r="Q192" s="37">
        <v>288437</v>
      </c>
      <c r="R192" s="79">
        <v>361835</v>
      </c>
      <c r="S192" s="37">
        <v>455298</v>
      </c>
      <c r="T192" s="37">
        <v>659485.00000000012</v>
      </c>
      <c r="U192" s="36">
        <v>767350</v>
      </c>
      <c r="V192" s="36">
        <v>634275.99999999988</v>
      </c>
      <c r="W192" s="229">
        <f t="shared" si="37"/>
        <v>119.90105291623473</v>
      </c>
      <c r="X192" s="229">
        <f t="shared" si="38"/>
        <v>75.29426396009228</v>
      </c>
      <c r="Y192" s="229">
        <f t="shared" si="39"/>
        <v>39.310078234474986</v>
      </c>
      <c r="Z192" s="229">
        <f t="shared" si="40"/>
        <v>-3.8225281848715724</v>
      </c>
      <c r="AA192" s="229">
        <f t="shared" si="41"/>
        <v>-17.34202124193655</v>
      </c>
    </row>
    <row r="193" spans="1:27" ht="15" customHeight="1" x14ac:dyDescent="0.3">
      <c r="A193" s="34">
        <v>153</v>
      </c>
      <c r="B193" s="69" t="s">
        <v>277</v>
      </c>
      <c r="C193" s="37">
        <v>254403</v>
      </c>
      <c r="D193" s="70">
        <v>183468</v>
      </c>
      <c r="E193" s="37">
        <v>20029</v>
      </c>
      <c r="F193" s="79">
        <v>40473</v>
      </c>
      <c r="G193" s="70">
        <v>0</v>
      </c>
      <c r="H193" s="70"/>
      <c r="I193" s="229">
        <f t="shared" si="32"/>
        <v>-100</v>
      </c>
      <c r="J193" s="229">
        <f t="shared" si="33"/>
        <v>-100</v>
      </c>
      <c r="K193" s="229">
        <f t="shared" si="34"/>
        <v>-100</v>
      </c>
      <c r="L193" s="229">
        <f t="shared" si="35"/>
        <v>-100</v>
      </c>
      <c r="M193" s="229" t="str">
        <f t="shared" si="36"/>
        <v xml:space="preserve"> </v>
      </c>
      <c r="N193" s="41"/>
      <c r="O193" s="34">
        <v>153</v>
      </c>
      <c r="P193" s="69" t="s">
        <v>277</v>
      </c>
      <c r="Q193" s="37">
        <v>35769</v>
      </c>
      <c r="R193" s="79">
        <v>73152</v>
      </c>
      <c r="S193" s="37">
        <v>510586</v>
      </c>
      <c r="T193" s="37">
        <v>151513</v>
      </c>
      <c r="U193" s="36">
        <v>39502</v>
      </c>
      <c r="V193" s="36">
        <v>1012473</v>
      </c>
      <c r="W193" s="229">
        <f t="shared" si="37"/>
        <v>2730.5879392770275</v>
      </c>
      <c r="X193" s="229">
        <f t="shared" si="38"/>
        <v>1284.0674212598426</v>
      </c>
      <c r="Y193" s="229">
        <f t="shared" si="39"/>
        <v>98.296271343123408</v>
      </c>
      <c r="Z193" s="229">
        <f t="shared" si="40"/>
        <v>568.24166903170021</v>
      </c>
      <c r="AA193" s="229">
        <f t="shared" si="41"/>
        <v>2463.0930079489644</v>
      </c>
    </row>
    <row r="194" spans="1:27" ht="15" customHeight="1" x14ac:dyDescent="0.3">
      <c r="A194" s="34">
        <v>154</v>
      </c>
      <c r="B194" s="69" t="s">
        <v>278</v>
      </c>
      <c r="C194" s="37">
        <v>119656</v>
      </c>
      <c r="D194" s="70">
        <v>1080753</v>
      </c>
      <c r="E194" s="37">
        <v>3113702</v>
      </c>
      <c r="F194" s="79">
        <v>3357062</v>
      </c>
      <c r="G194" s="70">
        <v>2466329</v>
      </c>
      <c r="H194" s="70">
        <v>3716318.9999999995</v>
      </c>
      <c r="I194" s="229">
        <f t="shared" si="32"/>
        <v>3005.8358962358757</v>
      </c>
      <c r="J194" s="229">
        <f t="shared" si="33"/>
        <v>243.86386158539455</v>
      </c>
      <c r="K194" s="229">
        <f t="shared" si="34"/>
        <v>19.35371464578175</v>
      </c>
      <c r="L194" s="229">
        <f t="shared" si="35"/>
        <v>10.70153008791614</v>
      </c>
      <c r="M194" s="229">
        <f t="shared" si="36"/>
        <v>50.682208253643353</v>
      </c>
      <c r="N194" s="41"/>
      <c r="O194" s="34">
        <v>154</v>
      </c>
      <c r="P194" s="69" t="s">
        <v>278</v>
      </c>
      <c r="Q194" s="37">
        <v>387098</v>
      </c>
      <c r="R194" s="79">
        <v>573653</v>
      </c>
      <c r="S194" s="37">
        <v>1086015</v>
      </c>
      <c r="T194" s="37">
        <v>574396.00000000023</v>
      </c>
      <c r="U194" s="36">
        <v>953182</v>
      </c>
      <c r="V194" s="36">
        <v>734394</v>
      </c>
      <c r="W194" s="229">
        <f t="shared" si="37"/>
        <v>89.717849226810785</v>
      </c>
      <c r="X194" s="229">
        <f t="shared" si="38"/>
        <v>28.020597817844589</v>
      </c>
      <c r="Y194" s="229">
        <f t="shared" si="39"/>
        <v>-32.377177110813378</v>
      </c>
      <c r="Z194" s="229">
        <f t="shared" si="40"/>
        <v>27.854998990243615</v>
      </c>
      <c r="AA194" s="229">
        <f t="shared" si="41"/>
        <v>-22.95343386677466</v>
      </c>
    </row>
    <row r="195" spans="1:27" ht="15" customHeight="1" x14ac:dyDescent="0.3">
      <c r="A195" s="34">
        <v>155</v>
      </c>
      <c r="B195" s="69" t="s">
        <v>279</v>
      </c>
      <c r="C195" s="37" t="s">
        <v>336</v>
      </c>
      <c r="D195" s="70" t="s">
        <v>336</v>
      </c>
      <c r="E195" s="37" t="s">
        <v>336</v>
      </c>
      <c r="F195" s="79"/>
      <c r="G195" s="70">
        <v>0</v>
      </c>
      <c r="H195" s="70"/>
      <c r="I195" s="229" t="str">
        <f t="shared" si="32"/>
        <v xml:space="preserve"> </v>
      </c>
      <c r="J195" s="229" t="str">
        <f t="shared" si="33"/>
        <v xml:space="preserve"> </v>
      </c>
      <c r="K195" s="229" t="str">
        <f t="shared" si="34"/>
        <v xml:space="preserve"> </v>
      </c>
      <c r="L195" s="229" t="str">
        <f t="shared" si="35"/>
        <v xml:space="preserve"> </v>
      </c>
      <c r="M195" s="229" t="str">
        <f t="shared" si="36"/>
        <v xml:space="preserve"> </v>
      </c>
      <c r="N195" s="41"/>
      <c r="O195" s="34">
        <v>155</v>
      </c>
      <c r="P195" s="69" t="s">
        <v>279</v>
      </c>
      <c r="Q195" s="37" t="s">
        <v>336</v>
      </c>
      <c r="R195" s="79">
        <v>30363</v>
      </c>
      <c r="S195" s="37">
        <v>28849</v>
      </c>
      <c r="T195" s="37">
        <v>4555</v>
      </c>
      <c r="U195" s="36">
        <v>9250</v>
      </c>
      <c r="V195" s="36">
        <v>25134</v>
      </c>
      <c r="W195" s="229" t="str">
        <f t="shared" si="37"/>
        <v xml:space="preserve"> </v>
      </c>
      <c r="X195" s="229">
        <f t="shared" si="38"/>
        <v>-17.221618417152456</v>
      </c>
      <c r="Y195" s="229">
        <f t="shared" si="39"/>
        <v>-12.877396096918432</v>
      </c>
      <c r="Z195" s="229">
        <f t="shared" si="40"/>
        <v>451.78924259055987</v>
      </c>
      <c r="AA195" s="229">
        <f t="shared" si="41"/>
        <v>171.71891891891892</v>
      </c>
    </row>
    <row r="196" spans="1:27" ht="15" customHeight="1" x14ac:dyDescent="0.3">
      <c r="A196" s="34">
        <v>156</v>
      </c>
      <c r="B196" s="69" t="s">
        <v>280</v>
      </c>
      <c r="C196" s="37" t="s">
        <v>336</v>
      </c>
      <c r="D196" s="70" t="s">
        <v>336</v>
      </c>
      <c r="E196" s="37" t="s">
        <v>336</v>
      </c>
      <c r="F196" s="79"/>
      <c r="G196" s="70">
        <v>0</v>
      </c>
      <c r="H196" s="70"/>
      <c r="I196" s="229" t="str">
        <f t="shared" si="32"/>
        <v xml:space="preserve"> </v>
      </c>
      <c r="J196" s="229" t="str">
        <f t="shared" si="33"/>
        <v xml:space="preserve"> </v>
      </c>
      <c r="K196" s="229" t="str">
        <f t="shared" si="34"/>
        <v xml:space="preserve"> </v>
      </c>
      <c r="L196" s="229" t="str">
        <f t="shared" si="35"/>
        <v xml:space="preserve"> </v>
      </c>
      <c r="M196" s="229" t="str">
        <f t="shared" si="36"/>
        <v xml:space="preserve"> </v>
      </c>
      <c r="N196" s="41"/>
      <c r="O196" s="34">
        <v>156</v>
      </c>
      <c r="P196" s="69" t="s">
        <v>280</v>
      </c>
      <c r="Q196" s="37" t="s">
        <v>336</v>
      </c>
      <c r="R196" s="79" t="s">
        <v>336</v>
      </c>
      <c r="S196" s="37" t="s">
        <v>336</v>
      </c>
      <c r="T196" s="37"/>
      <c r="U196" s="36">
        <v>0</v>
      </c>
      <c r="W196" s="229" t="str">
        <f t="shared" si="37"/>
        <v xml:space="preserve"> </v>
      </c>
      <c r="X196" s="229" t="str">
        <f t="shared" si="38"/>
        <v xml:space="preserve"> </v>
      </c>
      <c r="Y196" s="229" t="str">
        <f t="shared" si="39"/>
        <v xml:space="preserve"> </v>
      </c>
      <c r="Z196" s="229" t="str">
        <f t="shared" si="40"/>
        <v xml:space="preserve"> </v>
      </c>
      <c r="AA196" s="229" t="str">
        <f t="shared" si="41"/>
        <v xml:space="preserve"> </v>
      </c>
    </row>
    <row r="197" spans="1:27" ht="15" customHeight="1" x14ac:dyDescent="0.3">
      <c r="A197" s="34">
        <v>157</v>
      </c>
      <c r="B197" s="69" t="s">
        <v>281</v>
      </c>
      <c r="C197" s="37" t="s">
        <v>336</v>
      </c>
      <c r="D197" s="70">
        <v>9436</v>
      </c>
      <c r="E197" s="37">
        <v>10021</v>
      </c>
      <c r="F197" s="79"/>
      <c r="G197" s="70">
        <v>14009</v>
      </c>
      <c r="H197" s="70">
        <v>9391</v>
      </c>
      <c r="I197" s="229" t="str">
        <f t="shared" si="32"/>
        <v xml:space="preserve"> </v>
      </c>
      <c r="J197" s="229">
        <f t="shared" si="33"/>
        <v>-0.47689699025011123</v>
      </c>
      <c r="K197" s="229">
        <f t="shared" si="34"/>
        <v>-6.2867977247779692</v>
      </c>
      <c r="L197" s="229" t="str">
        <f t="shared" si="35"/>
        <v xml:space="preserve"> </v>
      </c>
      <c r="M197" s="229">
        <f t="shared" si="36"/>
        <v>-32.964522806767079</v>
      </c>
      <c r="N197" s="41"/>
      <c r="O197" s="34">
        <v>157</v>
      </c>
      <c r="P197" s="69" t="s">
        <v>281</v>
      </c>
      <c r="Q197" s="37">
        <v>25793</v>
      </c>
      <c r="R197" s="79">
        <v>355400</v>
      </c>
      <c r="S197" s="37">
        <v>70448</v>
      </c>
      <c r="T197" s="43">
        <v>501561.99999999994</v>
      </c>
      <c r="U197" s="43">
        <v>21853</v>
      </c>
      <c r="V197" s="36">
        <v>12947</v>
      </c>
      <c r="W197" s="229">
        <f t="shared" si="37"/>
        <v>-49.804210444694299</v>
      </c>
      <c r="X197" s="229">
        <f t="shared" si="38"/>
        <v>-96.35706246482836</v>
      </c>
      <c r="Y197" s="229">
        <f t="shared" si="39"/>
        <v>-81.62190551896434</v>
      </c>
      <c r="Z197" s="229">
        <f t="shared" si="40"/>
        <v>-97.4186640933723</v>
      </c>
      <c r="AA197" s="229">
        <f t="shared" si="41"/>
        <v>-40.75412986775271</v>
      </c>
    </row>
    <row r="198" spans="1:27" x14ac:dyDescent="0.3">
      <c r="A198" s="34">
        <v>158</v>
      </c>
      <c r="B198" s="69" t="s">
        <v>282</v>
      </c>
      <c r="C198" s="37">
        <v>2858560</v>
      </c>
      <c r="D198" s="70">
        <v>3333887</v>
      </c>
      <c r="E198" s="37">
        <v>2409305</v>
      </c>
      <c r="F198" s="79">
        <v>1604980</v>
      </c>
      <c r="G198" s="70">
        <v>1429229</v>
      </c>
      <c r="H198" s="70">
        <v>1851722.0000000002</v>
      </c>
      <c r="I198" s="229">
        <f t="shared" si="32"/>
        <v>-35.221859957461092</v>
      </c>
      <c r="J198" s="229">
        <f t="shared" si="33"/>
        <v>-44.457565598354108</v>
      </c>
      <c r="K198" s="229">
        <f t="shared" si="34"/>
        <v>-23.142898055663338</v>
      </c>
      <c r="L198" s="229">
        <f t="shared" si="35"/>
        <v>15.373524903737135</v>
      </c>
      <c r="M198" s="229">
        <f t="shared" si="36"/>
        <v>29.560903116295577</v>
      </c>
      <c r="N198" s="41"/>
      <c r="O198" s="34">
        <v>158</v>
      </c>
      <c r="P198" s="69" t="s">
        <v>282</v>
      </c>
      <c r="Q198" s="37">
        <v>3943918</v>
      </c>
      <c r="R198" s="79">
        <v>2277940</v>
      </c>
      <c r="S198" s="37">
        <v>3090257.9999999991</v>
      </c>
      <c r="T198" s="43">
        <v>2011703.0000000002</v>
      </c>
      <c r="U198" s="43">
        <v>2429065</v>
      </c>
      <c r="V198" s="36">
        <v>7015810.9999999972</v>
      </c>
      <c r="W198" s="229">
        <f t="shared" si="37"/>
        <v>77.889372953494416</v>
      </c>
      <c r="X198" s="229">
        <f t="shared" si="38"/>
        <v>207.98927978787839</v>
      </c>
      <c r="Y198" s="229">
        <f t="shared" si="39"/>
        <v>127.02994377815702</v>
      </c>
      <c r="Z198" s="229">
        <f t="shared" si="40"/>
        <v>248.7498403094292</v>
      </c>
      <c r="AA198" s="229">
        <f t="shared" si="41"/>
        <v>188.82763532470301</v>
      </c>
    </row>
    <row r="199" spans="1:27" x14ac:dyDescent="0.3">
      <c r="A199" s="34">
        <v>159</v>
      </c>
      <c r="B199" s="69" t="s">
        <v>283</v>
      </c>
      <c r="C199" s="37" t="s">
        <v>336</v>
      </c>
      <c r="D199" s="70" t="s">
        <v>336</v>
      </c>
      <c r="E199" s="37" t="s">
        <v>336</v>
      </c>
      <c r="F199" s="79"/>
      <c r="G199" s="70">
        <v>0</v>
      </c>
      <c r="H199" s="70"/>
      <c r="I199" s="229" t="str">
        <f t="shared" si="32"/>
        <v xml:space="preserve"> </v>
      </c>
      <c r="J199" s="229" t="str">
        <f t="shared" si="33"/>
        <v xml:space="preserve"> </v>
      </c>
      <c r="K199" s="229" t="str">
        <f t="shared" si="34"/>
        <v xml:space="preserve"> </v>
      </c>
      <c r="L199" s="229" t="str">
        <f t="shared" si="35"/>
        <v xml:space="preserve"> </v>
      </c>
      <c r="M199" s="229" t="str">
        <f t="shared" si="36"/>
        <v xml:space="preserve"> </v>
      </c>
      <c r="N199" s="41"/>
      <c r="O199" s="34">
        <v>159</v>
      </c>
      <c r="P199" s="69" t="s">
        <v>283</v>
      </c>
      <c r="Q199" s="37" t="s">
        <v>336</v>
      </c>
      <c r="R199" s="79" t="s">
        <v>336</v>
      </c>
      <c r="S199" s="37" t="s">
        <v>336</v>
      </c>
      <c r="T199" s="37"/>
      <c r="U199" s="36">
        <v>0</v>
      </c>
      <c r="V199" s="36"/>
      <c r="W199" s="229" t="str">
        <f t="shared" si="37"/>
        <v xml:space="preserve"> </v>
      </c>
      <c r="X199" s="229" t="str">
        <f t="shared" si="38"/>
        <v xml:space="preserve"> </v>
      </c>
      <c r="Y199" s="229" t="str">
        <f t="shared" si="39"/>
        <v xml:space="preserve"> </v>
      </c>
      <c r="Z199" s="229" t="str">
        <f t="shared" si="40"/>
        <v xml:space="preserve"> </v>
      </c>
      <c r="AA199" s="229" t="str">
        <f t="shared" si="41"/>
        <v xml:space="preserve"> </v>
      </c>
    </row>
    <row r="200" spans="1:27" x14ac:dyDescent="0.3">
      <c r="A200" s="34">
        <v>160</v>
      </c>
      <c r="B200" s="69" t="s">
        <v>284</v>
      </c>
      <c r="C200" s="37">
        <v>1406254</v>
      </c>
      <c r="D200" s="70">
        <v>1516991</v>
      </c>
      <c r="E200" s="37">
        <v>2516965</v>
      </c>
      <c r="F200" s="79">
        <v>1590813</v>
      </c>
      <c r="G200" s="70">
        <v>2109488</v>
      </c>
      <c r="H200" s="70">
        <v>1651796.0000000002</v>
      </c>
      <c r="I200" s="229">
        <f t="shared" si="32"/>
        <v>17.460714778411315</v>
      </c>
      <c r="J200" s="229">
        <f t="shared" si="33"/>
        <v>8.8863414483012946</v>
      </c>
      <c r="K200" s="229">
        <f t="shared" si="34"/>
        <v>-34.373501419368154</v>
      </c>
      <c r="L200" s="229">
        <f t="shared" si="35"/>
        <v>3.8334486831576271</v>
      </c>
      <c r="M200" s="229">
        <f t="shared" si="36"/>
        <v>-21.696828803956208</v>
      </c>
      <c r="N200" s="41"/>
      <c r="O200" s="34">
        <v>160</v>
      </c>
      <c r="P200" s="69" t="s">
        <v>284</v>
      </c>
      <c r="Q200" s="37">
        <v>7722970</v>
      </c>
      <c r="R200" s="79">
        <v>2331881</v>
      </c>
      <c r="S200" s="37">
        <v>3434189</v>
      </c>
      <c r="T200" s="37">
        <v>5022152.9999999991</v>
      </c>
      <c r="U200" s="36">
        <v>3401669</v>
      </c>
      <c r="V200" s="36">
        <v>2845725.9999999995</v>
      </c>
      <c r="W200" s="229">
        <f t="shared" si="37"/>
        <v>-63.152440058682089</v>
      </c>
      <c r="X200" s="229">
        <f t="shared" si="38"/>
        <v>22.03564418595974</v>
      </c>
      <c r="Y200" s="229">
        <f t="shared" si="39"/>
        <v>-17.135428481076616</v>
      </c>
      <c r="Z200" s="229">
        <f t="shared" si="40"/>
        <v>-43.336533156198144</v>
      </c>
      <c r="AA200" s="229">
        <f t="shared" si="41"/>
        <v>-16.343242096747218</v>
      </c>
    </row>
    <row r="201" spans="1:27" x14ac:dyDescent="0.3">
      <c r="A201" s="34">
        <v>161</v>
      </c>
      <c r="B201" s="69" t="s">
        <v>285</v>
      </c>
      <c r="C201" s="37">
        <v>260965</v>
      </c>
      <c r="D201" s="70">
        <v>750434</v>
      </c>
      <c r="E201" s="37">
        <v>583904</v>
      </c>
      <c r="F201" s="79"/>
      <c r="G201" s="70">
        <v>0</v>
      </c>
      <c r="H201" s="70"/>
      <c r="I201" s="229">
        <f t="shared" si="32"/>
        <v>-100</v>
      </c>
      <c r="J201" s="229">
        <f t="shared" si="33"/>
        <v>-100</v>
      </c>
      <c r="K201" s="229">
        <f t="shared" si="34"/>
        <v>-100</v>
      </c>
      <c r="L201" s="229" t="str">
        <f t="shared" si="35"/>
        <v xml:space="preserve"> </v>
      </c>
      <c r="M201" s="229" t="str">
        <f t="shared" si="36"/>
        <v xml:space="preserve"> </v>
      </c>
      <c r="N201" s="41"/>
      <c r="O201" s="34">
        <v>161</v>
      </c>
      <c r="P201" s="69" t="s">
        <v>285</v>
      </c>
      <c r="Q201" s="37">
        <v>114076</v>
      </c>
      <c r="R201" s="79">
        <v>147516</v>
      </c>
      <c r="S201" s="37">
        <v>151627</v>
      </c>
      <c r="T201" s="37">
        <v>211018</v>
      </c>
      <c r="U201" s="36">
        <v>329787</v>
      </c>
      <c r="W201" s="229">
        <f t="shared" si="37"/>
        <v>-100</v>
      </c>
      <c r="X201" s="229">
        <f t="shared" si="38"/>
        <v>-100</v>
      </c>
      <c r="Y201" s="229">
        <f t="shared" si="39"/>
        <v>-100</v>
      </c>
      <c r="Z201" s="229">
        <f t="shared" si="40"/>
        <v>-100</v>
      </c>
      <c r="AA201" s="229">
        <f t="shared" si="41"/>
        <v>-100</v>
      </c>
    </row>
    <row r="202" spans="1:27" x14ac:dyDescent="0.3">
      <c r="A202" s="34">
        <v>162</v>
      </c>
      <c r="B202" s="69" t="s">
        <v>286</v>
      </c>
      <c r="C202" s="37">
        <v>1938706</v>
      </c>
      <c r="D202" s="70">
        <v>2497151</v>
      </c>
      <c r="E202" s="37">
        <v>2350733</v>
      </c>
      <c r="F202" s="79">
        <v>2771533</v>
      </c>
      <c r="G202" s="70">
        <v>3107110</v>
      </c>
      <c r="H202" s="70">
        <v>1130178.0000000002</v>
      </c>
      <c r="I202" s="229">
        <f t="shared" si="32"/>
        <v>-41.704518374627185</v>
      </c>
      <c r="J202" s="229">
        <f t="shared" si="33"/>
        <v>-54.741303189114305</v>
      </c>
      <c r="K202" s="229">
        <f t="shared" si="34"/>
        <v>-51.922315294846321</v>
      </c>
      <c r="L202" s="229">
        <f t="shared" si="35"/>
        <v>-59.221917978245244</v>
      </c>
      <c r="M202" s="229">
        <f t="shared" si="36"/>
        <v>-63.626070528561904</v>
      </c>
      <c r="N202" s="41"/>
      <c r="O202" s="34">
        <v>162</v>
      </c>
      <c r="P202" s="69" t="s">
        <v>286</v>
      </c>
      <c r="Q202" s="37">
        <v>1697496</v>
      </c>
      <c r="R202" s="79">
        <v>3427823</v>
      </c>
      <c r="S202" s="37">
        <v>1443485</v>
      </c>
      <c r="T202" s="37">
        <v>3715693</v>
      </c>
      <c r="U202" s="36">
        <v>1340517</v>
      </c>
      <c r="V202" s="36">
        <v>984933.00000000023</v>
      </c>
      <c r="W202" s="229">
        <f t="shared" si="37"/>
        <v>-41.977300682888199</v>
      </c>
      <c r="X202" s="229">
        <f t="shared" si="38"/>
        <v>-71.266515219718158</v>
      </c>
      <c r="Y202" s="229">
        <f t="shared" si="39"/>
        <v>-31.76700831667803</v>
      </c>
      <c r="Z202" s="229">
        <f t="shared" si="40"/>
        <v>-73.492616316794738</v>
      </c>
      <c r="AA202" s="229">
        <f t="shared" si="41"/>
        <v>-26.52588516221725</v>
      </c>
    </row>
    <row r="203" spans="1:27" x14ac:dyDescent="0.3">
      <c r="A203" s="34">
        <v>163</v>
      </c>
      <c r="B203" s="69" t="s">
        <v>287</v>
      </c>
      <c r="C203" s="37">
        <v>253227</v>
      </c>
      <c r="D203" s="70">
        <v>93473</v>
      </c>
      <c r="E203" s="37">
        <v>92203</v>
      </c>
      <c r="F203" s="79">
        <v>122691</v>
      </c>
      <c r="G203" s="70">
        <v>95395</v>
      </c>
      <c r="H203" s="70">
        <v>99209.000000000015</v>
      </c>
      <c r="I203" s="229">
        <f t="shared" si="32"/>
        <v>-60.822108227005806</v>
      </c>
      <c r="J203" s="229">
        <f t="shared" si="33"/>
        <v>6.1365314047907162</v>
      </c>
      <c r="K203" s="229">
        <f t="shared" si="34"/>
        <v>7.5984512434519473</v>
      </c>
      <c r="L203" s="229">
        <f t="shared" si="35"/>
        <v>-19.139138160093225</v>
      </c>
      <c r="M203" s="229">
        <f t="shared" si="36"/>
        <v>3.9981131086534987</v>
      </c>
      <c r="N203" s="41"/>
      <c r="O203" s="34">
        <v>163</v>
      </c>
      <c r="P203" s="69" t="s">
        <v>287</v>
      </c>
      <c r="Q203" s="37">
        <v>1557418</v>
      </c>
      <c r="R203" s="79">
        <v>2096326</v>
      </c>
      <c r="S203" s="37">
        <v>964353</v>
      </c>
      <c r="T203" s="37">
        <v>1550440</v>
      </c>
      <c r="U203" s="36">
        <v>1243104</v>
      </c>
      <c r="V203" s="36">
        <v>2692856.0000000005</v>
      </c>
      <c r="W203" s="229">
        <f t="shared" si="37"/>
        <v>72.90515455709388</v>
      </c>
      <c r="X203" s="229">
        <f t="shared" si="38"/>
        <v>28.45597488176935</v>
      </c>
      <c r="Y203" s="229">
        <f t="shared" si="39"/>
        <v>179.2396560180764</v>
      </c>
      <c r="Z203" s="229">
        <f t="shared" si="40"/>
        <v>73.683341503057221</v>
      </c>
      <c r="AA203" s="229">
        <f t="shared" si="41"/>
        <v>116.62354879398671</v>
      </c>
    </row>
    <row r="204" spans="1:27" x14ac:dyDescent="0.3">
      <c r="A204" s="34">
        <v>164</v>
      </c>
      <c r="B204" s="69" t="s">
        <v>288</v>
      </c>
      <c r="C204" s="37" t="s">
        <v>336</v>
      </c>
      <c r="D204" s="70" t="s">
        <v>336</v>
      </c>
      <c r="E204" s="37" t="s">
        <v>336</v>
      </c>
      <c r="F204" s="79"/>
      <c r="G204" s="70">
        <v>0</v>
      </c>
      <c r="H204" s="70"/>
      <c r="I204" s="229" t="str">
        <f t="shared" si="32"/>
        <v xml:space="preserve"> </v>
      </c>
      <c r="J204" s="229" t="str">
        <f t="shared" si="33"/>
        <v xml:space="preserve"> </v>
      </c>
      <c r="K204" s="229" t="str">
        <f t="shared" si="34"/>
        <v xml:space="preserve"> </v>
      </c>
      <c r="L204" s="229" t="str">
        <f t="shared" si="35"/>
        <v xml:space="preserve"> </v>
      </c>
      <c r="M204" s="229" t="str">
        <f t="shared" si="36"/>
        <v xml:space="preserve"> </v>
      </c>
      <c r="N204" s="41"/>
      <c r="O204" s="34">
        <v>164</v>
      </c>
      <c r="P204" s="69" t="s">
        <v>288</v>
      </c>
      <c r="Q204" s="37">
        <v>41690</v>
      </c>
      <c r="R204" s="79">
        <v>2525140</v>
      </c>
      <c r="S204" s="37">
        <v>1447953</v>
      </c>
      <c r="T204" s="37">
        <v>65189</v>
      </c>
      <c r="U204" s="36">
        <v>35151</v>
      </c>
      <c r="V204" s="43">
        <v>56147</v>
      </c>
      <c r="W204" s="229">
        <f t="shared" si="37"/>
        <v>34.677380666826565</v>
      </c>
      <c r="X204" s="229">
        <f t="shared" si="38"/>
        <v>-97.776479719936319</v>
      </c>
      <c r="Y204" s="229">
        <f t="shared" si="39"/>
        <v>-96.122318887422452</v>
      </c>
      <c r="Z204" s="229">
        <f t="shared" si="40"/>
        <v>-13.870438264124317</v>
      </c>
      <c r="AA204" s="229">
        <f t="shared" si="41"/>
        <v>59.730875366276933</v>
      </c>
    </row>
    <row r="205" spans="1:27" x14ac:dyDescent="0.3">
      <c r="A205" s="34">
        <v>165</v>
      </c>
      <c r="B205" s="69" t="s">
        <v>289</v>
      </c>
      <c r="C205" s="37">
        <v>374978</v>
      </c>
      <c r="D205" s="70">
        <v>330324</v>
      </c>
      <c r="E205" s="37">
        <v>371361</v>
      </c>
      <c r="F205" s="79">
        <v>156292</v>
      </c>
      <c r="G205" s="70">
        <v>37261</v>
      </c>
      <c r="H205" s="70">
        <v>49723</v>
      </c>
      <c r="I205" s="229">
        <f t="shared" si="32"/>
        <v>-86.739755398983405</v>
      </c>
      <c r="J205" s="229">
        <f t="shared" si="33"/>
        <v>-84.947203351860594</v>
      </c>
      <c r="K205" s="229">
        <f t="shared" si="34"/>
        <v>-86.610602621169164</v>
      </c>
      <c r="L205" s="229">
        <f t="shared" si="35"/>
        <v>-68.18583164845289</v>
      </c>
      <c r="M205" s="229">
        <f t="shared" si="36"/>
        <v>33.445157134805811</v>
      </c>
      <c r="N205" s="41"/>
      <c r="O205" s="34">
        <v>165</v>
      </c>
      <c r="P205" s="69" t="s">
        <v>289</v>
      </c>
      <c r="Q205" s="37">
        <v>1681419</v>
      </c>
      <c r="R205" s="79">
        <v>1297059</v>
      </c>
      <c r="S205" s="37">
        <v>1495504.9999999995</v>
      </c>
      <c r="T205" s="43">
        <v>4204374</v>
      </c>
      <c r="U205" s="43">
        <v>1386446.0000000002</v>
      </c>
      <c r="V205" s="43">
        <v>5442871.9999999991</v>
      </c>
      <c r="W205" s="229">
        <f t="shared" si="37"/>
        <v>223.7070593350021</v>
      </c>
      <c r="X205" s="229">
        <f t="shared" si="38"/>
        <v>319.6317977825218</v>
      </c>
      <c r="Y205" s="229">
        <f t="shared" si="39"/>
        <v>263.94876647018901</v>
      </c>
      <c r="Z205" s="229">
        <f t="shared" si="40"/>
        <v>29.4573698724233</v>
      </c>
      <c r="AA205" s="229">
        <f t="shared" si="41"/>
        <v>292.5772803268211</v>
      </c>
    </row>
    <row r="206" spans="1:27" x14ac:dyDescent="0.3">
      <c r="A206" s="34">
        <v>166</v>
      </c>
      <c r="B206" s="69" t="s">
        <v>290</v>
      </c>
      <c r="C206" s="37">
        <v>68289</v>
      </c>
      <c r="D206" s="70">
        <v>42629</v>
      </c>
      <c r="E206" s="37" t="s">
        <v>336</v>
      </c>
      <c r="F206" s="79"/>
      <c r="G206" s="70">
        <v>40583</v>
      </c>
      <c r="I206" s="229">
        <f t="shared" si="32"/>
        <v>-100</v>
      </c>
      <c r="J206" s="229">
        <f t="shared" si="33"/>
        <v>-100</v>
      </c>
      <c r="K206" s="229" t="str">
        <f t="shared" si="34"/>
        <v xml:space="preserve"> </v>
      </c>
      <c r="L206" s="229" t="str">
        <f t="shared" si="35"/>
        <v xml:space="preserve"> </v>
      </c>
      <c r="M206" s="229">
        <f t="shared" si="36"/>
        <v>-100</v>
      </c>
      <c r="N206" s="41"/>
      <c r="O206" s="34">
        <v>166</v>
      </c>
      <c r="P206" s="69" t="s">
        <v>290</v>
      </c>
      <c r="Q206" s="37">
        <v>2406937</v>
      </c>
      <c r="R206" s="79">
        <v>2250247</v>
      </c>
      <c r="S206" s="37">
        <v>3233264</v>
      </c>
      <c r="T206" s="37">
        <v>1713742</v>
      </c>
      <c r="U206" s="36">
        <v>986309</v>
      </c>
      <c r="V206" s="36">
        <v>1789341</v>
      </c>
      <c r="W206" s="229">
        <f t="shared" si="37"/>
        <v>-25.659001461193213</v>
      </c>
      <c r="X206" s="229">
        <f t="shared" si="38"/>
        <v>-20.482462591884357</v>
      </c>
      <c r="Y206" s="229">
        <f t="shared" si="39"/>
        <v>-44.658369993913269</v>
      </c>
      <c r="Z206" s="229">
        <f t="shared" si="40"/>
        <v>4.411340796922758</v>
      </c>
      <c r="AA206" s="229">
        <f t="shared" si="41"/>
        <v>81.417892364360455</v>
      </c>
    </row>
    <row r="207" spans="1:27" x14ac:dyDescent="0.3">
      <c r="A207" s="34">
        <v>167</v>
      </c>
      <c r="B207" s="69" t="s">
        <v>291</v>
      </c>
      <c r="C207" s="37" t="s">
        <v>336</v>
      </c>
      <c r="D207" s="70" t="s">
        <v>336</v>
      </c>
      <c r="E207" s="37" t="s">
        <v>336</v>
      </c>
      <c r="F207" s="79">
        <v>165216</v>
      </c>
      <c r="G207" s="70">
        <v>0</v>
      </c>
      <c r="H207" s="70"/>
      <c r="I207" s="229" t="str">
        <f t="shared" si="32"/>
        <v xml:space="preserve"> </v>
      </c>
      <c r="J207" s="229" t="str">
        <f t="shared" si="33"/>
        <v xml:space="preserve"> </v>
      </c>
      <c r="K207" s="229" t="str">
        <f t="shared" si="34"/>
        <v xml:space="preserve"> </v>
      </c>
      <c r="L207" s="229">
        <f t="shared" si="35"/>
        <v>-100</v>
      </c>
      <c r="M207" s="229" t="str">
        <f t="shared" si="36"/>
        <v xml:space="preserve"> </v>
      </c>
      <c r="N207" s="41"/>
      <c r="O207" s="34">
        <v>167</v>
      </c>
      <c r="P207" s="69" t="s">
        <v>291</v>
      </c>
      <c r="Q207" s="37">
        <v>7654</v>
      </c>
      <c r="R207" s="79">
        <v>3243</v>
      </c>
      <c r="S207" s="37">
        <v>5488</v>
      </c>
      <c r="T207" s="37">
        <v>7665</v>
      </c>
      <c r="U207" s="36">
        <v>100412.00000000001</v>
      </c>
      <c r="V207" s="36">
        <v>10650</v>
      </c>
      <c r="W207" s="229">
        <f t="shared" si="37"/>
        <v>39.14293180036583</v>
      </c>
      <c r="X207" s="229">
        <f t="shared" si="38"/>
        <v>228.39962997224791</v>
      </c>
      <c r="Y207" s="229">
        <f t="shared" si="39"/>
        <v>94.059766763848387</v>
      </c>
      <c r="Z207" s="229">
        <f t="shared" si="40"/>
        <v>38.94324853228963</v>
      </c>
      <c r="AA207" s="229">
        <f t="shared" si="41"/>
        <v>-89.393697964386732</v>
      </c>
    </row>
    <row r="208" spans="1:27" x14ac:dyDescent="0.3">
      <c r="A208" s="34">
        <v>168</v>
      </c>
      <c r="B208" s="33" t="s">
        <v>50</v>
      </c>
      <c r="C208" s="37">
        <v>16893526</v>
      </c>
      <c r="D208" s="70">
        <v>20768075</v>
      </c>
      <c r="E208" s="37">
        <v>27233833.999999996</v>
      </c>
      <c r="F208" s="79">
        <v>25689342.000000011</v>
      </c>
      <c r="G208" s="70">
        <v>28318853.999999996</v>
      </c>
      <c r="H208" s="70">
        <v>30927621.000000019</v>
      </c>
      <c r="I208" s="229">
        <f t="shared" si="32"/>
        <v>83.073805906475769</v>
      </c>
      <c r="J208" s="229">
        <f t="shared" si="33"/>
        <v>48.919054847404112</v>
      </c>
      <c r="K208" s="229">
        <f t="shared" si="34"/>
        <v>13.563228005282042</v>
      </c>
      <c r="L208" s="229">
        <f t="shared" si="35"/>
        <v>20.390864818569526</v>
      </c>
      <c r="M208" s="229">
        <f t="shared" si="36"/>
        <v>9.2121206599674537</v>
      </c>
      <c r="N208" s="41"/>
      <c r="O208" s="34">
        <v>168</v>
      </c>
      <c r="P208" s="33" t="s">
        <v>50</v>
      </c>
      <c r="Q208" s="37">
        <v>10026582</v>
      </c>
      <c r="R208" s="79">
        <v>14308204</v>
      </c>
      <c r="S208" s="37">
        <v>12799285.000000006</v>
      </c>
      <c r="T208" s="43">
        <v>13555804.000000004</v>
      </c>
      <c r="U208" s="43">
        <v>18240287</v>
      </c>
      <c r="V208" s="36">
        <v>28465176.999999989</v>
      </c>
      <c r="W208" s="229">
        <f t="shared" si="37"/>
        <v>183.89711468973167</v>
      </c>
      <c r="X208" s="229">
        <f t="shared" si="38"/>
        <v>98.943046940063141</v>
      </c>
      <c r="Y208" s="229">
        <f t="shared" si="39"/>
        <v>122.39661824859729</v>
      </c>
      <c r="Z208" s="229">
        <f t="shared" si="40"/>
        <v>109.98516207522607</v>
      </c>
      <c r="AA208" s="229">
        <f t="shared" si="41"/>
        <v>56.056628933524934</v>
      </c>
    </row>
    <row r="209" spans="1:27" x14ac:dyDescent="0.3">
      <c r="A209" s="34">
        <v>169</v>
      </c>
      <c r="B209" s="69" t="s">
        <v>292</v>
      </c>
      <c r="C209" s="37" t="s">
        <v>336</v>
      </c>
      <c r="D209" s="70" t="s">
        <v>336</v>
      </c>
      <c r="E209" s="37"/>
      <c r="F209" s="79"/>
      <c r="G209" s="70">
        <v>0</v>
      </c>
      <c r="I209" s="229" t="str">
        <f t="shared" si="32"/>
        <v xml:space="preserve"> </v>
      </c>
      <c r="J209" s="229" t="str">
        <f t="shared" si="33"/>
        <v xml:space="preserve"> </v>
      </c>
      <c r="K209" s="229" t="str">
        <f t="shared" si="34"/>
        <v xml:space="preserve"> </v>
      </c>
      <c r="L209" s="229" t="str">
        <f t="shared" si="35"/>
        <v xml:space="preserve"> </v>
      </c>
      <c r="M209" s="229" t="str">
        <f t="shared" si="36"/>
        <v xml:space="preserve"> </v>
      </c>
      <c r="N209" s="41"/>
      <c r="O209" s="34">
        <v>169</v>
      </c>
      <c r="P209" s="69" t="s">
        <v>292</v>
      </c>
      <c r="Q209" s="37" t="s">
        <v>336</v>
      </c>
      <c r="R209" s="79" t="s">
        <v>336</v>
      </c>
      <c r="S209" s="37"/>
      <c r="U209" s="43">
        <v>0</v>
      </c>
      <c r="W209" s="229" t="str">
        <f t="shared" si="37"/>
        <v xml:space="preserve"> </v>
      </c>
      <c r="X209" s="229" t="str">
        <f t="shared" si="38"/>
        <v xml:space="preserve"> </v>
      </c>
      <c r="Y209" s="229" t="str">
        <f t="shared" si="39"/>
        <v xml:space="preserve"> </v>
      </c>
      <c r="Z209" s="229" t="str">
        <f t="shared" si="40"/>
        <v xml:space="preserve"> </v>
      </c>
      <c r="AA209" s="229" t="str">
        <f t="shared" si="41"/>
        <v xml:space="preserve"> </v>
      </c>
    </row>
    <row r="210" spans="1:27" x14ac:dyDescent="0.3">
      <c r="A210" s="34">
        <v>170</v>
      </c>
      <c r="B210" s="69" t="s">
        <v>293</v>
      </c>
      <c r="C210" s="37">
        <v>7986976</v>
      </c>
      <c r="D210" s="70">
        <v>11459324</v>
      </c>
      <c r="E210" s="37">
        <v>9205656</v>
      </c>
      <c r="F210" s="79">
        <v>15792114.999999991</v>
      </c>
      <c r="G210" s="70">
        <v>7417830.9999999991</v>
      </c>
      <c r="H210" s="70">
        <v>9736578</v>
      </c>
      <c r="I210" s="229">
        <f t="shared" si="32"/>
        <v>21.905687459183554</v>
      </c>
      <c r="J210" s="229">
        <f t="shared" si="33"/>
        <v>-15.033574406308787</v>
      </c>
      <c r="K210" s="229">
        <f t="shared" si="34"/>
        <v>5.7673456405496779</v>
      </c>
      <c r="L210" s="229">
        <f t="shared" si="35"/>
        <v>-38.345319800419354</v>
      </c>
      <c r="M210" s="229">
        <f t="shared" si="36"/>
        <v>31.259097167352593</v>
      </c>
      <c r="N210" s="41"/>
      <c r="O210" s="34">
        <v>170</v>
      </c>
      <c r="P210" s="69" t="s">
        <v>293</v>
      </c>
      <c r="Q210" s="37">
        <v>5097508</v>
      </c>
      <c r="R210" s="79">
        <v>4565554</v>
      </c>
      <c r="S210" s="43">
        <v>12974338</v>
      </c>
      <c r="T210" s="43">
        <v>5983315</v>
      </c>
      <c r="U210" s="43">
        <v>11356611</v>
      </c>
      <c r="V210" s="36">
        <v>6737991.0000000037</v>
      </c>
      <c r="W210" s="229">
        <f t="shared" si="37"/>
        <v>32.182058370482281</v>
      </c>
      <c r="X210" s="229">
        <f t="shared" si="38"/>
        <v>47.583206769649507</v>
      </c>
      <c r="Y210" s="229">
        <f t="shared" si="39"/>
        <v>-48.066783831282919</v>
      </c>
      <c r="Z210" s="229">
        <f t="shared" si="40"/>
        <v>12.613008006431286</v>
      </c>
      <c r="AA210" s="229">
        <f t="shared" si="41"/>
        <v>-40.668998876513399</v>
      </c>
    </row>
    <row r="211" spans="1:27" x14ac:dyDescent="0.3">
      <c r="A211" s="34">
        <v>171</v>
      </c>
      <c r="B211" s="69" t="s">
        <v>71</v>
      </c>
      <c r="C211" s="37">
        <v>5868672</v>
      </c>
      <c r="D211" s="70">
        <v>1025006</v>
      </c>
      <c r="E211" s="37">
        <v>1587866</v>
      </c>
      <c r="F211" s="79">
        <v>1904708</v>
      </c>
      <c r="G211" s="70">
        <v>1938850</v>
      </c>
      <c r="H211" s="70">
        <v>890815.00000000012</v>
      </c>
      <c r="I211" s="229">
        <f t="shared" si="32"/>
        <v>-84.820841921306894</v>
      </c>
      <c r="J211" s="229">
        <f t="shared" si="33"/>
        <v>-13.091728243541979</v>
      </c>
      <c r="K211" s="229">
        <f t="shared" si="34"/>
        <v>-43.898603534555178</v>
      </c>
      <c r="L211" s="229">
        <f t="shared" si="35"/>
        <v>-53.23088893415683</v>
      </c>
      <c r="M211" s="229">
        <f t="shared" si="36"/>
        <v>-54.054465275807814</v>
      </c>
      <c r="N211" s="41"/>
      <c r="O211" s="34">
        <v>171</v>
      </c>
      <c r="P211" s="69" t="s">
        <v>71</v>
      </c>
      <c r="Q211" s="37">
        <v>36370365</v>
      </c>
      <c r="R211" s="79">
        <v>18572917</v>
      </c>
      <c r="S211" s="37">
        <v>15487936</v>
      </c>
      <c r="T211" s="37">
        <v>8393328.9999999981</v>
      </c>
      <c r="U211" s="36">
        <v>20461800</v>
      </c>
      <c r="V211" s="36">
        <v>5473413.9999999991</v>
      </c>
      <c r="W211" s="229">
        <f t="shared" si="37"/>
        <v>-84.950896148553909</v>
      </c>
      <c r="X211" s="229">
        <f t="shared" si="38"/>
        <v>-70.530132665751978</v>
      </c>
      <c r="Y211" s="229">
        <f t="shared" si="39"/>
        <v>-64.660145806387646</v>
      </c>
      <c r="Z211" s="229">
        <f t="shared" si="40"/>
        <v>-34.788520740697763</v>
      </c>
      <c r="AA211" s="229">
        <f t="shared" si="41"/>
        <v>-73.250574240780395</v>
      </c>
    </row>
    <row r="212" spans="1:27" x14ac:dyDescent="0.3">
      <c r="A212" s="34">
        <v>172</v>
      </c>
      <c r="B212" s="69" t="s">
        <v>294</v>
      </c>
      <c r="C212" s="37">
        <v>1027664</v>
      </c>
      <c r="D212" s="70">
        <v>1331511</v>
      </c>
      <c r="E212" s="37">
        <v>1250423</v>
      </c>
      <c r="F212" s="79">
        <v>3281104.9999999995</v>
      </c>
      <c r="G212" s="70">
        <v>3039211</v>
      </c>
      <c r="H212" s="70">
        <v>1368983.0000000002</v>
      </c>
      <c r="I212" s="229">
        <f t="shared" si="32"/>
        <v>33.213092995375945</v>
      </c>
      <c r="J212" s="229">
        <f t="shared" si="33"/>
        <v>2.8142463712278953</v>
      </c>
      <c r="K212" s="229">
        <f t="shared" si="34"/>
        <v>9.4815914294602806</v>
      </c>
      <c r="L212" s="229">
        <f t="shared" si="35"/>
        <v>-58.276769563912147</v>
      </c>
      <c r="M212" s="229">
        <f t="shared" si="36"/>
        <v>-54.955973770824059</v>
      </c>
      <c r="N212" s="41"/>
      <c r="O212" s="34">
        <v>172</v>
      </c>
      <c r="P212" s="69" t="s">
        <v>294</v>
      </c>
      <c r="Q212" s="37">
        <v>6918323</v>
      </c>
      <c r="R212" s="79">
        <v>6310676</v>
      </c>
      <c r="S212" s="37">
        <v>4212544</v>
      </c>
      <c r="T212" s="37">
        <v>2849786.0000000009</v>
      </c>
      <c r="U212" s="36">
        <v>1721153</v>
      </c>
      <c r="V212" s="36">
        <v>2107032.9999999995</v>
      </c>
      <c r="W212" s="229">
        <f t="shared" si="37"/>
        <v>-69.5441655441644</v>
      </c>
      <c r="X212" s="229">
        <f t="shared" si="38"/>
        <v>-66.611611814645528</v>
      </c>
      <c r="Y212" s="229">
        <f t="shared" si="39"/>
        <v>-49.981934906792681</v>
      </c>
      <c r="Z212" s="229">
        <f t="shared" si="40"/>
        <v>-26.063465818135157</v>
      </c>
      <c r="AA212" s="229">
        <f t="shared" si="41"/>
        <v>22.419854597470376</v>
      </c>
    </row>
    <row r="213" spans="1:27" x14ac:dyDescent="0.3">
      <c r="A213" s="34">
        <v>173</v>
      </c>
      <c r="B213" s="69" t="s">
        <v>65</v>
      </c>
      <c r="C213" s="37">
        <v>174532</v>
      </c>
      <c r="D213" s="70">
        <v>71775</v>
      </c>
      <c r="E213" s="37">
        <v>35144</v>
      </c>
      <c r="F213" s="79">
        <v>66658</v>
      </c>
      <c r="G213" s="70">
        <v>64055</v>
      </c>
      <c r="H213" s="70">
        <v>125855.99999999999</v>
      </c>
      <c r="I213" s="229">
        <f t="shared" si="32"/>
        <v>-27.889441477780579</v>
      </c>
      <c r="J213" s="229">
        <f t="shared" si="33"/>
        <v>75.347962382445132</v>
      </c>
      <c r="K213" s="229">
        <f t="shared" si="34"/>
        <v>258.11518324607323</v>
      </c>
      <c r="L213" s="229">
        <f t="shared" si="35"/>
        <v>88.808545110864401</v>
      </c>
      <c r="M213" s="229">
        <f t="shared" si="36"/>
        <v>96.4811490125673</v>
      </c>
      <c r="N213" s="41"/>
      <c r="O213" s="34">
        <v>173</v>
      </c>
      <c r="P213" s="69" t="s">
        <v>65</v>
      </c>
      <c r="Q213" s="37">
        <v>5830254</v>
      </c>
      <c r="R213" s="79">
        <v>3483629</v>
      </c>
      <c r="S213" s="37">
        <v>3406502</v>
      </c>
      <c r="T213" s="37">
        <v>2978435.0000000009</v>
      </c>
      <c r="U213" s="36">
        <v>4753807.9999999991</v>
      </c>
      <c r="V213" s="43">
        <v>1991641.9999999993</v>
      </c>
      <c r="W213" s="229">
        <f t="shared" si="37"/>
        <v>-65.839532891705929</v>
      </c>
      <c r="X213" s="229">
        <f t="shared" si="38"/>
        <v>-42.828527377628347</v>
      </c>
      <c r="Y213" s="229">
        <f t="shared" si="39"/>
        <v>-41.534101550505497</v>
      </c>
      <c r="Z213" s="229">
        <f t="shared" si="40"/>
        <v>-33.131258530067015</v>
      </c>
      <c r="AA213" s="229">
        <f t="shared" si="41"/>
        <v>-58.10428187255355</v>
      </c>
    </row>
    <row r="214" spans="1:27" x14ac:dyDescent="0.3">
      <c r="A214" s="34">
        <v>174</v>
      </c>
      <c r="B214" s="69" t="s">
        <v>295</v>
      </c>
      <c r="C214" s="37" t="s">
        <v>336</v>
      </c>
      <c r="D214" s="70" t="s">
        <v>336</v>
      </c>
      <c r="E214" s="37" t="s">
        <v>336</v>
      </c>
      <c r="F214" s="79"/>
      <c r="G214" s="70">
        <v>0</v>
      </c>
      <c r="H214" s="70"/>
      <c r="I214" s="229" t="str">
        <f t="shared" si="32"/>
        <v xml:space="preserve"> </v>
      </c>
      <c r="J214" s="229" t="str">
        <f t="shared" si="33"/>
        <v xml:space="preserve"> </v>
      </c>
      <c r="K214" s="229" t="str">
        <f t="shared" si="34"/>
        <v xml:space="preserve"> </v>
      </c>
      <c r="L214" s="229" t="str">
        <f t="shared" si="35"/>
        <v xml:space="preserve"> </v>
      </c>
      <c r="M214" s="229" t="str">
        <f t="shared" si="36"/>
        <v xml:space="preserve"> </v>
      </c>
      <c r="N214" s="41"/>
      <c r="O214" s="34">
        <v>174</v>
      </c>
      <c r="P214" s="69" t="s">
        <v>295</v>
      </c>
      <c r="Q214" s="37">
        <v>37922</v>
      </c>
      <c r="R214" s="79">
        <v>22746</v>
      </c>
      <c r="S214" s="37">
        <v>1050</v>
      </c>
      <c r="T214" s="37"/>
      <c r="U214" s="36">
        <v>0</v>
      </c>
      <c r="V214" s="36">
        <v>12223</v>
      </c>
      <c r="W214" s="229">
        <f t="shared" si="37"/>
        <v>-67.768050208322336</v>
      </c>
      <c r="X214" s="229">
        <f t="shared" si="38"/>
        <v>-46.263079222720485</v>
      </c>
      <c r="Y214" s="229">
        <f t="shared" si="39"/>
        <v>1064.0952380952381</v>
      </c>
      <c r="Z214" s="229" t="str">
        <f t="shared" si="40"/>
        <v xml:space="preserve"> </v>
      </c>
      <c r="AA214" s="229" t="str">
        <f t="shared" si="41"/>
        <v xml:space="preserve"> </v>
      </c>
    </row>
    <row r="215" spans="1:27" x14ac:dyDescent="0.3">
      <c r="A215" s="34">
        <v>175</v>
      </c>
      <c r="B215" s="69" t="s">
        <v>78</v>
      </c>
      <c r="C215" s="37">
        <v>2013234</v>
      </c>
      <c r="D215" s="70">
        <v>1151018</v>
      </c>
      <c r="E215" s="37">
        <v>4051823</v>
      </c>
      <c r="F215" s="79">
        <v>1154756</v>
      </c>
      <c r="G215" s="70">
        <v>1177695</v>
      </c>
      <c r="H215" s="70">
        <v>302257.00000000006</v>
      </c>
      <c r="I215" s="229">
        <f t="shared" si="32"/>
        <v>-84.986494366775048</v>
      </c>
      <c r="J215" s="229">
        <f t="shared" si="33"/>
        <v>-73.740028392257983</v>
      </c>
      <c r="K215" s="229">
        <f t="shared" si="34"/>
        <v>-92.540222018582739</v>
      </c>
      <c r="L215" s="229">
        <f t="shared" si="35"/>
        <v>-73.825033167179896</v>
      </c>
      <c r="M215" s="229">
        <f t="shared" si="36"/>
        <v>-74.334865988222759</v>
      </c>
      <c r="N215" s="41"/>
      <c r="O215" s="34">
        <v>175</v>
      </c>
      <c r="P215" s="69" t="s">
        <v>78</v>
      </c>
      <c r="Q215" s="37">
        <v>4598205</v>
      </c>
      <c r="R215" s="79">
        <v>6965675</v>
      </c>
      <c r="S215" s="37">
        <v>10004773</v>
      </c>
      <c r="T215" s="37">
        <v>5603029.9999999981</v>
      </c>
      <c r="U215" s="36">
        <v>9633354</v>
      </c>
      <c r="V215" s="36">
        <v>12530073</v>
      </c>
      <c r="W215" s="229">
        <f t="shared" si="37"/>
        <v>172.49922524115385</v>
      </c>
      <c r="X215" s="229">
        <f t="shared" si="38"/>
        <v>79.883112548317285</v>
      </c>
      <c r="Y215" s="229">
        <f t="shared" si="39"/>
        <v>25.240952493374905</v>
      </c>
      <c r="Z215" s="229">
        <f t="shared" si="40"/>
        <v>123.63030360358601</v>
      </c>
      <c r="AA215" s="229">
        <f t="shared" si="41"/>
        <v>30.06968289548999</v>
      </c>
    </row>
    <row r="216" spans="1:27" x14ac:dyDescent="0.3">
      <c r="A216" s="34">
        <v>176</v>
      </c>
      <c r="B216" s="33" t="s">
        <v>296</v>
      </c>
      <c r="C216" s="37">
        <v>3550</v>
      </c>
      <c r="D216" s="70" t="s">
        <v>336</v>
      </c>
      <c r="E216" s="111" t="s">
        <v>336</v>
      </c>
      <c r="G216" s="43">
        <v>0</v>
      </c>
      <c r="H216" s="70"/>
      <c r="I216" s="229">
        <f t="shared" si="32"/>
        <v>-100</v>
      </c>
      <c r="J216" s="229" t="str">
        <f t="shared" si="33"/>
        <v xml:space="preserve"> </v>
      </c>
      <c r="K216" s="229" t="str">
        <f t="shared" si="34"/>
        <v xml:space="preserve"> </v>
      </c>
      <c r="L216" s="229" t="str">
        <f t="shared" si="35"/>
        <v xml:space="preserve"> </v>
      </c>
      <c r="M216" s="229" t="str">
        <f t="shared" si="36"/>
        <v xml:space="preserve"> </v>
      </c>
      <c r="N216" s="41"/>
      <c r="O216" s="34">
        <v>176</v>
      </c>
      <c r="P216" s="33" t="s">
        <v>296</v>
      </c>
      <c r="Q216" s="37">
        <v>472660</v>
      </c>
      <c r="R216" s="79">
        <v>16200</v>
      </c>
      <c r="S216" s="37">
        <v>19150</v>
      </c>
      <c r="U216" s="43">
        <v>9767</v>
      </c>
      <c r="V216" s="43">
        <v>1800</v>
      </c>
      <c r="W216" s="229">
        <f t="shared" si="37"/>
        <v>-99.619176575127995</v>
      </c>
      <c r="X216" s="229">
        <f t="shared" si="38"/>
        <v>-88.888888888888886</v>
      </c>
      <c r="Y216" s="229">
        <f t="shared" si="39"/>
        <v>-90.600522193211489</v>
      </c>
      <c r="Z216" s="229" t="str">
        <f t="shared" si="40"/>
        <v xml:space="preserve"> </v>
      </c>
      <c r="AA216" s="229">
        <f t="shared" si="41"/>
        <v>-81.570594860243673</v>
      </c>
    </row>
    <row r="217" spans="1:27" x14ac:dyDescent="0.3">
      <c r="A217" s="34">
        <v>177</v>
      </c>
      <c r="B217" s="69" t="s">
        <v>297</v>
      </c>
      <c r="C217" s="37" t="s">
        <v>336</v>
      </c>
      <c r="D217" s="70" t="s">
        <v>336</v>
      </c>
      <c r="E217" s="37"/>
      <c r="F217" s="79"/>
      <c r="G217" s="70"/>
      <c r="I217" s="229" t="str">
        <f t="shared" si="32"/>
        <v xml:space="preserve"> </v>
      </c>
      <c r="J217" s="229" t="str">
        <f t="shared" si="33"/>
        <v xml:space="preserve"> </v>
      </c>
      <c r="K217" s="229" t="str">
        <f t="shared" si="34"/>
        <v xml:space="preserve"> </v>
      </c>
      <c r="L217" s="229" t="str">
        <f t="shared" si="35"/>
        <v xml:space="preserve"> </v>
      </c>
      <c r="M217" s="229" t="str">
        <f t="shared" si="36"/>
        <v xml:space="preserve"> </v>
      </c>
      <c r="N217" s="41"/>
      <c r="O217" s="34">
        <v>177</v>
      </c>
      <c r="P217" s="69" t="s">
        <v>297</v>
      </c>
      <c r="Q217" s="37" t="s">
        <v>336</v>
      </c>
      <c r="R217" s="79" t="s">
        <v>336</v>
      </c>
      <c r="S217" s="37"/>
      <c r="W217" s="229" t="str">
        <f t="shared" si="37"/>
        <v xml:space="preserve"> </v>
      </c>
      <c r="X217" s="229" t="str">
        <f t="shared" si="38"/>
        <v xml:space="preserve"> </v>
      </c>
      <c r="Y217" s="229" t="str">
        <f t="shared" si="39"/>
        <v xml:space="preserve"> </v>
      </c>
      <c r="Z217" s="229" t="str">
        <f t="shared" si="40"/>
        <v xml:space="preserve"> </v>
      </c>
      <c r="AA217" s="229" t="str">
        <f t="shared" si="41"/>
        <v xml:space="preserve"> </v>
      </c>
    </row>
    <row r="218" spans="1:27" x14ac:dyDescent="0.3">
      <c r="A218" s="34">
        <v>178</v>
      </c>
      <c r="B218" s="69" t="s">
        <v>298</v>
      </c>
      <c r="C218" s="37">
        <v>507319</v>
      </c>
      <c r="D218" s="70">
        <v>413132</v>
      </c>
      <c r="E218" s="37">
        <v>567318</v>
      </c>
      <c r="F218" s="79">
        <v>523577</v>
      </c>
      <c r="G218" s="70">
        <v>659426</v>
      </c>
      <c r="H218" s="70">
        <v>594444</v>
      </c>
      <c r="I218" s="229">
        <f t="shared" si="32"/>
        <v>17.173612657913466</v>
      </c>
      <c r="J218" s="229">
        <f t="shared" si="33"/>
        <v>43.887183757249488</v>
      </c>
      <c r="K218" s="229">
        <f t="shared" si="34"/>
        <v>4.7814453269594708</v>
      </c>
      <c r="L218" s="229">
        <f t="shared" si="35"/>
        <v>13.535162927324933</v>
      </c>
      <c r="M218" s="229">
        <f t="shared" si="36"/>
        <v>-9.8543278548313253</v>
      </c>
      <c r="N218" s="41"/>
      <c r="O218" s="34">
        <v>178</v>
      </c>
      <c r="P218" s="69" t="s">
        <v>298</v>
      </c>
      <c r="Q218" s="37">
        <v>2134213</v>
      </c>
      <c r="R218" s="79">
        <v>2496356</v>
      </c>
      <c r="S218" s="37">
        <v>2571342</v>
      </c>
      <c r="T218" s="37">
        <v>2152576</v>
      </c>
      <c r="U218" s="36">
        <v>1337778</v>
      </c>
      <c r="V218" s="43">
        <v>1893084.0000000005</v>
      </c>
      <c r="W218" s="229">
        <f t="shared" si="37"/>
        <v>-11.29826310682202</v>
      </c>
      <c r="X218" s="229">
        <f t="shared" si="38"/>
        <v>-24.166104513939501</v>
      </c>
      <c r="Y218" s="229">
        <f t="shared" si="39"/>
        <v>-26.377588045464179</v>
      </c>
      <c r="Z218" s="229">
        <f t="shared" si="40"/>
        <v>-12.054951834453206</v>
      </c>
      <c r="AA218" s="229">
        <f t="shared" si="41"/>
        <v>41.509577822329277</v>
      </c>
    </row>
    <row r="219" spans="1:27" x14ac:dyDescent="0.3">
      <c r="A219" s="34">
        <v>179</v>
      </c>
      <c r="B219" s="69" t="s">
        <v>332</v>
      </c>
      <c r="C219" s="37"/>
      <c r="D219" s="70"/>
      <c r="E219" s="37" t="s">
        <v>336</v>
      </c>
      <c r="F219" s="79"/>
      <c r="G219" s="70">
        <v>0</v>
      </c>
      <c r="H219" s="70"/>
      <c r="I219" s="229" t="str">
        <f t="shared" si="32"/>
        <v xml:space="preserve"> </v>
      </c>
      <c r="J219" s="229" t="str">
        <f t="shared" si="33"/>
        <v xml:space="preserve"> </v>
      </c>
      <c r="K219" s="229" t="str">
        <f t="shared" si="34"/>
        <v xml:space="preserve"> </v>
      </c>
      <c r="L219" s="229" t="str">
        <f t="shared" si="35"/>
        <v xml:space="preserve"> </v>
      </c>
      <c r="M219" s="229" t="str">
        <f t="shared" si="36"/>
        <v xml:space="preserve"> </v>
      </c>
      <c r="N219" s="41"/>
      <c r="O219" s="34">
        <v>179</v>
      </c>
      <c r="P219" s="69" t="s">
        <v>332</v>
      </c>
      <c r="Q219" s="37"/>
      <c r="R219" s="79"/>
      <c r="S219" s="37" t="s">
        <v>336</v>
      </c>
      <c r="U219" s="43">
        <v>0</v>
      </c>
      <c r="W219" s="229" t="str">
        <f t="shared" si="37"/>
        <v xml:space="preserve"> </v>
      </c>
      <c r="X219" s="229" t="str">
        <f t="shared" si="38"/>
        <v xml:space="preserve"> </v>
      </c>
      <c r="Y219" s="229" t="str">
        <f t="shared" si="39"/>
        <v xml:space="preserve"> </v>
      </c>
      <c r="Z219" s="229" t="str">
        <f t="shared" si="40"/>
        <v xml:space="preserve"> </v>
      </c>
      <c r="AA219" s="229" t="str">
        <f t="shared" si="41"/>
        <v xml:space="preserve"> </v>
      </c>
    </row>
    <row r="220" spans="1:27" x14ac:dyDescent="0.3">
      <c r="A220" s="34">
        <v>180</v>
      </c>
      <c r="B220" s="69" t="s">
        <v>299</v>
      </c>
      <c r="C220" s="37" t="s">
        <v>336</v>
      </c>
      <c r="D220" s="70" t="s">
        <v>336</v>
      </c>
      <c r="E220" s="37" t="s">
        <v>336</v>
      </c>
      <c r="F220" s="79"/>
      <c r="G220" s="70">
        <v>0</v>
      </c>
      <c r="H220" s="70"/>
      <c r="I220" s="229" t="str">
        <f t="shared" si="32"/>
        <v xml:space="preserve"> </v>
      </c>
      <c r="J220" s="229" t="str">
        <f t="shared" si="33"/>
        <v xml:space="preserve"> </v>
      </c>
      <c r="K220" s="229" t="str">
        <f t="shared" si="34"/>
        <v xml:space="preserve"> </v>
      </c>
      <c r="L220" s="229" t="str">
        <f t="shared" si="35"/>
        <v xml:space="preserve"> </v>
      </c>
      <c r="M220" s="229" t="str">
        <f t="shared" si="36"/>
        <v xml:space="preserve"> </v>
      </c>
      <c r="N220" s="41"/>
      <c r="O220" s="34">
        <v>180</v>
      </c>
      <c r="P220" s="69" t="s">
        <v>299</v>
      </c>
      <c r="Q220" s="37">
        <v>56201</v>
      </c>
      <c r="R220" s="79">
        <v>139809</v>
      </c>
      <c r="S220" s="37">
        <v>236918</v>
      </c>
      <c r="T220" s="37">
        <v>88064</v>
      </c>
      <c r="U220" s="36">
        <v>88820</v>
      </c>
      <c r="V220" s="36">
        <v>97120</v>
      </c>
      <c r="W220" s="229">
        <f t="shared" si="37"/>
        <v>72.808313019341284</v>
      </c>
      <c r="X220" s="229">
        <f t="shared" si="38"/>
        <v>-30.533799683854397</v>
      </c>
      <c r="Y220" s="229">
        <f t="shared" si="39"/>
        <v>-59.006913784516165</v>
      </c>
      <c r="Z220" s="229">
        <f t="shared" si="40"/>
        <v>10.283430232558132</v>
      </c>
      <c r="AA220" s="229">
        <f t="shared" si="41"/>
        <v>9.3447421751857718</v>
      </c>
    </row>
    <row r="221" spans="1:27" x14ac:dyDescent="0.3">
      <c r="A221" s="34">
        <v>181</v>
      </c>
      <c r="B221" s="69" t="s">
        <v>300</v>
      </c>
      <c r="C221" s="37" t="s">
        <v>336</v>
      </c>
      <c r="D221" s="70" t="s">
        <v>336</v>
      </c>
      <c r="E221" s="37" t="s">
        <v>336</v>
      </c>
      <c r="F221" s="79"/>
      <c r="G221" s="70">
        <v>0</v>
      </c>
      <c r="H221" s="70"/>
      <c r="I221" s="229" t="str">
        <f t="shared" si="32"/>
        <v xml:space="preserve"> </v>
      </c>
      <c r="J221" s="229" t="str">
        <f t="shared" si="33"/>
        <v xml:space="preserve"> </v>
      </c>
      <c r="K221" s="229" t="str">
        <f t="shared" si="34"/>
        <v xml:space="preserve"> </v>
      </c>
      <c r="L221" s="229" t="str">
        <f t="shared" si="35"/>
        <v xml:space="preserve"> </v>
      </c>
      <c r="M221" s="229" t="str">
        <f t="shared" si="36"/>
        <v xml:space="preserve"> </v>
      </c>
      <c r="N221" s="41"/>
      <c r="O221" s="34">
        <v>181</v>
      </c>
      <c r="P221" s="69" t="s">
        <v>300</v>
      </c>
      <c r="Q221" s="37" t="s">
        <v>336</v>
      </c>
      <c r="R221" s="79" t="s">
        <v>336</v>
      </c>
      <c r="S221" s="37" t="s">
        <v>336</v>
      </c>
      <c r="T221" s="37">
        <v>12565</v>
      </c>
      <c r="U221" s="36"/>
      <c r="V221" s="36"/>
      <c r="W221" s="229" t="str">
        <f t="shared" si="37"/>
        <v xml:space="preserve"> </v>
      </c>
      <c r="X221" s="229" t="str">
        <f t="shared" si="38"/>
        <v xml:space="preserve"> </v>
      </c>
      <c r="Y221" s="229" t="str">
        <f t="shared" si="39"/>
        <v xml:space="preserve"> </v>
      </c>
      <c r="Z221" s="229">
        <f t="shared" si="40"/>
        <v>-100</v>
      </c>
      <c r="AA221" s="229" t="str">
        <f t="shared" si="41"/>
        <v xml:space="preserve"> </v>
      </c>
    </row>
    <row r="222" spans="1:27" x14ac:dyDescent="0.3">
      <c r="A222" s="34">
        <v>182</v>
      </c>
      <c r="B222" s="69" t="s">
        <v>301</v>
      </c>
      <c r="C222" s="37"/>
      <c r="D222" s="70" t="s">
        <v>336</v>
      </c>
      <c r="E222" s="37"/>
      <c r="F222" s="79"/>
      <c r="G222" s="70">
        <v>0</v>
      </c>
      <c r="H222" s="70"/>
      <c r="I222" s="229" t="str">
        <f t="shared" si="32"/>
        <v xml:space="preserve"> </v>
      </c>
      <c r="J222" s="229" t="str">
        <f t="shared" si="33"/>
        <v xml:space="preserve"> </v>
      </c>
      <c r="K222" s="229" t="str">
        <f t="shared" si="34"/>
        <v xml:space="preserve"> </v>
      </c>
      <c r="L222" s="229" t="str">
        <f t="shared" si="35"/>
        <v xml:space="preserve"> </v>
      </c>
      <c r="M222" s="229" t="str">
        <f t="shared" si="36"/>
        <v xml:space="preserve"> </v>
      </c>
      <c r="N222" s="41"/>
      <c r="O222" s="34">
        <v>182</v>
      </c>
      <c r="P222" s="69" t="s">
        <v>301</v>
      </c>
      <c r="Q222" s="37"/>
      <c r="R222" s="79" t="s">
        <v>336</v>
      </c>
      <c r="S222" s="37"/>
      <c r="T222" s="37"/>
      <c r="U222" s="36">
        <v>0</v>
      </c>
      <c r="V222" s="36"/>
      <c r="W222" s="229" t="str">
        <f t="shared" si="37"/>
        <v xml:space="preserve"> </v>
      </c>
      <c r="X222" s="229" t="str">
        <f t="shared" si="38"/>
        <v xml:space="preserve"> </v>
      </c>
      <c r="Y222" s="229" t="str">
        <f t="shared" si="39"/>
        <v xml:space="preserve"> </v>
      </c>
      <c r="Z222" s="229" t="str">
        <f t="shared" si="40"/>
        <v xml:space="preserve"> </v>
      </c>
      <c r="AA222" s="229" t="str">
        <f t="shared" si="41"/>
        <v xml:space="preserve"> </v>
      </c>
    </row>
    <row r="223" spans="1:27" x14ac:dyDescent="0.3">
      <c r="A223" s="34">
        <v>183</v>
      </c>
      <c r="B223" s="69" t="s">
        <v>328</v>
      </c>
      <c r="C223" s="37" t="s">
        <v>336</v>
      </c>
      <c r="D223" s="70"/>
      <c r="E223" s="37" t="s">
        <v>336</v>
      </c>
      <c r="F223" s="79"/>
      <c r="G223" s="70">
        <v>0</v>
      </c>
      <c r="I223" s="229" t="str">
        <f t="shared" si="32"/>
        <v xml:space="preserve"> </v>
      </c>
      <c r="J223" s="229" t="str">
        <f t="shared" si="33"/>
        <v xml:space="preserve"> </v>
      </c>
      <c r="K223" s="229" t="str">
        <f t="shared" si="34"/>
        <v xml:space="preserve"> </v>
      </c>
      <c r="L223" s="229" t="str">
        <f t="shared" si="35"/>
        <v xml:space="preserve"> </v>
      </c>
      <c r="M223" s="229" t="str">
        <f t="shared" si="36"/>
        <v xml:space="preserve"> </v>
      </c>
      <c r="N223" s="41"/>
      <c r="O223" s="34">
        <v>183</v>
      </c>
      <c r="P223" s="69" t="s">
        <v>328</v>
      </c>
      <c r="Q223" s="37" t="s">
        <v>336</v>
      </c>
      <c r="R223" s="79"/>
      <c r="S223" s="37" t="s">
        <v>336</v>
      </c>
      <c r="T223" s="37"/>
      <c r="U223" s="36">
        <v>0</v>
      </c>
      <c r="W223" s="229" t="str">
        <f t="shared" si="37"/>
        <v xml:space="preserve"> </v>
      </c>
      <c r="X223" s="229" t="str">
        <f t="shared" si="38"/>
        <v xml:space="preserve"> </v>
      </c>
      <c r="Y223" s="229" t="str">
        <f t="shared" si="39"/>
        <v xml:space="preserve"> </v>
      </c>
      <c r="Z223" s="229" t="str">
        <f t="shared" si="40"/>
        <v xml:space="preserve"> </v>
      </c>
      <c r="AA223" s="229" t="str">
        <f t="shared" si="41"/>
        <v xml:space="preserve"> </v>
      </c>
    </row>
    <row r="224" spans="1:27" x14ac:dyDescent="0.3">
      <c r="A224" s="34">
        <v>184</v>
      </c>
      <c r="B224" s="69" t="s">
        <v>302</v>
      </c>
      <c r="C224" s="37" t="s">
        <v>336</v>
      </c>
      <c r="D224" s="70" t="s">
        <v>336</v>
      </c>
      <c r="E224" s="37" t="s">
        <v>336</v>
      </c>
      <c r="F224" s="79"/>
      <c r="G224" s="70">
        <v>0</v>
      </c>
      <c r="H224" s="70"/>
      <c r="I224" s="229" t="str">
        <f t="shared" si="32"/>
        <v xml:space="preserve"> </v>
      </c>
      <c r="J224" s="229" t="str">
        <f t="shared" si="33"/>
        <v xml:space="preserve"> </v>
      </c>
      <c r="K224" s="229" t="str">
        <f t="shared" si="34"/>
        <v xml:space="preserve"> </v>
      </c>
      <c r="L224" s="229" t="str">
        <f t="shared" si="35"/>
        <v xml:space="preserve"> </v>
      </c>
      <c r="M224" s="229" t="str">
        <f t="shared" si="36"/>
        <v xml:space="preserve"> </v>
      </c>
      <c r="N224" s="41"/>
      <c r="O224" s="34">
        <v>184</v>
      </c>
      <c r="P224" s="69" t="s">
        <v>302</v>
      </c>
      <c r="Q224" s="37">
        <v>46916</v>
      </c>
      <c r="R224" s="79">
        <v>110980</v>
      </c>
      <c r="S224" s="37">
        <v>617515</v>
      </c>
      <c r="T224" s="37">
        <v>70919</v>
      </c>
      <c r="U224" s="36">
        <v>77023</v>
      </c>
      <c r="V224" s="36">
        <v>152306</v>
      </c>
      <c r="W224" s="229">
        <f t="shared" si="37"/>
        <v>224.63551879955668</v>
      </c>
      <c r="X224" s="229">
        <f t="shared" si="38"/>
        <v>37.237340061272306</v>
      </c>
      <c r="Y224" s="229">
        <f t="shared" si="39"/>
        <v>-75.335659862513467</v>
      </c>
      <c r="Z224" s="229">
        <f t="shared" si="40"/>
        <v>114.76050141710968</v>
      </c>
      <c r="AA224" s="229">
        <f t="shared" si="41"/>
        <v>97.740934526050665</v>
      </c>
    </row>
    <row r="225" spans="1:27" x14ac:dyDescent="0.3">
      <c r="A225" s="34">
        <v>185</v>
      </c>
      <c r="B225" s="69" t="s">
        <v>303</v>
      </c>
      <c r="C225" s="37" t="s">
        <v>336</v>
      </c>
      <c r="D225" s="70" t="s">
        <v>336</v>
      </c>
      <c r="E225" s="37" t="s">
        <v>336</v>
      </c>
      <c r="F225" s="79"/>
      <c r="G225" s="70">
        <v>0</v>
      </c>
      <c r="H225" s="70"/>
      <c r="I225" s="229" t="str">
        <f t="shared" si="32"/>
        <v xml:space="preserve"> </v>
      </c>
      <c r="J225" s="229" t="str">
        <f t="shared" si="33"/>
        <v xml:space="preserve"> </v>
      </c>
      <c r="K225" s="229" t="str">
        <f t="shared" si="34"/>
        <v xml:space="preserve"> </v>
      </c>
      <c r="L225" s="229" t="str">
        <f t="shared" si="35"/>
        <v xml:space="preserve"> </v>
      </c>
      <c r="M225" s="229" t="str">
        <f t="shared" si="36"/>
        <v xml:space="preserve"> </v>
      </c>
      <c r="N225" s="41"/>
      <c r="O225" s="34">
        <v>185</v>
      </c>
      <c r="P225" s="69" t="s">
        <v>303</v>
      </c>
      <c r="Q225" s="37">
        <v>28401</v>
      </c>
      <c r="R225" s="79" t="s">
        <v>336</v>
      </c>
      <c r="S225" s="37" t="s">
        <v>336</v>
      </c>
      <c r="U225" s="43">
        <v>0</v>
      </c>
      <c r="W225" s="229">
        <f t="shared" si="37"/>
        <v>-100</v>
      </c>
      <c r="X225" s="229" t="str">
        <f t="shared" si="38"/>
        <v xml:space="preserve"> </v>
      </c>
      <c r="Y225" s="229" t="str">
        <f t="shared" si="39"/>
        <v xml:space="preserve"> </v>
      </c>
      <c r="Z225" s="229" t="str">
        <f t="shared" si="40"/>
        <v xml:space="preserve"> </v>
      </c>
      <c r="AA225" s="229" t="str">
        <f t="shared" si="41"/>
        <v xml:space="preserve"> </v>
      </c>
    </row>
    <row r="226" spans="1:27" x14ac:dyDescent="0.3">
      <c r="A226" s="34">
        <v>186</v>
      </c>
      <c r="B226" s="69" t="s">
        <v>334</v>
      </c>
      <c r="C226" s="37" t="s">
        <v>336</v>
      </c>
      <c r="D226" s="70"/>
      <c r="E226" s="37"/>
      <c r="F226" s="79"/>
      <c r="G226" s="70">
        <v>0</v>
      </c>
      <c r="H226" s="70"/>
      <c r="I226" s="229" t="str">
        <f t="shared" si="32"/>
        <v xml:space="preserve"> </v>
      </c>
      <c r="J226" s="229" t="str">
        <f t="shared" si="33"/>
        <v xml:space="preserve"> </v>
      </c>
      <c r="K226" s="229" t="str">
        <f t="shared" si="34"/>
        <v xml:space="preserve"> </v>
      </c>
      <c r="L226" s="229" t="str">
        <f t="shared" si="35"/>
        <v xml:space="preserve"> </v>
      </c>
      <c r="M226" s="229" t="str">
        <f t="shared" si="36"/>
        <v xml:space="preserve"> </v>
      </c>
      <c r="N226" s="41"/>
      <c r="O226" s="34">
        <v>186</v>
      </c>
      <c r="P226" s="69" t="s">
        <v>334</v>
      </c>
      <c r="Q226" s="37" t="s">
        <v>336</v>
      </c>
      <c r="R226" s="79"/>
      <c r="S226" s="37"/>
      <c r="T226" s="37">
        <v>7310</v>
      </c>
      <c r="U226" s="36">
        <v>4802</v>
      </c>
      <c r="W226" s="229" t="str">
        <f t="shared" si="37"/>
        <v xml:space="preserve"> </v>
      </c>
      <c r="X226" s="229" t="str">
        <f t="shared" si="38"/>
        <v xml:space="preserve"> </v>
      </c>
      <c r="Y226" s="229" t="str">
        <f t="shared" si="39"/>
        <v xml:space="preserve"> </v>
      </c>
      <c r="Z226" s="229">
        <f t="shared" si="40"/>
        <v>-100</v>
      </c>
      <c r="AA226" s="229">
        <f t="shared" si="41"/>
        <v>-100</v>
      </c>
    </row>
    <row r="227" spans="1:27" x14ac:dyDescent="0.3">
      <c r="A227" s="34">
        <v>187</v>
      </c>
      <c r="B227" s="69" t="s">
        <v>304</v>
      </c>
      <c r="C227" s="37" t="s">
        <v>336</v>
      </c>
      <c r="D227" s="70" t="s">
        <v>336</v>
      </c>
      <c r="E227" s="37" t="s">
        <v>336</v>
      </c>
      <c r="F227" s="79"/>
      <c r="G227" s="70">
        <v>0</v>
      </c>
      <c r="H227" s="70"/>
      <c r="I227" s="229" t="str">
        <f t="shared" si="32"/>
        <v xml:space="preserve"> </v>
      </c>
      <c r="J227" s="229" t="str">
        <f t="shared" si="33"/>
        <v xml:space="preserve"> </v>
      </c>
      <c r="K227" s="229" t="str">
        <f t="shared" si="34"/>
        <v xml:space="preserve"> </v>
      </c>
      <c r="L227" s="229" t="str">
        <f t="shared" si="35"/>
        <v xml:space="preserve"> </v>
      </c>
      <c r="M227" s="229" t="str">
        <f t="shared" si="36"/>
        <v xml:space="preserve"> </v>
      </c>
      <c r="N227" s="41"/>
      <c r="O227" s="34">
        <v>187</v>
      </c>
      <c r="P227" s="69" t="s">
        <v>304</v>
      </c>
      <c r="Q227" s="37" t="s">
        <v>336</v>
      </c>
      <c r="R227" s="79" t="s">
        <v>336</v>
      </c>
      <c r="S227" s="37" t="s">
        <v>336</v>
      </c>
      <c r="T227" s="37"/>
      <c r="U227" s="36">
        <v>0</v>
      </c>
      <c r="W227" s="229" t="str">
        <f t="shared" si="37"/>
        <v xml:space="preserve"> </v>
      </c>
      <c r="X227" s="229" t="str">
        <f t="shared" si="38"/>
        <v xml:space="preserve"> </v>
      </c>
      <c r="Y227" s="229" t="str">
        <f t="shared" si="39"/>
        <v xml:space="preserve"> </v>
      </c>
      <c r="Z227" s="229" t="str">
        <f t="shared" si="40"/>
        <v xml:space="preserve"> </v>
      </c>
      <c r="AA227" s="229" t="str">
        <f t="shared" si="41"/>
        <v xml:space="preserve"> </v>
      </c>
    </row>
    <row r="228" spans="1:27" x14ac:dyDescent="0.3">
      <c r="A228" s="34">
        <v>188</v>
      </c>
      <c r="B228" s="69" t="s">
        <v>305</v>
      </c>
      <c r="C228" s="37"/>
      <c r="D228" s="70" t="s">
        <v>336</v>
      </c>
      <c r="E228" s="37" t="s">
        <v>336</v>
      </c>
      <c r="F228" s="79"/>
      <c r="G228" s="70">
        <v>0</v>
      </c>
      <c r="H228" s="70"/>
      <c r="I228" s="229" t="str">
        <f t="shared" si="32"/>
        <v xml:space="preserve"> </v>
      </c>
      <c r="J228" s="229" t="str">
        <f t="shared" si="33"/>
        <v xml:space="preserve"> </v>
      </c>
      <c r="K228" s="229" t="str">
        <f t="shared" si="34"/>
        <v xml:space="preserve"> </v>
      </c>
      <c r="L228" s="229" t="str">
        <f t="shared" si="35"/>
        <v xml:space="preserve"> </v>
      </c>
      <c r="M228" s="229" t="str">
        <f t="shared" si="36"/>
        <v xml:space="preserve"> </v>
      </c>
      <c r="N228" s="41"/>
      <c r="O228" s="34">
        <v>188</v>
      </c>
      <c r="P228" s="69" t="s">
        <v>305</v>
      </c>
      <c r="Q228" s="37"/>
      <c r="R228" s="79" t="s">
        <v>336</v>
      </c>
      <c r="S228" s="37" t="s">
        <v>336</v>
      </c>
      <c r="T228" s="37"/>
      <c r="U228" s="36">
        <v>0</v>
      </c>
      <c r="V228" s="36"/>
      <c r="W228" s="229" t="str">
        <f t="shared" si="37"/>
        <v xml:space="preserve"> </v>
      </c>
      <c r="X228" s="229" t="str">
        <f t="shared" si="38"/>
        <v xml:space="preserve"> </v>
      </c>
      <c r="Y228" s="229" t="str">
        <f t="shared" si="39"/>
        <v xml:space="preserve"> </v>
      </c>
      <c r="Z228" s="229" t="str">
        <f t="shared" si="40"/>
        <v xml:space="preserve"> </v>
      </c>
      <c r="AA228" s="229" t="str">
        <f t="shared" si="41"/>
        <v xml:space="preserve"> </v>
      </c>
    </row>
    <row r="229" spans="1:27" x14ac:dyDescent="0.3">
      <c r="A229" s="34">
        <v>189</v>
      </c>
      <c r="B229" s="69" t="s">
        <v>306</v>
      </c>
      <c r="C229" s="37" t="s">
        <v>336</v>
      </c>
      <c r="D229" s="70" t="s">
        <v>336</v>
      </c>
      <c r="E229" s="37" t="s">
        <v>336</v>
      </c>
      <c r="F229" s="79"/>
      <c r="G229" s="70">
        <v>6848</v>
      </c>
      <c r="H229" s="70"/>
      <c r="I229" s="229" t="str">
        <f t="shared" si="32"/>
        <v xml:space="preserve"> </v>
      </c>
      <c r="J229" s="229" t="str">
        <f t="shared" si="33"/>
        <v xml:space="preserve"> </v>
      </c>
      <c r="K229" s="229" t="str">
        <f t="shared" si="34"/>
        <v xml:space="preserve"> </v>
      </c>
      <c r="L229" s="229" t="str">
        <f t="shared" si="35"/>
        <v xml:space="preserve"> </v>
      </c>
      <c r="M229" s="229">
        <f t="shared" si="36"/>
        <v>-100</v>
      </c>
      <c r="N229" s="41"/>
      <c r="O229" s="34">
        <v>189</v>
      </c>
      <c r="P229" s="69" t="s">
        <v>306</v>
      </c>
      <c r="Q229" s="37">
        <v>61274</v>
      </c>
      <c r="R229" s="79">
        <v>71752</v>
      </c>
      <c r="S229" s="37">
        <v>63207</v>
      </c>
      <c r="T229" s="37">
        <v>76826</v>
      </c>
      <c r="U229" s="36">
        <v>114999</v>
      </c>
      <c r="V229" s="36">
        <v>176612</v>
      </c>
      <c r="W229" s="229">
        <f t="shared" si="37"/>
        <v>188.23318210007506</v>
      </c>
      <c r="X229" s="229">
        <f t="shared" si="38"/>
        <v>146.14226781135019</v>
      </c>
      <c r="Y229" s="229">
        <f t="shared" si="39"/>
        <v>179.41841884601388</v>
      </c>
      <c r="Z229" s="229">
        <f t="shared" si="40"/>
        <v>129.88571577330589</v>
      </c>
      <c r="AA229" s="229">
        <f t="shared" si="41"/>
        <v>53.576987625979342</v>
      </c>
    </row>
    <row r="230" spans="1:27" x14ac:dyDescent="0.3">
      <c r="A230" s="34">
        <v>190</v>
      </c>
      <c r="B230" s="69" t="s">
        <v>307</v>
      </c>
      <c r="C230" s="37"/>
      <c r="D230" s="70" t="s">
        <v>336</v>
      </c>
      <c r="E230" s="37"/>
      <c r="F230" s="79"/>
      <c r="G230" s="70">
        <v>0</v>
      </c>
      <c r="H230" s="70"/>
      <c r="I230" s="229" t="str">
        <f t="shared" si="32"/>
        <v xml:space="preserve"> </v>
      </c>
      <c r="J230" s="229" t="str">
        <f t="shared" si="33"/>
        <v xml:space="preserve"> </v>
      </c>
      <c r="K230" s="229" t="str">
        <f t="shared" si="34"/>
        <v xml:space="preserve"> </v>
      </c>
      <c r="L230" s="229" t="str">
        <f t="shared" si="35"/>
        <v xml:space="preserve"> </v>
      </c>
      <c r="M230" s="229" t="str">
        <f t="shared" si="36"/>
        <v xml:space="preserve"> </v>
      </c>
      <c r="N230" s="41"/>
      <c r="O230" s="34">
        <v>190</v>
      </c>
      <c r="P230" s="69" t="s">
        <v>307</v>
      </c>
      <c r="Q230" s="37"/>
      <c r="R230" s="79" t="s">
        <v>336</v>
      </c>
      <c r="S230" s="37"/>
      <c r="T230" s="37"/>
      <c r="U230" s="36">
        <v>0</v>
      </c>
      <c r="V230" s="36"/>
      <c r="W230" s="229" t="str">
        <f t="shared" si="37"/>
        <v xml:space="preserve"> </v>
      </c>
      <c r="X230" s="229" t="str">
        <f t="shared" si="38"/>
        <v xml:space="preserve"> </v>
      </c>
      <c r="Y230" s="229" t="str">
        <f t="shared" si="39"/>
        <v xml:space="preserve"> </v>
      </c>
      <c r="Z230" s="229" t="str">
        <f t="shared" si="40"/>
        <v xml:space="preserve"> </v>
      </c>
      <c r="AA230" s="229" t="str">
        <f t="shared" si="41"/>
        <v xml:space="preserve"> </v>
      </c>
    </row>
    <row r="231" spans="1:27" x14ac:dyDescent="0.3">
      <c r="A231" s="34">
        <v>191</v>
      </c>
      <c r="B231" s="69" t="s">
        <v>308</v>
      </c>
      <c r="C231" s="37" t="s">
        <v>336</v>
      </c>
      <c r="D231" s="70" t="s">
        <v>336</v>
      </c>
      <c r="E231" s="37" t="s">
        <v>336</v>
      </c>
      <c r="F231" s="79"/>
      <c r="G231" s="70">
        <v>0</v>
      </c>
      <c r="H231" s="70"/>
      <c r="I231" s="229" t="str">
        <f t="shared" si="32"/>
        <v xml:space="preserve"> </v>
      </c>
      <c r="J231" s="229" t="str">
        <f t="shared" si="33"/>
        <v xml:space="preserve"> </v>
      </c>
      <c r="K231" s="229" t="str">
        <f t="shared" si="34"/>
        <v xml:space="preserve"> </v>
      </c>
      <c r="L231" s="229" t="str">
        <f t="shared" si="35"/>
        <v xml:space="preserve"> </v>
      </c>
      <c r="M231" s="229" t="str">
        <f t="shared" si="36"/>
        <v xml:space="preserve"> </v>
      </c>
      <c r="N231" s="41"/>
      <c r="O231" s="34">
        <v>191</v>
      </c>
      <c r="P231" s="69" t="s">
        <v>308</v>
      </c>
      <c r="Q231" s="37" t="s">
        <v>336</v>
      </c>
      <c r="R231" s="79" t="s">
        <v>336</v>
      </c>
      <c r="S231" s="37" t="s">
        <v>336</v>
      </c>
      <c r="T231" s="37"/>
      <c r="U231" s="36">
        <v>0</v>
      </c>
      <c r="W231" s="229" t="str">
        <f t="shared" si="37"/>
        <v xml:space="preserve"> </v>
      </c>
      <c r="X231" s="229" t="str">
        <f t="shared" si="38"/>
        <v xml:space="preserve"> </v>
      </c>
      <c r="Y231" s="229" t="str">
        <f t="shared" si="39"/>
        <v xml:space="preserve"> </v>
      </c>
      <c r="Z231" s="229" t="str">
        <f t="shared" si="40"/>
        <v xml:space="preserve"> </v>
      </c>
      <c r="AA231" s="229" t="str">
        <f t="shared" si="41"/>
        <v xml:space="preserve"> </v>
      </c>
    </row>
    <row r="232" spans="1:27" x14ac:dyDescent="0.3">
      <c r="A232" s="34">
        <v>192</v>
      </c>
      <c r="B232" s="69" t="s">
        <v>309</v>
      </c>
      <c r="C232" s="37" t="s">
        <v>336</v>
      </c>
      <c r="D232" s="70" t="s">
        <v>336</v>
      </c>
      <c r="E232" s="37" t="s">
        <v>336</v>
      </c>
      <c r="F232" s="79"/>
      <c r="G232" s="70">
        <v>0</v>
      </c>
      <c r="H232" s="70"/>
      <c r="I232" s="229" t="str">
        <f t="shared" si="32"/>
        <v xml:space="preserve"> </v>
      </c>
      <c r="J232" s="229" t="str">
        <f t="shared" si="33"/>
        <v xml:space="preserve"> </v>
      </c>
      <c r="K232" s="229" t="str">
        <f t="shared" si="34"/>
        <v xml:space="preserve"> </v>
      </c>
      <c r="L232" s="229" t="str">
        <f t="shared" si="35"/>
        <v xml:space="preserve"> </v>
      </c>
      <c r="M232" s="229" t="str">
        <f t="shared" si="36"/>
        <v xml:space="preserve"> </v>
      </c>
      <c r="N232" s="41"/>
      <c r="O232" s="34">
        <v>192</v>
      </c>
      <c r="P232" s="69" t="s">
        <v>309</v>
      </c>
      <c r="Q232" s="37" t="s">
        <v>336</v>
      </c>
      <c r="R232" s="79" t="s">
        <v>336</v>
      </c>
      <c r="S232" s="37" t="s">
        <v>336</v>
      </c>
      <c r="U232" s="43">
        <v>0</v>
      </c>
      <c r="W232" s="229" t="str">
        <f t="shared" si="37"/>
        <v xml:space="preserve"> </v>
      </c>
      <c r="X232" s="229" t="str">
        <f t="shared" si="38"/>
        <v xml:space="preserve"> </v>
      </c>
      <c r="Y232" s="229" t="str">
        <f t="shared" si="39"/>
        <v xml:space="preserve"> </v>
      </c>
      <c r="Z232" s="229" t="str">
        <f t="shared" si="40"/>
        <v xml:space="preserve"> </v>
      </c>
      <c r="AA232" s="229" t="str">
        <f t="shared" si="41"/>
        <v xml:space="preserve"> </v>
      </c>
    </row>
    <row r="233" spans="1:27" x14ac:dyDescent="0.3">
      <c r="A233" s="34">
        <v>193</v>
      </c>
      <c r="B233" s="69" t="s">
        <v>310</v>
      </c>
      <c r="C233" s="37" t="s">
        <v>336</v>
      </c>
      <c r="D233" s="70" t="s">
        <v>336</v>
      </c>
      <c r="E233" s="37" t="s">
        <v>336</v>
      </c>
      <c r="F233" s="79"/>
      <c r="G233" s="70">
        <v>0</v>
      </c>
      <c r="H233" s="70"/>
      <c r="I233" s="229" t="str">
        <f t="shared" si="32"/>
        <v xml:space="preserve"> </v>
      </c>
      <c r="J233" s="229" t="str">
        <f t="shared" si="33"/>
        <v xml:space="preserve"> </v>
      </c>
      <c r="K233" s="229" t="str">
        <f t="shared" si="34"/>
        <v xml:space="preserve"> </v>
      </c>
      <c r="L233" s="229" t="str">
        <f t="shared" si="35"/>
        <v xml:space="preserve"> </v>
      </c>
      <c r="M233" s="229" t="str">
        <f t="shared" si="36"/>
        <v xml:space="preserve"> </v>
      </c>
      <c r="N233" s="41"/>
      <c r="O233" s="34">
        <v>193</v>
      </c>
      <c r="P233" s="69" t="s">
        <v>310</v>
      </c>
      <c r="Q233" s="37">
        <v>237775</v>
      </c>
      <c r="R233" s="79" t="s">
        <v>336</v>
      </c>
      <c r="S233" s="37" t="s">
        <v>336</v>
      </c>
      <c r="T233" s="37"/>
      <c r="U233" s="36">
        <v>0</v>
      </c>
      <c r="V233" s="36"/>
      <c r="W233" s="229">
        <f t="shared" si="37"/>
        <v>-100</v>
      </c>
      <c r="X233" s="229" t="str">
        <f t="shared" si="38"/>
        <v xml:space="preserve"> </v>
      </c>
      <c r="Y233" s="229" t="str">
        <f t="shared" si="39"/>
        <v xml:space="preserve"> </v>
      </c>
      <c r="Z233" s="229" t="str">
        <f t="shared" si="40"/>
        <v xml:space="preserve"> </v>
      </c>
      <c r="AA233" s="229" t="str">
        <f t="shared" si="41"/>
        <v xml:space="preserve"> </v>
      </c>
    </row>
    <row r="234" spans="1:27" x14ac:dyDescent="0.3">
      <c r="A234" s="34">
        <v>194</v>
      </c>
      <c r="B234" s="69" t="s">
        <v>311</v>
      </c>
      <c r="C234" s="37" t="s">
        <v>336</v>
      </c>
      <c r="D234" s="70" t="s">
        <v>336</v>
      </c>
      <c r="E234" s="37" t="s">
        <v>336</v>
      </c>
      <c r="F234" s="79"/>
      <c r="G234" s="70">
        <v>0</v>
      </c>
      <c r="H234" s="70"/>
      <c r="I234" s="229" t="str">
        <f t="shared" si="32"/>
        <v xml:space="preserve"> </v>
      </c>
      <c r="J234" s="229" t="str">
        <f t="shared" si="33"/>
        <v xml:space="preserve"> </v>
      </c>
      <c r="K234" s="229" t="str">
        <f t="shared" si="34"/>
        <v xml:space="preserve"> </v>
      </c>
      <c r="L234" s="229" t="str">
        <f t="shared" si="35"/>
        <v xml:space="preserve"> </v>
      </c>
      <c r="M234" s="229" t="str">
        <f t="shared" si="36"/>
        <v xml:space="preserve"> </v>
      </c>
      <c r="N234" s="41"/>
      <c r="O234" s="34">
        <v>194</v>
      </c>
      <c r="P234" s="69" t="s">
        <v>311</v>
      </c>
      <c r="Q234" s="37" t="s">
        <v>336</v>
      </c>
      <c r="R234" s="79" t="s">
        <v>336</v>
      </c>
      <c r="S234" s="37" t="s">
        <v>336</v>
      </c>
      <c r="T234" s="37"/>
      <c r="U234" s="36">
        <v>0</v>
      </c>
      <c r="V234" s="36"/>
      <c r="W234" s="229" t="str">
        <f t="shared" si="37"/>
        <v xml:space="preserve"> </v>
      </c>
      <c r="X234" s="229" t="str">
        <f t="shared" si="38"/>
        <v xml:space="preserve"> </v>
      </c>
      <c r="Y234" s="229" t="str">
        <f t="shared" si="39"/>
        <v xml:space="preserve"> </v>
      </c>
      <c r="Z234" s="229" t="str">
        <f t="shared" si="40"/>
        <v xml:space="preserve"> </v>
      </c>
      <c r="AA234" s="229" t="str">
        <f t="shared" si="41"/>
        <v xml:space="preserve"> </v>
      </c>
    </row>
    <row r="235" spans="1:27" x14ac:dyDescent="0.3">
      <c r="A235" s="34">
        <v>195</v>
      </c>
      <c r="B235" s="69" t="s">
        <v>312</v>
      </c>
      <c r="C235" s="37"/>
      <c r="D235" s="70" t="s">
        <v>336</v>
      </c>
      <c r="E235" s="37"/>
      <c r="F235" s="79"/>
      <c r="G235" s="70">
        <v>0</v>
      </c>
      <c r="H235" s="70"/>
      <c r="I235" s="229" t="str">
        <f t="shared" ref="I235:I243" si="42">IFERROR(H235/C235*100-100," ")</f>
        <v xml:space="preserve"> </v>
      </c>
      <c r="J235" s="229" t="str">
        <f t="shared" ref="J235:J243" si="43">IFERROR(H235/D235*100-100," ")</f>
        <v xml:space="preserve"> </v>
      </c>
      <c r="K235" s="229" t="str">
        <f t="shared" ref="K235:K243" si="44">IFERROR(H235/E235*100-100," ")</f>
        <v xml:space="preserve"> </v>
      </c>
      <c r="L235" s="229" t="str">
        <f t="shared" ref="L235:L243" si="45">IFERROR(H235/F235*100-100," ")</f>
        <v xml:space="preserve"> </v>
      </c>
      <c r="M235" s="229" t="str">
        <f t="shared" ref="M235:M243" si="46">IFERROR(H235/G235*100-100," ")</f>
        <v xml:space="preserve"> </v>
      </c>
      <c r="N235" s="41"/>
      <c r="O235" s="34">
        <v>195</v>
      </c>
      <c r="P235" s="69" t="s">
        <v>312</v>
      </c>
      <c r="Q235" s="37"/>
      <c r="R235" s="79" t="s">
        <v>336</v>
      </c>
      <c r="S235" s="37"/>
      <c r="T235" s="37"/>
      <c r="U235" s="36">
        <v>0</v>
      </c>
      <c r="V235" s="36"/>
      <c r="W235" s="229" t="str">
        <f t="shared" si="37"/>
        <v xml:space="preserve"> </v>
      </c>
      <c r="X235" s="229" t="str">
        <f t="shared" si="38"/>
        <v xml:space="preserve"> </v>
      </c>
      <c r="Y235" s="229" t="str">
        <f t="shared" si="39"/>
        <v xml:space="preserve"> </v>
      </c>
      <c r="Z235" s="229" t="str">
        <f t="shared" si="40"/>
        <v xml:space="preserve"> </v>
      </c>
      <c r="AA235" s="229" t="str">
        <f t="shared" si="41"/>
        <v xml:space="preserve"> </v>
      </c>
    </row>
    <row r="236" spans="1:27" x14ac:dyDescent="0.3">
      <c r="A236" s="34">
        <v>196</v>
      </c>
      <c r="B236" s="69" t="s">
        <v>313</v>
      </c>
      <c r="C236" s="37" t="s">
        <v>336</v>
      </c>
      <c r="D236" s="70" t="s">
        <v>336</v>
      </c>
      <c r="E236" s="37" t="s">
        <v>336</v>
      </c>
      <c r="F236" s="79"/>
      <c r="G236" s="70">
        <v>0</v>
      </c>
      <c r="H236" s="70"/>
      <c r="I236" s="229" t="str">
        <f t="shared" si="42"/>
        <v xml:space="preserve"> </v>
      </c>
      <c r="J236" s="229" t="str">
        <f t="shared" si="43"/>
        <v xml:space="preserve"> </v>
      </c>
      <c r="K236" s="229" t="str">
        <f t="shared" si="44"/>
        <v xml:space="preserve"> </v>
      </c>
      <c r="L236" s="229" t="str">
        <f t="shared" si="45"/>
        <v xml:space="preserve"> </v>
      </c>
      <c r="M236" s="229" t="str">
        <f t="shared" si="46"/>
        <v xml:space="preserve"> </v>
      </c>
      <c r="N236" s="41"/>
      <c r="O236" s="34">
        <v>196</v>
      </c>
      <c r="P236" s="69" t="s">
        <v>313</v>
      </c>
      <c r="Q236" s="37" t="s">
        <v>336</v>
      </c>
      <c r="R236" s="79" t="s">
        <v>336</v>
      </c>
      <c r="S236" s="37" t="s">
        <v>336</v>
      </c>
      <c r="T236" s="37"/>
      <c r="U236" s="36">
        <v>0</v>
      </c>
      <c r="V236" s="36"/>
      <c r="W236" s="229" t="str">
        <f t="shared" ref="W236:W244" si="47">IFERROR(V236/Q236*100-100," ")</f>
        <v xml:space="preserve"> </v>
      </c>
      <c r="X236" s="229" t="str">
        <f t="shared" ref="X236:X244" si="48">IFERROR(V236/R236*100-100," ")</f>
        <v xml:space="preserve"> </v>
      </c>
      <c r="Y236" s="229" t="str">
        <f t="shared" ref="Y236:Y244" si="49">IFERROR(V236/S236*100-100," ")</f>
        <v xml:space="preserve"> </v>
      </c>
      <c r="Z236" s="229" t="str">
        <f t="shared" ref="Z236:Z244" si="50">IFERROR(V236/T236*100-100," ")</f>
        <v xml:space="preserve"> </v>
      </c>
      <c r="AA236" s="229" t="str">
        <f t="shared" ref="AA236:AA244" si="51">IFERROR(V236/U236*100-100," ")</f>
        <v xml:space="preserve"> </v>
      </c>
    </row>
    <row r="237" spans="1:27" x14ac:dyDescent="0.3">
      <c r="A237" s="34">
        <v>197</v>
      </c>
      <c r="B237" s="69" t="s">
        <v>335</v>
      </c>
      <c r="C237" s="37" t="s">
        <v>336</v>
      </c>
      <c r="D237" s="70"/>
      <c r="E237" s="37"/>
      <c r="F237" s="79"/>
      <c r="G237" s="70">
        <v>0</v>
      </c>
      <c r="H237" s="70"/>
      <c r="I237" s="229" t="str">
        <f t="shared" si="42"/>
        <v xml:space="preserve"> </v>
      </c>
      <c r="J237" s="229" t="str">
        <f t="shared" si="43"/>
        <v xml:space="preserve"> </v>
      </c>
      <c r="K237" s="229" t="str">
        <f t="shared" si="44"/>
        <v xml:space="preserve"> </v>
      </c>
      <c r="L237" s="229" t="str">
        <f t="shared" si="45"/>
        <v xml:space="preserve"> </v>
      </c>
      <c r="M237" s="229" t="str">
        <f t="shared" si="46"/>
        <v xml:space="preserve"> </v>
      </c>
      <c r="N237" s="41"/>
      <c r="O237" s="34">
        <v>197</v>
      </c>
      <c r="P237" s="69" t="s">
        <v>335</v>
      </c>
      <c r="Q237" s="37" t="s">
        <v>336</v>
      </c>
      <c r="R237" s="79"/>
      <c r="S237" s="37"/>
      <c r="T237" s="37"/>
      <c r="U237" s="36"/>
      <c r="V237" s="36"/>
      <c r="W237" s="229" t="str">
        <f t="shared" si="47"/>
        <v xml:space="preserve"> </v>
      </c>
      <c r="X237" s="229" t="str">
        <f t="shared" si="48"/>
        <v xml:space="preserve"> </v>
      </c>
      <c r="Y237" s="229" t="str">
        <f t="shared" si="49"/>
        <v xml:space="preserve"> </v>
      </c>
      <c r="Z237" s="229" t="str">
        <f t="shared" si="50"/>
        <v xml:space="preserve"> </v>
      </c>
      <c r="AA237" s="229" t="str">
        <f t="shared" si="51"/>
        <v xml:space="preserve"> </v>
      </c>
    </row>
    <row r="238" spans="1:27" x14ac:dyDescent="0.3">
      <c r="A238" s="34">
        <v>198</v>
      </c>
      <c r="B238" s="69" t="s">
        <v>329</v>
      </c>
      <c r="C238" s="37" t="s">
        <v>336</v>
      </c>
      <c r="D238" s="70"/>
      <c r="E238" s="37" t="s">
        <v>336</v>
      </c>
      <c r="F238" s="79"/>
      <c r="G238" s="70">
        <v>0</v>
      </c>
      <c r="H238" s="70"/>
      <c r="I238" s="229" t="str">
        <f t="shared" si="42"/>
        <v xml:space="preserve"> </v>
      </c>
      <c r="J238" s="229" t="str">
        <f t="shared" si="43"/>
        <v xml:space="preserve"> </v>
      </c>
      <c r="K238" s="229" t="str">
        <f t="shared" si="44"/>
        <v xml:space="preserve"> </v>
      </c>
      <c r="L238" s="229" t="str">
        <f t="shared" si="45"/>
        <v xml:space="preserve"> </v>
      </c>
      <c r="M238" s="229" t="str">
        <f t="shared" si="46"/>
        <v xml:space="preserve"> </v>
      </c>
      <c r="N238" s="41"/>
      <c r="O238" s="34">
        <v>198</v>
      </c>
      <c r="P238" s="69" t="s">
        <v>329</v>
      </c>
      <c r="Q238" s="37">
        <v>27453</v>
      </c>
      <c r="R238" s="79"/>
      <c r="S238" s="37" t="s">
        <v>336</v>
      </c>
      <c r="T238" s="37"/>
      <c r="U238" s="36"/>
      <c r="V238" s="36"/>
      <c r="W238" s="229">
        <f t="shared" si="47"/>
        <v>-100</v>
      </c>
      <c r="X238" s="229" t="str">
        <f t="shared" si="48"/>
        <v xml:space="preserve"> </v>
      </c>
      <c r="Y238" s="229" t="str">
        <f t="shared" si="49"/>
        <v xml:space="preserve"> </v>
      </c>
      <c r="Z238" s="229" t="str">
        <f t="shared" si="50"/>
        <v xml:space="preserve"> </v>
      </c>
      <c r="AA238" s="229" t="str">
        <f t="shared" si="51"/>
        <v xml:space="preserve"> </v>
      </c>
    </row>
    <row r="239" spans="1:27" x14ac:dyDescent="0.3">
      <c r="A239" s="34">
        <v>199</v>
      </c>
      <c r="B239" s="69" t="s">
        <v>314</v>
      </c>
      <c r="C239" s="37"/>
      <c r="D239" s="70" t="s">
        <v>336</v>
      </c>
      <c r="E239" s="37"/>
      <c r="F239" s="79"/>
      <c r="G239" s="70"/>
      <c r="H239" s="70"/>
      <c r="I239" s="229" t="str">
        <f t="shared" si="42"/>
        <v xml:space="preserve"> </v>
      </c>
      <c r="J239" s="229" t="str">
        <f t="shared" si="43"/>
        <v xml:space="preserve"> </v>
      </c>
      <c r="K239" s="229" t="str">
        <f t="shared" si="44"/>
        <v xml:space="preserve"> </v>
      </c>
      <c r="L239" s="229" t="str">
        <f t="shared" si="45"/>
        <v xml:space="preserve"> </v>
      </c>
      <c r="M239" s="229" t="str">
        <f t="shared" si="46"/>
        <v xml:space="preserve"> </v>
      </c>
      <c r="N239" s="41"/>
      <c r="O239" s="34">
        <v>199</v>
      </c>
      <c r="P239" s="69" t="s">
        <v>314</v>
      </c>
      <c r="Q239" s="37"/>
      <c r="R239" s="79" t="s">
        <v>336</v>
      </c>
      <c r="S239" s="37"/>
      <c r="T239" s="37"/>
      <c r="U239" s="36"/>
      <c r="V239" s="36"/>
      <c r="W239" s="229" t="str">
        <f t="shared" si="47"/>
        <v xml:space="preserve"> </v>
      </c>
      <c r="X239" s="229" t="str">
        <f t="shared" si="48"/>
        <v xml:space="preserve"> </v>
      </c>
      <c r="Y239" s="229" t="str">
        <f t="shared" si="49"/>
        <v xml:space="preserve"> </v>
      </c>
      <c r="Z239" s="229" t="str">
        <f t="shared" si="50"/>
        <v xml:space="preserve"> </v>
      </c>
      <c r="AA239" s="229" t="str">
        <f t="shared" si="51"/>
        <v xml:space="preserve"> </v>
      </c>
    </row>
    <row r="240" spans="1:27" x14ac:dyDescent="0.3">
      <c r="A240" s="34">
        <v>200</v>
      </c>
      <c r="B240" s="61" t="s">
        <v>316</v>
      </c>
      <c r="C240" s="37" t="s">
        <v>336</v>
      </c>
      <c r="D240" s="82" t="s">
        <v>336</v>
      </c>
      <c r="E240" s="81" t="s">
        <v>336</v>
      </c>
      <c r="F240" s="82"/>
      <c r="G240" s="82"/>
      <c r="H240" s="82"/>
      <c r="I240" s="229" t="str">
        <f t="shared" si="42"/>
        <v xml:space="preserve"> </v>
      </c>
      <c r="J240" s="229" t="str">
        <f t="shared" si="43"/>
        <v xml:space="preserve"> </v>
      </c>
      <c r="K240" s="229" t="str">
        <f t="shared" si="44"/>
        <v xml:space="preserve"> </v>
      </c>
      <c r="L240" s="229" t="str">
        <f t="shared" si="45"/>
        <v xml:space="preserve"> </v>
      </c>
      <c r="M240" s="229" t="str">
        <f t="shared" si="46"/>
        <v xml:space="preserve"> </v>
      </c>
      <c r="N240" s="41"/>
      <c r="O240" s="34">
        <v>200</v>
      </c>
      <c r="P240" s="61" t="s">
        <v>316</v>
      </c>
      <c r="Q240" s="37">
        <v>88132</v>
      </c>
      <c r="R240" s="79">
        <v>200512</v>
      </c>
      <c r="S240" s="79">
        <v>72001</v>
      </c>
      <c r="T240" s="37">
        <v>167995</v>
      </c>
      <c r="U240" s="36">
        <v>120065</v>
      </c>
      <c r="V240" s="36">
        <v>113920</v>
      </c>
      <c r="W240" s="229">
        <f t="shared" si="47"/>
        <v>29.260654472836194</v>
      </c>
      <c r="X240" s="229">
        <f t="shared" si="48"/>
        <v>-43.18544526013406</v>
      </c>
      <c r="Y240" s="229">
        <f t="shared" si="49"/>
        <v>58.220024721878872</v>
      </c>
      <c r="Z240" s="229">
        <f t="shared" si="50"/>
        <v>-32.188457989821131</v>
      </c>
      <c r="AA240" s="229">
        <f t="shared" si="51"/>
        <v>-5.1180610502644441</v>
      </c>
    </row>
    <row r="241" spans="1:27" x14ac:dyDescent="0.3">
      <c r="A241" s="34">
        <v>201</v>
      </c>
      <c r="B241" s="108" t="s">
        <v>318</v>
      </c>
      <c r="C241" s="37">
        <v>72819</v>
      </c>
      <c r="D241" s="83" t="s">
        <v>336</v>
      </c>
      <c r="E241" s="120" t="s">
        <v>336</v>
      </c>
      <c r="F241" s="83"/>
      <c r="G241" s="83"/>
      <c r="H241" s="83"/>
      <c r="I241" s="229">
        <f t="shared" si="42"/>
        <v>-100</v>
      </c>
      <c r="J241" s="229" t="str">
        <f t="shared" si="43"/>
        <v xml:space="preserve"> </v>
      </c>
      <c r="K241" s="229" t="str">
        <f t="shared" si="44"/>
        <v xml:space="preserve"> </v>
      </c>
      <c r="L241" s="229" t="str">
        <f t="shared" si="45"/>
        <v xml:space="preserve"> </v>
      </c>
      <c r="M241" s="229" t="str">
        <f t="shared" si="46"/>
        <v xml:space="preserve"> </v>
      </c>
      <c r="N241" s="41"/>
      <c r="O241" s="34">
        <v>201</v>
      </c>
      <c r="P241" s="108" t="s">
        <v>318</v>
      </c>
      <c r="Q241" s="37" t="s">
        <v>336</v>
      </c>
      <c r="R241" s="79" t="s">
        <v>336</v>
      </c>
      <c r="S241" s="79" t="s">
        <v>336</v>
      </c>
      <c r="T241" s="79"/>
      <c r="U241" s="70">
        <v>0</v>
      </c>
      <c r="V241" s="70"/>
      <c r="W241" s="229" t="str">
        <f t="shared" si="47"/>
        <v xml:space="preserve"> </v>
      </c>
      <c r="X241" s="229" t="str">
        <f t="shared" si="48"/>
        <v xml:space="preserve"> </v>
      </c>
      <c r="Y241" s="229" t="str">
        <f t="shared" si="49"/>
        <v xml:space="preserve"> </v>
      </c>
      <c r="Z241" s="229" t="str">
        <f t="shared" si="50"/>
        <v xml:space="preserve"> </v>
      </c>
      <c r="AA241" s="229" t="str">
        <f t="shared" si="51"/>
        <v xml:space="preserve"> </v>
      </c>
    </row>
    <row r="242" spans="1:27" x14ac:dyDescent="0.3">
      <c r="A242" s="34">
        <v>202</v>
      </c>
      <c r="B242" s="109" t="s">
        <v>319</v>
      </c>
      <c r="C242" s="37"/>
      <c r="D242" s="43" t="s">
        <v>336</v>
      </c>
      <c r="E242" s="111"/>
      <c r="I242" s="229" t="str">
        <f t="shared" si="42"/>
        <v xml:space="preserve"> </v>
      </c>
      <c r="J242" s="229" t="str">
        <f t="shared" si="43"/>
        <v xml:space="preserve"> </v>
      </c>
      <c r="K242" s="229" t="str">
        <f t="shared" si="44"/>
        <v xml:space="preserve"> </v>
      </c>
      <c r="L242" s="229" t="str">
        <f t="shared" si="45"/>
        <v xml:space="preserve"> </v>
      </c>
      <c r="M242" s="229" t="str">
        <f t="shared" si="46"/>
        <v xml:space="preserve"> </v>
      </c>
      <c r="N242" s="41"/>
      <c r="O242" s="34">
        <v>202</v>
      </c>
      <c r="P242" s="112" t="s">
        <v>319</v>
      </c>
      <c r="Q242" s="37"/>
      <c r="R242" s="79" t="s">
        <v>336</v>
      </c>
      <c r="S242" s="79"/>
      <c r="T242" s="79"/>
      <c r="U242" s="70"/>
      <c r="V242" s="70"/>
      <c r="W242" s="229" t="str">
        <f t="shared" si="47"/>
        <v xml:space="preserve"> </v>
      </c>
      <c r="X242" s="229" t="str">
        <f t="shared" si="48"/>
        <v xml:space="preserve"> </v>
      </c>
      <c r="Y242" s="229" t="str">
        <f t="shared" si="49"/>
        <v xml:space="preserve"> </v>
      </c>
      <c r="Z242" s="229" t="str">
        <f t="shared" si="50"/>
        <v xml:space="preserve"> </v>
      </c>
      <c r="AA242" s="229" t="str">
        <f t="shared" si="51"/>
        <v xml:space="preserve"> </v>
      </c>
    </row>
    <row r="243" spans="1:27" x14ac:dyDescent="0.3">
      <c r="A243" s="102"/>
      <c r="B243" s="116" t="s">
        <v>337</v>
      </c>
      <c r="C243" s="114">
        <f t="shared" ref="C243:H243" si="52">SUM(C41:C242)</f>
        <v>1125430960</v>
      </c>
      <c r="D243" s="119">
        <f t="shared" si="52"/>
        <v>932090290</v>
      </c>
      <c r="E243" s="114">
        <f t="shared" si="52"/>
        <v>1322023582</v>
      </c>
      <c r="F243" s="117">
        <f t="shared" si="52"/>
        <v>1600304423</v>
      </c>
      <c r="G243" s="117">
        <f t="shared" si="52"/>
        <v>1564866635</v>
      </c>
      <c r="H243" s="117">
        <f t="shared" si="52"/>
        <v>1020479697</v>
      </c>
      <c r="I243" s="196">
        <f t="shared" si="42"/>
        <v>-9.3254288117327064</v>
      </c>
      <c r="J243" s="196">
        <f t="shared" si="43"/>
        <v>9.4829232691609775</v>
      </c>
      <c r="K243" s="196">
        <f t="shared" si="44"/>
        <v>-22.809266726075691</v>
      </c>
      <c r="L243" s="196">
        <f t="shared" si="45"/>
        <v>-36.232151687304317</v>
      </c>
      <c r="M243" s="195">
        <f t="shared" si="46"/>
        <v>-34.788072403371302</v>
      </c>
      <c r="N243" s="41"/>
      <c r="O243" s="102"/>
      <c r="P243" s="113" t="s">
        <v>337</v>
      </c>
      <c r="Q243" s="114">
        <f t="shared" ref="Q243:V243" si="53">SUM(Q41:Q242)</f>
        <v>446812271</v>
      </c>
      <c r="R243" s="114">
        <f t="shared" si="53"/>
        <v>425700815</v>
      </c>
      <c r="S243" s="114">
        <f t="shared" si="53"/>
        <v>470051407</v>
      </c>
      <c r="T243" s="114">
        <f t="shared" si="53"/>
        <v>448480284</v>
      </c>
      <c r="U243" s="114">
        <f t="shared" si="53"/>
        <v>609518139</v>
      </c>
      <c r="V243" s="114">
        <f t="shared" si="53"/>
        <v>1112019902.9999998</v>
      </c>
      <c r="W243" s="196">
        <f t="shared" si="47"/>
        <v>148.87855038341141</v>
      </c>
      <c r="X243" s="196">
        <f t="shared" si="48"/>
        <v>161.22099460861961</v>
      </c>
      <c r="Y243" s="196">
        <f t="shared" si="49"/>
        <v>136.57410369159894</v>
      </c>
      <c r="Z243" s="196">
        <f t="shared" si="50"/>
        <v>147.95290733449497</v>
      </c>
      <c r="AA243" s="195">
        <f t="shared" si="51"/>
        <v>82.442462635225979</v>
      </c>
    </row>
    <row r="244" spans="1:27" x14ac:dyDescent="0.3">
      <c r="A244" s="3" t="s">
        <v>45</v>
      </c>
      <c r="N244" s="41"/>
      <c r="W244" s="229" t="str">
        <f t="shared" si="47"/>
        <v xml:space="preserve"> </v>
      </c>
      <c r="X244" s="229" t="str">
        <f t="shared" si="48"/>
        <v xml:space="preserve"> </v>
      </c>
      <c r="Y244" s="229" t="str">
        <f t="shared" si="49"/>
        <v xml:space="preserve"> </v>
      </c>
      <c r="Z244" s="229" t="str">
        <f t="shared" si="50"/>
        <v xml:space="preserve"> </v>
      </c>
      <c r="AA244" s="229" t="str">
        <f t="shared" si="51"/>
        <v xml:space="preserve"> </v>
      </c>
    </row>
    <row r="246" spans="1:27" x14ac:dyDescent="0.3">
      <c r="B246" s="33" t="s">
        <v>555</v>
      </c>
      <c r="C246" s="107">
        <f>SUM(C243,C35)</f>
        <v>2277388737</v>
      </c>
      <c r="D246" s="107">
        <f t="shared" ref="D246:U246" si="54">SUM(D243,D35)</f>
        <v>1961646940</v>
      </c>
      <c r="E246" s="107">
        <f t="shared" si="54"/>
        <v>2360760877</v>
      </c>
      <c r="F246" s="107">
        <f t="shared" si="54"/>
        <v>2972688177.999999</v>
      </c>
      <c r="G246" s="107">
        <f t="shared" si="54"/>
        <v>3197740692</v>
      </c>
      <c r="H246" s="107">
        <f t="shared" si="54"/>
        <v>2177963689.0000005</v>
      </c>
      <c r="I246" s="107"/>
      <c r="J246" s="107"/>
      <c r="K246" s="107"/>
      <c r="L246" s="107"/>
      <c r="M246" s="107"/>
      <c r="N246" s="107"/>
      <c r="O246" s="107"/>
      <c r="P246" s="107"/>
      <c r="Q246" s="107">
        <f t="shared" si="54"/>
        <v>1435032018</v>
      </c>
      <c r="R246" s="107">
        <f t="shared" si="54"/>
        <v>1356677637</v>
      </c>
      <c r="S246" s="107">
        <f t="shared" si="54"/>
        <v>1468605907.9999998</v>
      </c>
      <c r="T246" s="107">
        <f t="shared" si="54"/>
        <v>1458582458</v>
      </c>
      <c r="U246" s="107">
        <f t="shared" si="54"/>
        <v>1658237800</v>
      </c>
      <c r="V246" s="107"/>
    </row>
  </sheetData>
  <mergeCells count="14">
    <mergeCell ref="Q4:AA4"/>
    <mergeCell ref="Q39:AA39"/>
    <mergeCell ref="A39:A40"/>
    <mergeCell ref="B39:B40"/>
    <mergeCell ref="C39:L39"/>
    <mergeCell ref="O39:O40"/>
    <mergeCell ref="P39:P40"/>
    <mergeCell ref="A38:B38"/>
    <mergeCell ref="A2:B2"/>
    <mergeCell ref="A4:A5"/>
    <mergeCell ref="B4:B5"/>
    <mergeCell ref="O4:O5"/>
    <mergeCell ref="P4:P5"/>
    <mergeCell ref="C4:L4"/>
  </mergeCells>
  <phoneticPr fontId="24" type="noConversion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  <pageSetUpPr fitToPage="1"/>
  </sheetPr>
  <dimension ref="A1:AA126"/>
  <sheetViews>
    <sheetView zoomScale="85" zoomScaleNormal="85" workbookViewId="0">
      <selection activeCell="C23" sqref="C23"/>
    </sheetView>
  </sheetViews>
  <sheetFormatPr defaultRowHeight="15" x14ac:dyDescent="0.3"/>
  <cols>
    <col min="1" max="1" width="5.85546875" style="33" customWidth="1"/>
    <col min="2" max="2" width="15.28515625" style="33" customWidth="1"/>
    <col min="3" max="3" width="16.140625" style="33" customWidth="1"/>
    <col min="4" max="8" width="16.140625" style="43" customWidth="1"/>
    <col min="9" max="11" width="10.28515625" style="43" customWidth="1"/>
    <col min="12" max="13" width="10.28515625" style="44" customWidth="1"/>
    <col min="14" max="14" width="9.7109375" style="44" customWidth="1"/>
    <col min="15" max="15" width="5.7109375" style="33" customWidth="1"/>
    <col min="16" max="16" width="37.85546875" style="33" customWidth="1"/>
    <col min="17" max="17" width="16.140625" style="33" customWidth="1"/>
    <col min="18" max="22" width="16.140625" style="43" customWidth="1"/>
    <col min="23" max="25" width="10.28515625" style="43" customWidth="1"/>
    <col min="26" max="26" width="10.28515625" style="44" customWidth="1"/>
    <col min="27" max="16384" width="9.140625" style="33"/>
  </cols>
  <sheetData>
    <row r="1" spans="1:27" s="23" customFormat="1" ht="15" customHeight="1" x14ac:dyDescent="0.25">
      <c r="A1" s="45" t="str">
        <f>'Indice tavole'!C14</f>
        <v>Prodotti per valore delle importazioni ed esportazioni per provincia. Anni 2015-2020. Valori in milioni di euro e variazioni percentuali</v>
      </c>
      <c r="B1" s="18"/>
      <c r="C1" s="18"/>
      <c r="D1" s="19"/>
      <c r="E1" s="20"/>
      <c r="F1" s="20"/>
      <c r="G1" s="20"/>
      <c r="H1" s="20"/>
      <c r="I1" s="20"/>
      <c r="J1" s="20"/>
      <c r="K1" s="20"/>
      <c r="L1" s="21"/>
      <c r="M1" s="21"/>
      <c r="N1" s="21"/>
      <c r="O1" s="46"/>
      <c r="R1" s="24"/>
      <c r="S1" s="24"/>
      <c r="T1" s="24"/>
      <c r="U1" s="24"/>
      <c r="V1" s="24"/>
      <c r="W1" s="24"/>
      <c r="X1" s="24"/>
      <c r="Y1" s="24"/>
      <c r="Z1" s="54" t="s">
        <v>110</v>
      </c>
    </row>
    <row r="2" spans="1:27" s="23" customFormat="1" ht="15" customHeight="1" x14ac:dyDescent="0.25">
      <c r="A2" s="18"/>
      <c r="B2" s="18"/>
      <c r="C2" s="18"/>
      <c r="D2" s="19"/>
      <c r="E2" s="20"/>
      <c r="F2" s="20"/>
      <c r="G2" s="20"/>
      <c r="H2" s="20"/>
      <c r="I2" s="20"/>
      <c r="J2" s="20"/>
      <c r="K2" s="20"/>
      <c r="L2" s="21"/>
      <c r="M2" s="21"/>
      <c r="N2" s="21"/>
      <c r="O2" s="46"/>
      <c r="R2" s="24"/>
      <c r="S2" s="24"/>
      <c r="T2" s="24"/>
      <c r="U2" s="24"/>
      <c r="V2" s="24"/>
      <c r="W2" s="24"/>
      <c r="X2" s="24"/>
      <c r="Y2" s="24"/>
      <c r="Z2" s="25"/>
    </row>
    <row r="3" spans="1:27" s="23" customFormat="1" ht="15" customHeight="1" x14ac:dyDescent="0.25">
      <c r="A3" s="330" t="s">
        <v>341</v>
      </c>
      <c r="B3" s="330"/>
      <c r="C3" s="18"/>
      <c r="D3" s="19"/>
      <c r="E3" s="20"/>
      <c r="F3" s="20"/>
      <c r="G3" s="20"/>
      <c r="H3" s="20"/>
      <c r="I3" s="20"/>
      <c r="J3" s="20"/>
      <c r="K3" s="20"/>
      <c r="L3" s="21"/>
      <c r="M3" s="21"/>
      <c r="N3" s="21"/>
      <c r="O3" s="46"/>
      <c r="R3" s="24"/>
      <c r="S3" s="24"/>
      <c r="T3" s="24"/>
      <c r="U3" s="24"/>
      <c r="V3" s="24"/>
      <c r="W3" s="24"/>
      <c r="X3" s="24"/>
      <c r="Y3" s="24"/>
      <c r="Z3" s="25"/>
    </row>
    <row r="4" spans="1:27" s="23" customFormat="1" ht="15" customHeight="1" x14ac:dyDescent="0.25">
      <c r="A4" s="331" t="s">
        <v>343</v>
      </c>
      <c r="B4" s="333" t="s">
        <v>85</v>
      </c>
      <c r="C4" s="335" t="s">
        <v>15</v>
      </c>
      <c r="D4" s="336"/>
      <c r="E4" s="336"/>
      <c r="F4" s="336"/>
      <c r="G4" s="336"/>
      <c r="H4" s="336"/>
      <c r="I4" s="336"/>
      <c r="J4" s="336"/>
      <c r="K4" s="336"/>
      <c r="L4" s="337"/>
      <c r="M4" s="193"/>
      <c r="N4" s="75"/>
      <c r="O4" s="331" t="s">
        <v>343</v>
      </c>
      <c r="P4" s="333" t="s">
        <v>85</v>
      </c>
      <c r="Q4" s="324" t="s">
        <v>16</v>
      </c>
      <c r="R4" s="325"/>
      <c r="S4" s="325"/>
      <c r="T4" s="325"/>
      <c r="U4" s="325"/>
      <c r="V4" s="325"/>
      <c r="W4" s="325"/>
      <c r="X4" s="325"/>
      <c r="Y4" s="325"/>
      <c r="Z4" s="325"/>
      <c r="AA4" s="325"/>
    </row>
    <row r="5" spans="1:27" s="23" customFormat="1" ht="31.5" customHeight="1" x14ac:dyDescent="0.25">
      <c r="A5" s="332"/>
      <c r="B5" s="334"/>
      <c r="C5" s="26">
        <v>2015</v>
      </c>
      <c r="D5" s="26">
        <v>2016</v>
      </c>
      <c r="E5" s="26">
        <v>2017</v>
      </c>
      <c r="F5" s="26">
        <v>2018</v>
      </c>
      <c r="G5" s="5">
        <v>2019</v>
      </c>
      <c r="H5" s="5">
        <v>2020</v>
      </c>
      <c r="I5" s="207" t="s">
        <v>595</v>
      </c>
      <c r="J5" s="207" t="s">
        <v>596</v>
      </c>
      <c r="K5" s="223" t="s">
        <v>597</v>
      </c>
      <c r="L5" s="207" t="s">
        <v>598</v>
      </c>
      <c r="M5" s="207" t="s">
        <v>599</v>
      </c>
      <c r="N5" s="76"/>
      <c r="O5" s="332"/>
      <c r="P5" s="334"/>
      <c r="Q5" s="26">
        <v>2015</v>
      </c>
      <c r="R5" s="26">
        <v>2016</v>
      </c>
      <c r="S5" s="26">
        <v>2017</v>
      </c>
      <c r="T5" s="26">
        <v>2018</v>
      </c>
      <c r="U5" s="5">
        <v>2019</v>
      </c>
      <c r="V5" s="5">
        <v>2020</v>
      </c>
      <c r="W5" s="207" t="s">
        <v>595</v>
      </c>
      <c r="X5" s="207" t="s">
        <v>596</v>
      </c>
      <c r="Y5" s="223" t="s">
        <v>597</v>
      </c>
      <c r="Z5" s="207" t="s">
        <v>598</v>
      </c>
      <c r="AA5" s="207" t="s">
        <v>599</v>
      </c>
    </row>
    <row r="6" spans="1:27" ht="15" customHeight="1" x14ac:dyDescent="0.3">
      <c r="A6" s="176" t="s">
        <v>344</v>
      </c>
      <c r="B6" s="121" t="s">
        <v>345</v>
      </c>
      <c r="C6" s="37">
        <v>80863667</v>
      </c>
      <c r="D6" s="37">
        <v>88566568</v>
      </c>
      <c r="E6" s="37">
        <v>75610003.000000015</v>
      </c>
      <c r="F6" s="37">
        <v>46310065.999999948</v>
      </c>
      <c r="G6" s="101">
        <v>53933137.000000015</v>
      </c>
      <c r="H6" s="101">
        <v>71579268.999999985</v>
      </c>
      <c r="I6" s="229">
        <f>IFERROR(H6/C6*100-100," ")</f>
        <v>-11.481544610139949</v>
      </c>
      <c r="J6" s="229">
        <f>IFERROR(H6/D6*100-100," ")</f>
        <v>-19.180261111619473</v>
      </c>
      <c r="K6" s="229">
        <f>IFERROR(H6/E6*100-100," ")</f>
        <v>-5.3309533660513466</v>
      </c>
      <c r="L6" s="229">
        <f>IFERROR(H6/F6*100-100," ")</f>
        <v>54.565249377964733</v>
      </c>
      <c r="M6" s="229">
        <f>IFERROR(H6/G6*100-100," ")</f>
        <v>32.718534432736533</v>
      </c>
      <c r="N6" s="41"/>
      <c r="O6" s="176" t="s">
        <v>344</v>
      </c>
      <c r="P6" s="121" t="s">
        <v>345</v>
      </c>
      <c r="Q6" s="37">
        <v>47941570</v>
      </c>
      <c r="R6" s="37">
        <v>54920401</v>
      </c>
      <c r="S6" s="37">
        <v>53009325</v>
      </c>
      <c r="T6" s="37">
        <v>44679718.99999997</v>
      </c>
      <c r="U6" s="101">
        <v>37926067</v>
      </c>
      <c r="V6" s="101">
        <v>46041208.999999978</v>
      </c>
      <c r="W6" s="229">
        <f>IFERROR(V6/Q6*100-100," ")</f>
        <v>-3.9639106520708935</v>
      </c>
      <c r="X6" s="229">
        <f>IFERROR(V6/R6*100-100," ")</f>
        <v>-16.167383774200815</v>
      </c>
      <c r="Y6" s="229">
        <f>IFERROR(V6/S6*100-100," ")</f>
        <v>-13.145075889949595</v>
      </c>
      <c r="Z6" s="229">
        <f>IFERROR(V6/T6*100-100," ")</f>
        <v>3.0472214921495038</v>
      </c>
      <c r="AA6" s="229">
        <f>IFERROR(V6/U6*100-100," ")</f>
        <v>21.397267478328246</v>
      </c>
    </row>
    <row r="7" spans="1:27" ht="15" customHeight="1" x14ac:dyDescent="0.3">
      <c r="A7" s="176" t="s">
        <v>346</v>
      </c>
      <c r="B7" s="57" t="s">
        <v>347</v>
      </c>
      <c r="C7" s="37">
        <v>21312532</v>
      </c>
      <c r="D7" s="37">
        <v>42546043</v>
      </c>
      <c r="E7" s="37">
        <v>44921975.999999985</v>
      </c>
      <c r="F7" s="37">
        <v>37766080.999999993</v>
      </c>
      <c r="G7" s="101">
        <v>32773651</v>
      </c>
      <c r="H7" s="101">
        <v>37760344.999999993</v>
      </c>
      <c r="I7" s="229">
        <f>IFERROR(H7/C7*100-100," ")</f>
        <v>77.174373274841258</v>
      </c>
      <c r="J7" s="229">
        <f>IFERROR(H7/D7*100-100," ")</f>
        <v>-11.248279892915093</v>
      </c>
      <c r="K7" s="229">
        <f>IFERROR(H7/E7*100-100," ")</f>
        <v>-15.942377512511911</v>
      </c>
      <c r="L7" s="229">
        <f>IFERROR(H7/F7*100-100," ")</f>
        <v>-1.5188232001094093E-2</v>
      </c>
      <c r="M7" s="229">
        <f>IFERROR(H7/G7*100-100," ")</f>
        <v>15.21555837645306</v>
      </c>
      <c r="N7" s="41"/>
      <c r="O7" s="176" t="s">
        <v>346</v>
      </c>
      <c r="P7" s="57" t="s">
        <v>347</v>
      </c>
      <c r="Q7" s="37">
        <v>10925904</v>
      </c>
      <c r="R7" s="37">
        <v>14169797</v>
      </c>
      <c r="S7" s="37">
        <v>18031850.999999989</v>
      </c>
      <c r="T7" s="37">
        <v>7068042.9999999981</v>
      </c>
      <c r="U7" s="101">
        <v>3805246</v>
      </c>
      <c r="V7" s="101">
        <v>3713601</v>
      </c>
      <c r="W7" s="229">
        <f>IFERROR(V7/Q7*100-100," ")</f>
        <v>-66.011041283174364</v>
      </c>
      <c r="X7" s="229">
        <f>IFERROR(V7/R7*100-100," ")</f>
        <v>-73.792136895115718</v>
      </c>
      <c r="Y7" s="229">
        <f>IFERROR(V7/S7*100-100," ")</f>
        <v>-79.405325609667017</v>
      </c>
      <c r="Z7" s="229">
        <f>IFERROR(V7/T7*100-100," ")</f>
        <v>-47.459275502426898</v>
      </c>
      <c r="AA7" s="229">
        <f>IFERROR(V7/U7*100-100," ")</f>
        <v>-2.4083856864969988</v>
      </c>
    </row>
    <row r="8" spans="1:27" ht="15" customHeight="1" x14ac:dyDescent="0.3">
      <c r="A8" s="176" t="s">
        <v>348</v>
      </c>
      <c r="B8" s="57" t="s">
        <v>349</v>
      </c>
      <c r="C8" s="37">
        <v>1604387</v>
      </c>
      <c r="D8" s="37">
        <v>1372476</v>
      </c>
      <c r="E8" s="37">
        <v>1427745.9999999998</v>
      </c>
      <c r="F8" s="37">
        <v>1496658.0000000002</v>
      </c>
      <c r="G8" s="36">
        <v>675597</v>
      </c>
      <c r="H8" s="36">
        <v>1261561</v>
      </c>
      <c r="I8" s="229">
        <f t="shared" ref="I8:I71" si="0">IFERROR(H8/C8*100-100," ")</f>
        <v>-21.368036514880757</v>
      </c>
      <c r="J8" s="229">
        <f t="shared" ref="J8:J71" si="1">IFERROR(H8/D8*100-100," ")</f>
        <v>-8.0813799294122504</v>
      </c>
      <c r="K8" s="229">
        <f t="shared" ref="K8:K71" si="2">IFERROR(H8/E8*100-100," ")</f>
        <v>-11.639675404448681</v>
      </c>
      <c r="L8" s="229">
        <f t="shared" ref="L8:L71" si="3">IFERROR(H8/F8*100-100," ")</f>
        <v>-15.70813104931122</v>
      </c>
      <c r="M8" s="229">
        <f t="shared" ref="M8:M71" si="4">IFERROR(H8/G8*100-100," ")</f>
        <v>86.732771163874332</v>
      </c>
      <c r="N8" s="41"/>
      <c r="O8" s="176" t="s">
        <v>348</v>
      </c>
      <c r="P8" s="57" t="s">
        <v>349</v>
      </c>
      <c r="Q8" s="37">
        <v>1777990</v>
      </c>
      <c r="R8" s="37">
        <v>406007</v>
      </c>
      <c r="S8" s="37">
        <v>690242</v>
      </c>
      <c r="T8" s="37">
        <v>360523.00000000012</v>
      </c>
      <c r="U8" s="36">
        <v>763259.99999999988</v>
      </c>
      <c r="V8" s="36">
        <v>1105453.0000000002</v>
      </c>
      <c r="W8" s="229">
        <f t="shared" ref="W8:W71" si="5">IFERROR(V8/Q8*100-100," ")</f>
        <v>-37.825690808159763</v>
      </c>
      <c r="X8" s="229">
        <f t="shared" ref="X8:X71" si="6">IFERROR(V8/R8*100-100," ")</f>
        <v>172.27436965372522</v>
      </c>
      <c r="Y8" s="229">
        <f t="shared" ref="Y8:Y71" si="7">IFERROR(V8/S8*100-100," ")</f>
        <v>60.154409612860462</v>
      </c>
      <c r="Z8" s="229">
        <f t="shared" ref="Z8:Z71" si="8">IFERROR(V8/T8*100-100," ")</f>
        <v>206.62482005308948</v>
      </c>
      <c r="AA8" s="229">
        <f t="shared" ref="AA8:AA71" si="9">IFERROR(V8/U8*100-100," ")</f>
        <v>44.833084401121539</v>
      </c>
    </row>
    <row r="9" spans="1:27" ht="15" customHeight="1" x14ac:dyDescent="0.3">
      <c r="A9" s="176" t="s">
        <v>350</v>
      </c>
      <c r="B9" s="57" t="s">
        <v>351</v>
      </c>
      <c r="C9" s="37">
        <v>70914512</v>
      </c>
      <c r="D9" s="37">
        <v>52900457</v>
      </c>
      <c r="E9" s="37">
        <v>67170470</v>
      </c>
      <c r="F9" s="37">
        <v>73077830.00000006</v>
      </c>
      <c r="G9" s="36">
        <v>66166340</v>
      </c>
      <c r="H9" s="36">
        <v>79015831.999999955</v>
      </c>
      <c r="I9" s="229">
        <f t="shared" si="0"/>
        <v>11.424065077117021</v>
      </c>
      <c r="J9" s="229">
        <f t="shared" si="1"/>
        <v>49.367012084602493</v>
      </c>
      <c r="K9" s="229">
        <f t="shared" si="2"/>
        <v>17.634776115158871</v>
      </c>
      <c r="L9" s="229">
        <f t="shared" si="3"/>
        <v>8.1255861045680859</v>
      </c>
      <c r="M9" s="229">
        <f t="shared" si="4"/>
        <v>19.41998303064662</v>
      </c>
      <c r="N9" s="41"/>
      <c r="O9" s="176" t="s">
        <v>350</v>
      </c>
      <c r="P9" s="57" t="s">
        <v>351</v>
      </c>
      <c r="Q9" s="37">
        <v>51811</v>
      </c>
      <c r="R9" s="37">
        <v>970207</v>
      </c>
      <c r="S9" s="37">
        <v>1284</v>
      </c>
      <c r="T9" s="37">
        <v>633946.99999999988</v>
      </c>
      <c r="U9" s="101">
        <v>91516</v>
      </c>
      <c r="V9" s="101">
        <v>5226</v>
      </c>
      <c r="W9" s="229">
        <f t="shared" si="5"/>
        <v>-89.913338866263928</v>
      </c>
      <c r="X9" s="229">
        <f t="shared" si="6"/>
        <v>-99.461352061982652</v>
      </c>
      <c r="Y9" s="229">
        <f t="shared" si="7"/>
        <v>307.00934579439252</v>
      </c>
      <c r="Z9" s="229">
        <f t="shared" si="8"/>
        <v>-99.175640865876801</v>
      </c>
      <c r="AA9" s="229">
        <f t="shared" si="9"/>
        <v>-94.289523143494037</v>
      </c>
    </row>
    <row r="10" spans="1:27" ht="15" customHeight="1" x14ac:dyDescent="0.3">
      <c r="A10" s="176" t="s">
        <v>352</v>
      </c>
      <c r="B10" s="57" t="s">
        <v>353</v>
      </c>
      <c r="C10" s="37">
        <v>12375</v>
      </c>
      <c r="D10" s="37">
        <v>27807</v>
      </c>
      <c r="E10" s="37">
        <v>32463.999999999996</v>
      </c>
      <c r="F10" s="37">
        <v>9316</v>
      </c>
      <c r="G10" s="36">
        <v>0</v>
      </c>
      <c r="H10" s="36"/>
      <c r="I10" s="229">
        <f t="shared" si="0"/>
        <v>-100</v>
      </c>
      <c r="J10" s="229">
        <f t="shared" si="1"/>
        <v>-100</v>
      </c>
      <c r="K10" s="229">
        <f t="shared" si="2"/>
        <v>-100</v>
      </c>
      <c r="L10" s="229">
        <f t="shared" si="3"/>
        <v>-100</v>
      </c>
      <c r="M10" s="229" t="str">
        <f t="shared" si="4"/>
        <v xml:space="preserve"> </v>
      </c>
      <c r="N10" s="41"/>
      <c r="O10" s="176" t="s">
        <v>352</v>
      </c>
      <c r="P10" s="57" t="s">
        <v>353</v>
      </c>
      <c r="Q10" s="37"/>
      <c r="R10" s="37"/>
      <c r="S10" s="37"/>
      <c r="T10" s="37"/>
      <c r="U10" s="36">
        <v>0</v>
      </c>
      <c r="V10" s="36"/>
      <c r="W10" s="229" t="str">
        <f t="shared" si="5"/>
        <v xml:space="preserve"> </v>
      </c>
      <c r="X10" s="229" t="str">
        <f t="shared" si="6"/>
        <v xml:space="preserve"> </v>
      </c>
      <c r="Y10" s="229" t="str">
        <f t="shared" si="7"/>
        <v xml:space="preserve"> </v>
      </c>
      <c r="Z10" s="229" t="str">
        <f t="shared" si="8"/>
        <v xml:space="preserve"> </v>
      </c>
      <c r="AA10" s="229" t="str">
        <f t="shared" si="9"/>
        <v xml:space="preserve"> </v>
      </c>
    </row>
    <row r="11" spans="1:27" ht="15" customHeight="1" x14ac:dyDescent="0.3">
      <c r="A11" s="176" t="s">
        <v>354</v>
      </c>
      <c r="B11" s="57" t="s">
        <v>355</v>
      </c>
      <c r="C11" s="37">
        <v>607848</v>
      </c>
      <c r="D11" s="37">
        <v>795502</v>
      </c>
      <c r="E11" s="37">
        <v>1447592.9999999998</v>
      </c>
      <c r="F11" s="37">
        <v>574324.99999999988</v>
      </c>
      <c r="G11" s="36">
        <v>1236068</v>
      </c>
      <c r="H11" s="36">
        <v>454771.00000000023</v>
      </c>
      <c r="I11" s="229">
        <f t="shared" si="0"/>
        <v>-25.183434016398792</v>
      </c>
      <c r="J11" s="229">
        <f t="shared" si="1"/>
        <v>-42.832199039097297</v>
      </c>
      <c r="K11" s="229">
        <f t="shared" si="2"/>
        <v>-68.584332750987301</v>
      </c>
      <c r="L11" s="229">
        <f t="shared" si="3"/>
        <v>-20.816436686545018</v>
      </c>
      <c r="M11" s="229">
        <f t="shared" si="4"/>
        <v>-63.208253914833143</v>
      </c>
      <c r="N11" s="41"/>
      <c r="O11" s="176" t="s">
        <v>354</v>
      </c>
      <c r="P11" s="57" t="s">
        <v>355</v>
      </c>
      <c r="Q11" s="37"/>
      <c r="R11" s="37"/>
      <c r="S11" s="37"/>
      <c r="T11" s="37">
        <v>14360</v>
      </c>
      <c r="U11" s="101">
        <v>42115</v>
      </c>
      <c r="V11" s="101"/>
      <c r="W11" s="229" t="str">
        <f t="shared" si="5"/>
        <v xml:space="preserve"> </v>
      </c>
      <c r="X11" s="229" t="str">
        <f t="shared" si="6"/>
        <v xml:space="preserve"> </v>
      </c>
      <c r="Y11" s="229" t="str">
        <f t="shared" si="7"/>
        <v xml:space="preserve"> </v>
      </c>
      <c r="Z11" s="229">
        <f t="shared" si="8"/>
        <v>-100</v>
      </c>
      <c r="AA11" s="229">
        <f t="shared" si="9"/>
        <v>-100</v>
      </c>
    </row>
    <row r="12" spans="1:27" ht="15" customHeight="1" x14ac:dyDescent="0.3">
      <c r="A12" s="176" t="s">
        <v>356</v>
      </c>
      <c r="B12" s="57" t="s">
        <v>357</v>
      </c>
      <c r="C12" s="37">
        <v>142813</v>
      </c>
      <c r="D12" s="37">
        <v>193708</v>
      </c>
      <c r="E12" s="37">
        <v>222909</v>
      </c>
      <c r="F12" s="37">
        <v>174649</v>
      </c>
      <c r="G12" s="37">
        <v>110483</v>
      </c>
      <c r="H12" s="36">
        <v>58471.000000000007</v>
      </c>
      <c r="I12" s="229">
        <f t="shared" si="0"/>
        <v>-59.057648813483361</v>
      </c>
      <c r="J12" s="229">
        <f t="shared" si="1"/>
        <v>-69.814875998926212</v>
      </c>
      <c r="K12" s="229">
        <f t="shared" si="2"/>
        <v>-73.769116545316692</v>
      </c>
      <c r="L12" s="229">
        <f t="shared" si="3"/>
        <v>-66.520850391356376</v>
      </c>
      <c r="M12" s="229">
        <f t="shared" si="4"/>
        <v>-47.076925861897301</v>
      </c>
      <c r="N12" s="41"/>
      <c r="O12" s="176" t="s">
        <v>356</v>
      </c>
      <c r="P12" s="57" t="s">
        <v>357</v>
      </c>
      <c r="Q12" s="37">
        <v>54423</v>
      </c>
      <c r="R12" s="37">
        <v>65175</v>
      </c>
      <c r="S12" s="37">
        <v>75114</v>
      </c>
      <c r="T12" s="37">
        <v>90014</v>
      </c>
      <c r="U12" s="36">
        <v>9021</v>
      </c>
      <c r="V12" s="36">
        <v>75541</v>
      </c>
      <c r="W12" s="229">
        <f t="shared" si="5"/>
        <v>38.803447072009988</v>
      </c>
      <c r="X12" s="229">
        <f t="shared" si="6"/>
        <v>15.904871499808209</v>
      </c>
      <c r="Y12" s="229">
        <f t="shared" si="7"/>
        <v>0.56846926005805187</v>
      </c>
      <c r="Z12" s="229">
        <f t="shared" si="8"/>
        <v>-16.078609994000942</v>
      </c>
      <c r="AA12" s="229">
        <f t="shared" si="9"/>
        <v>737.39053320031053</v>
      </c>
    </row>
    <row r="13" spans="1:27" ht="15" customHeight="1" x14ac:dyDescent="0.3">
      <c r="A13" s="176" t="s">
        <v>338</v>
      </c>
      <c r="B13" s="57" t="s">
        <v>358</v>
      </c>
      <c r="C13" s="37">
        <v>76543393</v>
      </c>
      <c r="D13" s="37">
        <v>81458910</v>
      </c>
      <c r="E13" s="37">
        <v>79164640.000000075</v>
      </c>
      <c r="F13" s="37">
        <v>66460149.000000052</v>
      </c>
      <c r="G13" s="37">
        <v>73955545</v>
      </c>
      <c r="H13" s="36">
        <v>65435883.00000006</v>
      </c>
      <c r="I13" s="229">
        <f t="shared" si="0"/>
        <v>-14.511389637509197</v>
      </c>
      <c r="J13" s="229">
        <f t="shared" si="1"/>
        <v>-19.670072923882657</v>
      </c>
      <c r="K13" s="229">
        <f t="shared" si="2"/>
        <v>-17.342031745486381</v>
      </c>
      <c r="L13" s="229">
        <f t="shared" si="3"/>
        <v>-1.5411731923742735</v>
      </c>
      <c r="M13" s="229">
        <f t="shared" si="4"/>
        <v>-11.519977305285138</v>
      </c>
      <c r="N13" s="41"/>
      <c r="O13" s="176" t="s">
        <v>338</v>
      </c>
      <c r="P13" s="57" t="s">
        <v>358</v>
      </c>
      <c r="Q13" s="37">
        <v>19874143</v>
      </c>
      <c r="R13" s="37">
        <v>21493788</v>
      </c>
      <c r="S13" s="37">
        <v>22106253.000000004</v>
      </c>
      <c r="T13" s="37">
        <v>22420446.999999996</v>
      </c>
      <c r="U13" s="101">
        <v>19706750.000000004</v>
      </c>
      <c r="V13" s="101">
        <v>17561673.000000011</v>
      </c>
      <c r="W13" s="229">
        <f t="shared" si="5"/>
        <v>-11.635570902352811</v>
      </c>
      <c r="X13" s="229">
        <f t="shared" si="6"/>
        <v>-18.294192722101798</v>
      </c>
      <c r="Y13" s="229">
        <f t="shared" si="7"/>
        <v>-20.557893732601315</v>
      </c>
      <c r="Z13" s="229">
        <f t="shared" si="8"/>
        <v>-21.671173638955494</v>
      </c>
      <c r="AA13" s="229">
        <f t="shared" si="9"/>
        <v>-10.884986108820542</v>
      </c>
    </row>
    <row r="14" spans="1:27" ht="15" customHeight="1" x14ac:dyDescent="0.3">
      <c r="A14" s="176" t="s">
        <v>576</v>
      </c>
      <c r="B14" s="161" t="s">
        <v>560</v>
      </c>
      <c r="C14" s="37"/>
      <c r="D14" s="37"/>
      <c r="E14" s="37"/>
      <c r="F14" s="37"/>
      <c r="G14" s="37">
        <v>0</v>
      </c>
      <c r="H14" s="36"/>
      <c r="I14" s="229" t="str">
        <f t="shared" si="0"/>
        <v xml:space="preserve"> </v>
      </c>
      <c r="J14" s="229" t="str">
        <f t="shared" si="1"/>
        <v xml:space="preserve"> </v>
      </c>
      <c r="K14" s="229" t="str">
        <f t="shared" si="2"/>
        <v xml:space="preserve"> </v>
      </c>
      <c r="L14" s="229" t="str">
        <f t="shared" si="3"/>
        <v xml:space="preserve"> </v>
      </c>
      <c r="M14" s="229" t="str">
        <f t="shared" si="4"/>
        <v xml:space="preserve"> </v>
      </c>
      <c r="N14" s="41"/>
      <c r="O14" s="176" t="s">
        <v>576</v>
      </c>
      <c r="P14" s="57" t="s">
        <v>560</v>
      </c>
      <c r="Q14" s="37"/>
      <c r="R14" s="37"/>
      <c r="S14" s="37"/>
      <c r="T14" s="37"/>
      <c r="U14" s="36">
        <v>749793</v>
      </c>
      <c r="V14" s="36"/>
      <c r="W14" s="229" t="str">
        <f t="shared" si="5"/>
        <v xml:space="preserve"> </v>
      </c>
      <c r="X14" s="229" t="str">
        <f t="shared" si="6"/>
        <v xml:space="preserve"> </v>
      </c>
      <c r="Y14" s="229" t="str">
        <f t="shared" si="7"/>
        <v xml:space="preserve"> </v>
      </c>
      <c r="Z14" s="229" t="str">
        <f t="shared" si="8"/>
        <v xml:space="preserve"> </v>
      </c>
      <c r="AA14" s="229">
        <f t="shared" si="9"/>
        <v>-100</v>
      </c>
    </row>
    <row r="15" spans="1:27" x14ac:dyDescent="0.3">
      <c r="A15" s="176" t="s">
        <v>577</v>
      </c>
      <c r="B15" s="161" t="s">
        <v>561</v>
      </c>
      <c r="C15" s="37"/>
      <c r="D15" s="37"/>
      <c r="E15" s="37"/>
      <c r="F15" s="37"/>
      <c r="G15" s="37">
        <v>0</v>
      </c>
      <c r="H15" s="36"/>
      <c r="I15" s="229" t="str">
        <f t="shared" si="0"/>
        <v xml:space="preserve"> </v>
      </c>
      <c r="J15" s="229" t="str">
        <f t="shared" si="1"/>
        <v xml:space="preserve"> </v>
      </c>
      <c r="K15" s="229" t="str">
        <f t="shared" si="2"/>
        <v xml:space="preserve"> </v>
      </c>
      <c r="L15" s="229" t="str">
        <f t="shared" si="3"/>
        <v xml:space="preserve"> </v>
      </c>
      <c r="M15" s="229" t="str">
        <f t="shared" si="4"/>
        <v xml:space="preserve"> </v>
      </c>
      <c r="N15" s="41"/>
      <c r="O15" s="176" t="s">
        <v>577</v>
      </c>
      <c r="P15" s="57" t="s">
        <v>561</v>
      </c>
      <c r="Q15" s="37"/>
      <c r="R15" s="37"/>
      <c r="S15" s="37"/>
      <c r="T15" s="37"/>
      <c r="U15" s="101">
        <v>0</v>
      </c>
      <c r="V15" s="101"/>
      <c r="W15" s="229" t="str">
        <f t="shared" si="5"/>
        <v xml:space="preserve"> </v>
      </c>
      <c r="X15" s="229" t="str">
        <f t="shared" si="6"/>
        <v xml:space="preserve"> </v>
      </c>
      <c r="Y15" s="229" t="str">
        <f t="shared" si="7"/>
        <v xml:space="preserve"> </v>
      </c>
      <c r="Z15" s="229" t="str">
        <f t="shared" si="8"/>
        <v xml:space="preserve"> </v>
      </c>
      <c r="AA15" s="229" t="str">
        <f t="shared" si="9"/>
        <v xml:space="preserve"> </v>
      </c>
    </row>
    <row r="16" spans="1:27" x14ac:dyDescent="0.3">
      <c r="A16" s="176" t="s">
        <v>578</v>
      </c>
      <c r="B16" s="161" t="s">
        <v>562</v>
      </c>
      <c r="C16" s="37"/>
      <c r="D16" s="37"/>
      <c r="E16" s="37"/>
      <c r="F16" s="37"/>
      <c r="G16" s="37">
        <v>0</v>
      </c>
      <c r="H16" s="36"/>
      <c r="I16" s="229" t="str">
        <f t="shared" si="0"/>
        <v xml:space="preserve"> </v>
      </c>
      <c r="J16" s="229" t="str">
        <f t="shared" si="1"/>
        <v xml:space="preserve"> </v>
      </c>
      <c r="K16" s="229" t="str">
        <f t="shared" si="2"/>
        <v xml:space="preserve"> </v>
      </c>
      <c r="L16" s="229" t="str">
        <f t="shared" si="3"/>
        <v xml:space="preserve"> </v>
      </c>
      <c r="M16" s="229" t="str">
        <f t="shared" si="4"/>
        <v xml:space="preserve"> </v>
      </c>
      <c r="N16" s="41"/>
      <c r="O16" s="176" t="s">
        <v>578</v>
      </c>
      <c r="P16" s="57" t="s">
        <v>562</v>
      </c>
      <c r="Q16" s="37"/>
      <c r="R16" s="37"/>
      <c r="S16" s="37"/>
      <c r="T16" s="37"/>
      <c r="U16" s="36">
        <v>0</v>
      </c>
      <c r="V16" s="36"/>
      <c r="W16" s="229" t="str">
        <f t="shared" si="5"/>
        <v xml:space="preserve"> </v>
      </c>
      <c r="X16" s="229" t="str">
        <f t="shared" si="6"/>
        <v xml:space="preserve"> </v>
      </c>
      <c r="Y16" s="229" t="str">
        <f t="shared" si="7"/>
        <v xml:space="preserve"> </v>
      </c>
      <c r="Z16" s="229" t="str">
        <f t="shared" si="8"/>
        <v xml:space="preserve"> </v>
      </c>
      <c r="AA16" s="229" t="str">
        <f t="shared" si="9"/>
        <v xml:space="preserve"> </v>
      </c>
    </row>
    <row r="17" spans="1:27" x14ac:dyDescent="0.3">
      <c r="A17" s="176" t="s">
        <v>359</v>
      </c>
      <c r="B17" s="112" t="s">
        <v>360</v>
      </c>
      <c r="C17" s="37">
        <v>958170430</v>
      </c>
      <c r="D17" s="37">
        <v>756144146</v>
      </c>
      <c r="E17" s="37">
        <v>1109457593</v>
      </c>
      <c r="F17" s="37">
        <v>1374935140</v>
      </c>
      <c r="G17" s="37">
        <v>1337787704</v>
      </c>
      <c r="H17" s="36">
        <v>803521022</v>
      </c>
      <c r="I17" s="229">
        <f t="shared" si="0"/>
        <v>-16.140073118307356</v>
      </c>
      <c r="J17" s="229">
        <f t="shared" si="1"/>
        <v>6.2655878843502961</v>
      </c>
      <c r="K17" s="229">
        <f t="shared" si="2"/>
        <v>-27.575328063936183</v>
      </c>
      <c r="L17" s="229">
        <f t="shared" si="3"/>
        <v>-41.55935079235811</v>
      </c>
      <c r="M17" s="229">
        <f t="shared" si="4"/>
        <v>-39.936581895807286</v>
      </c>
      <c r="N17" s="41"/>
      <c r="O17" s="176" t="s">
        <v>359</v>
      </c>
      <c r="P17" s="57" t="s">
        <v>360</v>
      </c>
      <c r="Q17" s="37"/>
      <c r="R17" s="37"/>
      <c r="S17" s="37"/>
      <c r="T17" s="37"/>
      <c r="U17" s="101">
        <v>0</v>
      </c>
      <c r="V17" s="101"/>
      <c r="W17" s="229" t="str">
        <f t="shared" si="5"/>
        <v xml:space="preserve"> </v>
      </c>
      <c r="X17" s="229" t="str">
        <f t="shared" si="6"/>
        <v xml:space="preserve"> </v>
      </c>
      <c r="Y17" s="229" t="str">
        <f t="shared" si="7"/>
        <v xml:space="preserve"> </v>
      </c>
      <c r="Z17" s="229" t="str">
        <f t="shared" si="8"/>
        <v xml:space="preserve"> </v>
      </c>
      <c r="AA17" s="229" t="str">
        <f t="shared" si="9"/>
        <v xml:space="preserve"> </v>
      </c>
    </row>
    <row r="18" spans="1:27" x14ac:dyDescent="0.3">
      <c r="A18" s="176" t="s">
        <v>579</v>
      </c>
      <c r="B18" s="161" t="s">
        <v>563</v>
      </c>
      <c r="C18" s="37"/>
      <c r="D18" s="37"/>
      <c r="E18" s="37"/>
      <c r="F18" s="37"/>
      <c r="G18" s="37">
        <v>0</v>
      </c>
      <c r="H18" s="36"/>
      <c r="I18" s="229" t="str">
        <f t="shared" si="0"/>
        <v xml:space="preserve"> </v>
      </c>
      <c r="J18" s="229" t="str">
        <f t="shared" si="1"/>
        <v xml:space="preserve"> </v>
      </c>
      <c r="K18" s="229" t="str">
        <f t="shared" si="2"/>
        <v xml:space="preserve"> </v>
      </c>
      <c r="L18" s="229" t="str">
        <f t="shared" si="3"/>
        <v xml:space="preserve"> </v>
      </c>
      <c r="M18" s="229" t="str">
        <f t="shared" si="4"/>
        <v xml:space="preserve"> </v>
      </c>
      <c r="N18" s="41"/>
      <c r="O18" s="176" t="s">
        <v>579</v>
      </c>
      <c r="P18" s="57" t="s">
        <v>563</v>
      </c>
      <c r="Q18" s="37"/>
      <c r="R18" s="37"/>
      <c r="S18" s="37"/>
      <c r="T18" s="37"/>
      <c r="U18" s="36">
        <v>0</v>
      </c>
      <c r="V18" s="36"/>
      <c r="W18" s="229" t="str">
        <f t="shared" si="5"/>
        <v xml:space="preserve"> </v>
      </c>
      <c r="X18" s="229" t="str">
        <f t="shared" si="6"/>
        <v xml:space="preserve"> </v>
      </c>
      <c r="Y18" s="229" t="str">
        <f t="shared" si="7"/>
        <v xml:space="preserve"> </v>
      </c>
      <c r="Z18" s="229" t="str">
        <f t="shared" si="8"/>
        <v xml:space="preserve"> </v>
      </c>
      <c r="AA18" s="229" t="str">
        <f t="shared" si="9"/>
        <v xml:space="preserve"> </v>
      </c>
    </row>
    <row r="19" spans="1:27" x14ac:dyDescent="0.3">
      <c r="A19" s="176" t="s">
        <v>361</v>
      </c>
      <c r="B19" s="112" t="s">
        <v>362</v>
      </c>
      <c r="C19" s="37">
        <v>689253</v>
      </c>
      <c r="D19" s="37">
        <v>363556</v>
      </c>
      <c r="E19" s="37">
        <v>315341.00000000006</v>
      </c>
      <c r="F19" s="37">
        <v>171771.99999999997</v>
      </c>
      <c r="G19" s="37">
        <v>23900</v>
      </c>
      <c r="H19" s="36">
        <v>8132</v>
      </c>
      <c r="I19" s="229">
        <f t="shared" si="0"/>
        <v>-98.820171983292056</v>
      </c>
      <c r="J19" s="229">
        <f t="shared" si="1"/>
        <v>-97.763205668452727</v>
      </c>
      <c r="K19" s="229">
        <f t="shared" si="2"/>
        <v>-97.421204347040188</v>
      </c>
      <c r="L19" s="229">
        <f t="shared" si="3"/>
        <v>-95.265817478983763</v>
      </c>
      <c r="M19" s="229">
        <f t="shared" si="4"/>
        <v>-65.974895397489547</v>
      </c>
      <c r="N19" s="41"/>
      <c r="O19" s="176" t="s">
        <v>361</v>
      </c>
      <c r="P19" s="57" t="s">
        <v>362</v>
      </c>
      <c r="Q19" s="37">
        <v>856</v>
      </c>
      <c r="R19" s="37">
        <v>1807</v>
      </c>
      <c r="S19" s="37">
        <v>2097.0000000000005</v>
      </c>
      <c r="T19" s="37">
        <v>2797</v>
      </c>
      <c r="U19" s="101">
        <v>14388</v>
      </c>
      <c r="V19" s="101">
        <v>1932</v>
      </c>
      <c r="W19" s="229">
        <f t="shared" si="5"/>
        <v>125.70093457943926</v>
      </c>
      <c r="X19" s="229">
        <f t="shared" si="6"/>
        <v>6.9175428887659223</v>
      </c>
      <c r="Y19" s="229">
        <f t="shared" si="7"/>
        <v>-7.8683834048641046</v>
      </c>
      <c r="Z19" s="229">
        <f t="shared" si="8"/>
        <v>-30.925992134429748</v>
      </c>
      <c r="AA19" s="229">
        <f t="shared" si="9"/>
        <v>-86.572143452877398</v>
      </c>
    </row>
    <row r="20" spans="1:27" x14ac:dyDescent="0.3">
      <c r="A20" s="176" t="s">
        <v>363</v>
      </c>
      <c r="B20" s="112" t="s">
        <v>364</v>
      </c>
      <c r="C20" s="37">
        <v>63352</v>
      </c>
      <c r="D20" s="37">
        <v>234493</v>
      </c>
      <c r="E20" s="37">
        <v>83424</v>
      </c>
      <c r="F20" s="37">
        <v>99268</v>
      </c>
      <c r="G20" s="37">
        <v>2406260</v>
      </c>
      <c r="H20" s="36">
        <v>725008</v>
      </c>
      <c r="I20" s="229">
        <f t="shared" si="0"/>
        <v>1044.4121732541987</v>
      </c>
      <c r="J20" s="229">
        <f t="shared" si="1"/>
        <v>209.18108429675942</v>
      </c>
      <c r="K20" s="229">
        <f t="shared" si="2"/>
        <v>769.06405830456458</v>
      </c>
      <c r="L20" s="229">
        <f t="shared" si="3"/>
        <v>630.35419269049441</v>
      </c>
      <c r="M20" s="229">
        <f t="shared" si="4"/>
        <v>-69.869922618503409</v>
      </c>
      <c r="N20" s="41"/>
      <c r="O20" s="176" t="s">
        <v>363</v>
      </c>
      <c r="P20" s="57" t="s">
        <v>364</v>
      </c>
      <c r="Q20" s="37">
        <v>19123</v>
      </c>
      <c r="R20" s="37">
        <v>161138</v>
      </c>
      <c r="S20" s="37">
        <v>115857.99999999999</v>
      </c>
      <c r="T20" s="37">
        <v>135612</v>
      </c>
      <c r="U20" s="36">
        <v>235043</v>
      </c>
      <c r="V20" s="36">
        <v>40948.000000000007</v>
      </c>
      <c r="W20" s="229">
        <f t="shared" si="5"/>
        <v>114.12958217852852</v>
      </c>
      <c r="X20" s="229">
        <f t="shared" si="6"/>
        <v>-74.588241134927827</v>
      </c>
      <c r="Y20" s="229">
        <f t="shared" si="7"/>
        <v>-64.65673496866853</v>
      </c>
      <c r="Z20" s="229">
        <f t="shared" si="8"/>
        <v>-69.805032003067566</v>
      </c>
      <c r="AA20" s="229">
        <f t="shared" si="9"/>
        <v>-82.578506911501293</v>
      </c>
    </row>
    <row r="21" spans="1:27" x14ac:dyDescent="0.3">
      <c r="A21" s="176" t="s">
        <v>365</v>
      </c>
      <c r="B21" s="112" t="s">
        <v>366</v>
      </c>
      <c r="C21" s="37">
        <v>5938652</v>
      </c>
      <c r="D21" s="37">
        <v>6068226</v>
      </c>
      <c r="E21" s="37">
        <v>7384411.9999999991</v>
      </c>
      <c r="F21" s="37">
        <v>6463208.9999999991</v>
      </c>
      <c r="G21" s="37">
        <v>14619554</v>
      </c>
      <c r="H21" s="36">
        <v>6573220.9999999981</v>
      </c>
      <c r="I21" s="229">
        <f t="shared" si="0"/>
        <v>10.68540470126888</v>
      </c>
      <c r="J21" s="229">
        <f t="shared" si="1"/>
        <v>8.3219543899650148</v>
      </c>
      <c r="K21" s="229">
        <f t="shared" si="2"/>
        <v>-10.985180675184452</v>
      </c>
      <c r="L21" s="229">
        <f t="shared" si="3"/>
        <v>1.7021266061487239</v>
      </c>
      <c r="M21" s="229">
        <f t="shared" si="4"/>
        <v>-55.038156430763905</v>
      </c>
      <c r="N21" s="41"/>
      <c r="O21" s="176" t="s">
        <v>365</v>
      </c>
      <c r="P21" s="57" t="s">
        <v>366</v>
      </c>
      <c r="Q21" s="37">
        <v>136986</v>
      </c>
      <c r="R21" s="37">
        <v>300776</v>
      </c>
      <c r="S21" s="37">
        <v>171323.00000000003</v>
      </c>
      <c r="T21" s="37">
        <v>693548.00000000012</v>
      </c>
      <c r="U21" s="101">
        <v>982859</v>
      </c>
      <c r="V21" s="101">
        <v>826584.00000000023</v>
      </c>
      <c r="W21" s="229">
        <f t="shared" si="5"/>
        <v>503.40764749682467</v>
      </c>
      <c r="X21" s="229">
        <f t="shared" si="6"/>
        <v>174.81713966539888</v>
      </c>
      <c r="Y21" s="229">
        <f t="shared" si="7"/>
        <v>382.47112179917468</v>
      </c>
      <c r="Z21" s="229">
        <f t="shared" si="8"/>
        <v>19.181945589923146</v>
      </c>
      <c r="AA21" s="229">
        <f t="shared" si="9"/>
        <v>-15.900042630733381</v>
      </c>
    </row>
    <row r="22" spans="1:27" x14ac:dyDescent="0.3">
      <c r="A22" s="123" t="s">
        <v>367</v>
      </c>
      <c r="B22" s="112" t="s">
        <v>368</v>
      </c>
      <c r="C22" s="37">
        <v>29220357</v>
      </c>
      <c r="D22" s="37">
        <v>30019025</v>
      </c>
      <c r="E22" s="37">
        <v>29264000.000000007</v>
      </c>
      <c r="F22" s="37">
        <v>14630243.999999998</v>
      </c>
      <c r="G22" s="37">
        <v>12676781</v>
      </c>
      <c r="H22" s="36">
        <v>10922557.000000004</v>
      </c>
      <c r="I22" s="229">
        <f t="shared" si="0"/>
        <v>-62.620042595646574</v>
      </c>
      <c r="J22" s="229">
        <f t="shared" si="1"/>
        <v>-63.614551105507246</v>
      </c>
      <c r="K22" s="229">
        <f t="shared" si="2"/>
        <v>-62.675789365773646</v>
      </c>
      <c r="L22" s="229">
        <f t="shared" si="3"/>
        <v>-25.342619029457026</v>
      </c>
      <c r="M22" s="229">
        <f t="shared" si="4"/>
        <v>-13.838087129532312</v>
      </c>
      <c r="N22" s="41"/>
      <c r="O22" s="123" t="s">
        <v>367</v>
      </c>
      <c r="P22" s="57" t="s">
        <v>368</v>
      </c>
      <c r="Q22" s="37">
        <v>21157801</v>
      </c>
      <c r="R22" s="37">
        <v>23426342</v>
      </c>
      <c r="S22" s="37">
        <v>25342110.000000015</v>
      </c>
      <c r="T22" s="37">
        <v>4810418.0000000009</v>
      </c>
      <c r="U22" s="36">
        <v>3544011</v>
      </c>
      <c r="V22" s="36">
        <v>2748465.9999999977</v>
      </c>
      <c r="W22" s="229">
        <f t="shared" si="5"/>
        <v>-87.009680259304844</v>
      </c>
      <c r="X22" s="229">
        <f t="shared" si="6"/>
        <v>-88.267626247409865</v>
      </c>
      <c r="Y22" s="229">
        <f t="shared" si="7"/>
        <v>-89.154549483054112</v>
      </c>
      <c r="Z22" s="229">
        <f t="shared" si="8"/>
        <v>-42.864299942333552</v>
      </c>
      <c r="AA22" s="229">
        <f t="shared" si="9"/>
        <v>-22.447588339878237</v>
      </c>
    </row>
    <row r="23" spans="1:27" x14ac:dyDescent="0.3">
      <c r="A23" s="123" t="s">
        <v>369</v>
      </c>
      <c r="B23" s="112" t="s">
        <v>370</v>
      </c>
      <c r="C23" s="37">
        <v>66624241</v>
      </c>
      <c r="D23" s="37">
        <v>75743963</v>
      </c>
      <c r="E23" s="37">
        <v>78861753.999999985</v>
      </c>
      <c r="F23" s="37">
        <v>78137855.99999994</v>
      </c>
      <c r="G23" s="37">
        <v>79915571</v>
      </c>
      <c r="H23" s="36">
        <v>62704295.000000052</v>
      </c>
      <c r="I23" s="229">
        <f t="shared" si="0"/>
        <v>-5.8836632750532232</v>
      </c>
      <c r="J23" s="229">
        <f t="shared" si="1"/>
        <v>-17.215455177596056</v>
      </c>
      <c r="K23" s="229">
        <f t="shared" si="2"/>
        <v>-20.488333292713648</v>
      </c>
      <c r="L23" s="229">
        <f t="shared" si="3"/>
        <v>-19.75170780216942</v>
      </c>
      <c r="M23" s="229">
        <f t="shared" si="4"/>
        <v>-21.53682415658389</v>
      </c>
      <c r="N23" s="41"/>
      <c r="O23" s="123" t="s">
        <v>369</v>
      </c>
      <c r="P23" s="57" t="s">
        <v>370</v>
      </c>
      <c r="Q23" s="37">
        <v>23975437</v>
      </c>
      <c r="R23" s="37">
        <v>22459577</v>
      </c>
      <c r="S23" s="37">
        <v>21367177.999999981</v>
      </c>
      <c r="T23" s="37">
        <v>20465182.000000007</v>
      </c>
      <c r="U23" s="101">
        <v>20746786.999999996</v>
      </c>
      <c r="V23" s="101">
        <v>16195491.999999989</v>
      </c>
      <c r="W23" s="229">
        <f t="shared" si="5"/>
        <v>-32.449648363030931</v>
      </c>
      <c r="X23" s="229">
        <f t="shared" si="6"/>
        <v>-27.890485203706248</v>
      </c>
      <c r="Y23" s="229">
        <f t="shared" si="7"/>
        <v>-24.203879426660819</v>
      </c>
      <c r="Z23" s="229">
        <f t="shared" si="8"/>
        <v>-20.863190955252762</v>
      </c>
      <c r="AA23" s="229">
        <f t="shared" si="9"/>
        <v>-21.937348660301026</v>
      </c>
    </row>
    <row r="24" spans="1:27" x14ac:dyDescent="0.3">
      <c r="A24" s="123" t="s">
        <v>371</v>
      </c>
      <c r="B24" s="112" t="s">
        <v>372</v>
      </c>
      <c r="C24" s="37">
        <v>12349611</v>
      </c>
      <c r="D24" s="37">
        <v>12287808</v>
      </c>
      <c r="E24" s="37">
        <v>13809489.000000002</v>
      </c>
      <c r="F24" s="37">
        <v>11491911.000000004</v>
      </c>
      <c r="G24" s="37">
        <v>14088881.999999996</v>
      </c>
      <c r="H24" s="36">
        <v>13706637.999999991</v>
      </c>
      <c r="I24" s="229">
        <f t="shared" si="0"/>
        <v>10.988418987448199</v>
      </c>
      <c r="J24" s="229">
        <f t="shared" si="1"/>
        <v>11.546648515341303</v>
      </c>
      <c r="K24" s="229">
        <f t="shared" si="2"/>
        <v>-0.74478498082015676</v>
      </c>
      <c r="L24" s="229">
        <f t="shared" si="3"/>
        <v>19.27205144557756</v>
      </c>
      <c r="M24" s="229">
        <f t="shared" si="4"/>
        <v>-2.7130896546653247</v>
      </c>
      <c r="N24" s="41"/>
      <c r="O24" s="123" t="s">
        <v>371</v>
      </c>
      <c r="P24" s="57" t="s">
        <v>372</v>
      </c>
      <c r="Q24" s="37">
        <v>12499974</v>
      </c>
      <c r="R24" s="37">
        <v>12431366</v>
      </c>
      <c r="S24" s="37">
        <v>11925733.000000006</v>
      </c>
      <c r="T24" s="37">
        <v>12371194.999999987</v>
      </c>
      <c r="U24" s="36">
        <v>10408333</v>
      </c>
      <c r="V24" s="36">
        <v>9154994.0000000037</v>
      </c>
      <c r="W24" s="229">
        <f t="shared" si="5"/>
        <v>-26.759895660582941</v>
      </c>
      <c r="X24" s="229">
        <f t="shared" si="6"/>
        <v>-26.35568770157677</v>
      </c>
      <c r="Y24" s="229">
        <f t="shared" si="7"/>
        <v>-23.233280503596717</v>
      </c>
      <c r="Z24" s="229">
        <f t="shared" si="8"/>
        <v>-25.997496604006216</v>
      </c>
      <c r="AA24" s="229">
        <f t="shared" si="9"/>
        <v>-12.041688135842648</v>
      </c>
    </row>
    <row r="25" spans="1:27" x14ac:dyDescent="0.3">
      <c r="A25" s="123" t="s">
        <v>373</v>
      </c>
      <c r="B25" s="112" t="s">
        <v>374</v>
      </c>
      <c r="C25" s="37">
        <v>4261809</v>
      </c>
      <c r="D25" s="37">
        <v>3650997</v>
      </c>
      <c r="E25" s="37">
        <v>748978</v>
      </c>
      <c r="F25" s="37">
        <v>1836869.9999999995</v>
      </c>
      <c r="G25" s="37">
        <v>2113967</v>
      </c>
      <c r="H25" s="36">
        <v>2424372.0000000005</v>
      </c>
      <c r="I25" s="229">
        <f t="shared" si="0"/>
        <v>-43.114015667994501</v>
      </c>
      <c r="J25" s="229">
        <f t="shared" si="1"/>
        <v>-33.59698734345713</v>
      </c>
      <c r="K25" s="229">
        <f t="shared" si="2"/>
        <v>223.69068250335795</v>
      </c>
      <c r="L25" s="229">
        <f t="shared" si="3"/>
        <v>31.983863855362728</v>
      </c>
      <c r="M25" s="229">
        <f t="shared" si="4"/>
        <v>14.683531010654406</v>
      </c>
      <c r="N25" s="41"/>
      <c r="O25" s="123" t="s">
        <v>373</v>
      </c>
      <c r="P25" s="57" t="s">
        <v>374</v>
      </c>
      <c r="Q25" s="37">
        <v>231255</v>
      </c>
      <c r="R25" s="37">
        <v>122239</v>
      </c>
      <c r="S25" s="37">
        <v>301879.99999999994</v>
      </c>
      <c r="T25" s="37">
        <v>220610.99999999997</v>
      </c>
      <c r="U25" s="101">
        <v>159206.00000000003</v>
      </c>
      <c r="V25" s="101">
        <v>49183</v>
      </c>
      <c r="W25" s="229">
        <f t="shared" si="5"/>
        <v>-78.732135521394127</v>
      </c>
      <c r="X25" s="229">
        <f t="shared" si="6"/>
        <v>-59.764886820081969</v>
      </c>
      <c r="Y25" s="229">
        <f t="shared" si="7"/>
        <v>-83.707764674705174</v>
      </c>
      <c r="Z25" s="229">
        <f t="shared" si="8"/>
        <v>-77.706007406702298</v>
      </c>
      <c r="AA25" s="229">
        <f t="shared" si="9"/>
        <v>-69.107320075876544</v>
      </c>
    </row>
    <row r="26" spans="1:27" x14ac:dyDescent="0.3">
      <c r="A26" s="123" t="s">
        <v>375</v>
      </c>
      <c r="B26" s="112" t="s">
        <v>376</v>
      </c>
      <c r="C26" s="37">
        <v>1583760</v>
      </c>
      <c r="D26" s="37">
        <v>2040441</v>
      </c>
      <c r="E26" s="37">
        <v>1647029.9999999998</v>
      </c>
      <c r="F26" s="37">
        <v>2752924</v>
      </c>
      <c r="G26" s="37">
        <v>1939757</v>
      </c>
      <c r="H26" s="36">
        <v>2376616.9999999991</v>
      </c>
      <c r="I26" s="229">
        <f t="shared" si="0"/>
        <v>50.061688639692818</v>
      </c>
      <c r="J26" s="229">
        <f t="shared" si="1"/>
        <v>16.475654037533999</v>
      </c>
      <c r="K26" s="229">
        <f t="shared" si="2"/>
        <v>44.297128771182031</v>
      </c>
      <c r="L26" s="229">
        <f t="shared" si="3"/>
        <v>-13.669356654960367</v>
      </c>
      <c r="M26" s="229">
        <f t="shared" si="4"/>
        <v>22.521377677719386</v>
      </c>
      <c r="N26" s="41"/>
      <c r="O26" s="123" t="s">
        <v>375</v>
      </c>
      <c r="P26" s="57" t="s">
        <v>376</v>
      </c>
      <c r="Q26" s="37">
        <v>2204522</v>
      </c>
      <c r="R26" s="37">
        <v>2026950</v>
      </c>
      <c r="S26" s="37">
        <v>910960.00000000012</v>
      </c>
      <c r="T26" s="37">
        <v>377137.99999999994</v>
      </c>
      <c r="U26" s="36">
        <v>368169.99999999994</v>
      </c>
      <c r="V26" s="36">
        <v>94208.000000000015</v>
      </c>
      <c r="W26" s="229">
        <f t="shared" si="5"/>
        <v>-95.726601957249684</v>
      </c>
      <c r="X26" s="229">
        <f t="shared" si="6"/>
        <v>-95.35222871802462</v>
      </c>
      <c r="Y26" s="229">
        <f t="shared" si="7"/>
        <v>-89.6583823658558</v>
      </c>
      <c r="Z26" s="229">
        <f t="shared" si="8"/>
        <v>-75.020284352146945</v>
      </c>
      <c r="AA26" s="229">
        <f t="shared" si="9"/>
        <v>-74.411820626341083</v>
      </c>
    </row>
    <row r="27" spans="1:27" x14ac:dyDescent="0.3">
      <c r="A27" s="123" t="s">
        <v>377</v>
      </c>
      <c r="B27" s="112" t="s">
        <v>378</v>
      </c>
      <c r="C27" s="37">
        <v>9826011</v>
      </c>
      <c r="D27" s="37">
        <v>4805913</v>
      </c>
      <c r="E27" s="37">
        <v>14556742</v>
      </c>
      <c r="F27" s="37">
        <v>33025305.999999993</v>
      </c>
      <c r="G27" s="37">
        <v>29965014.000000004</v>
      </c>
      <c r="H27" s="36">
        <v>29073492.000000007</v>
      </c>
      <c r="I27" s="229">
        <f t="shared" si="0"/>
        <v>195.8829579979099</v>
      </c>
      <c r="J27" s="229">
        <f t="shared" si="1"/>
        <v>504.95252410936291</v>
      </c>
      <c r="K27" s="229">
        <f t="shared" si="2"/>
        <v>99.725268195314641</v>
      </c>
      <c r="L27" s="229">
        <f t="shared" si="3"/>
        <v>-11.966017816761436</v>
      </c>
      <c r="M27" s="229">
        <f t="shared" si="4"/>
        <v>-2.9752096895399234</v>
      </c>
      <c r="N27" s="41"/>
      <c r="O27" s="123" t="s">
        <v>377</v>
      </c>
      <c r="P27" s="57" t="s">
        <v>378</v>
      </c>
      <c r="Q27" s="37">
        <v>45524317</v>
      </c>
      <c r="R27" s="37">
        <v>19942881</v>
      </c>
      <c r="S27" s="37">
        <v>39839559.999999993</v>
      </c>
      <c r="T27" s="37">
        <v>51072764.999999985</v>
      </c>
      <c r="U27" s="101">
        <v>44652096</v>
      </c>
      <c r="V27" s="101">
        <v>44009184.000000022</v>
      </c>
      <c r="W27" s="229">
        <f t="shared" si="5"/>
        <v>-3.3281839242090712</v>
      </c>
      <c r="X27" s="229">
        <f t="shared" si="6"/>
        <v>120.67616007937883</v>
      </c>
      <c r="Y27" s="229">
        <f t="shared" si="7"/>
        <v>10.46603928356646</v>
      </c>
      <c r="Z27" s="229">
        <f t="shared" si="8"/>
        <v>-13.830426059759958</v>
      </c>
      <c r="AA27" s="229">
        <f t="shared" si="9"/>
        <v>-1.4398249076593856</v>
      </c>
    </row>
    <row r="28" spans="1:27" x14ac:dyDescent="0.3">
      <c r="A28" s="123" t="s">
        <v>379</v>
      </c>
      <c r="B28" s="112" t="s">
        <v>380</v>
      </c>
      <c r="C28" s="37">
        <v>1383844</v>
      </c>
      <c r="D28" s="37">
        <v>1662849</v>
      </c>
      <c r="E28" s="37">
        <v>1534712.9999999995</v>
      </c>
      <c r="F28" s="37">
        <v>2041333.0000000012</v>
      </c>
      <c r="G28" s="37">
        <v>2734125</v>
      </c>
      <c r="H28" s="36">
        <v>1851201.9999999998</v>
      </c>
      <c r="I28" s="229">
        <f t="shared" si="0"/>
        <v>33.77244833955271</v>
      </c>
      <c r="J28" s="229">
        <f t="shared" si="1"/>
        <v>11.327125914620012</v>
      </c>
      <c r="K28" s="229">
        <f t="shared" si="2"/>
        <v>20.622031611122111</v>
      </c>
      <c r="L28" s="229">
        <f t="shared" si="3"/>
        <v>-9.3140609591870174</v>
      </c>
      <c r="M28" s="229">
        <f t="shared" si="4"/>
        <v>-32.292707904722732</v>
      </c>
      <c r="N28" s="41"/>
      <c r="O28" s="123" t="s">
        <v>379</v>
      </c>
      <c r="P28" s="57" t="s">
        <v>380</v>
      </c>
      <c r="Q28" s="37">
        <v>4264626</v>
      </c>
      <c r="R28" s="37">
        <v>5351102</v>
      </c>
      <c r="S28" s="37">
        <v>5146120.9999999981</v>
      </c>
      <c r="T28" s="37">
        <v>5148469.9999999972</v>
      </c>
      <c r="U28" s="36">
        <v>8163451.9999999963</v>
      </c>
      <c r="V28" s="36">
        <v>7070585.9999999981</v>
      </c>
      <c r="W28" s="229">
        <f t="shared" si="5"/>
        <v>65.796156568008513</v>
      </c>
      <c r="X28" s="229">
        <f t="shared" si="6"/>
        <v>32.1332689976756</v>
      </c>
      <c r="Y28" s="229">
        <f t="shared" si="7"/>
        <v>37.396419555622572</v>
      </c>
      <c r="Z28" s="229">
        <f t="shared" si="8"/>
        <v>37.333732157320554</v>
      </c>
      <c r="AA28" s="229">
        <f t="shared" si="9"/>
        <v>-13.387302332395649</v>
      </c>
    </row>
    <row r="29" spans="1:27" x14ac:dyDescent="0.3">
      <c r="A29" s="123" t="s">
        <v>381</v>
      </c>
      <c r="B29" s="112" t="s">
        <v>382</v>
      </c>
      <c r="C29" s="37">
        <v>60592804</v>
      </c>
      <c r="D29" s="37">
        <v>56363109</v>
      </c>
      <c r="E29" s="37">
        <v>76556750</v>
      </c>
      <c r="F29" s="37">
        <v>71329486.00000006</v>
      </c>
      <c r="G29" s="37">
        <v>70113847</v>
      </c>
      <c r="H29" s="36">
        <v>63803941</v>
      </c>
      <c r="I29" s="229">
        <f t="shared" si="0"/>
        <v>5.2995352385408694</v>
      </c>
      <c r="J29" s="229">
        <f t="shared" si="1"/>
        <v>13.201599649160585</v>
      </c>
      <c r="K29" s="229">
        <f t="shared" si="2"/>
        <v>-16.657981170830794</v>
      </c>
      <c r="L29" s="229">
        <f t="shared" si="3"/>
        <v>-10.550398470556829</v>
      </c>
      <c r="M29" s="229">
        <f t="shared" si="4"/>
        <v>-8.9995147463524603</v>
      </c>
      <c r="N29" s="41"/>
      <c r="O29" s="123" t="s">
        <v>381</v>
      </c>
      <c r="P29" s="57" t="s">
        <v>382</v>
      </c>
      <c r="Q29" s="37">
        <v>104394879</v>
      </c>
      <c r="R29" s="37">
        <v>64664509</v>
      </c>
      <c r="S29" s="37">
        <v>32894373.999999985</v>
      </c>
      <c r="T29" s="37">
        <v>20822909</v>
      </c>
      <c r="U29" s="101">
        <v>21152983.999999996</v>
      </c>
      <c r="V29" s="101">
        <v>20222435</v>
      </c>
      <c r="W29" s="229">
        <f t="shared" si="5"/>
        <v>-80.628901346779656</v>
      </c>
      <c r="X29" s="229">
        <f t="shared" si="6"/>
        <v>-68.727149849695763</v>
      </c>
      <c r="Y29" s="229">
        <f t="shared" si="7"/>
        <v>-38.523119485417148</v>
      </c>
      <c r="Z29" s="229">
        <f t="shared" si="8"/>
        <v>-2.8837181202683979</v>
      </c>
      <c r="AA29" s="229">
        <f t="shared" si="9"/>
        <v>-4.3991382019671335</v>
      </c>
    </row>
    <row r="30" spans="1:27" x14ac:dyDescent="0.3">
      <c r="A30" s="123" t="s">
        <v>383</v>
      </c>
      <c r="B30" s="112" t="s">
        <v>384</v>
      </c>
      <c r="C30" s="37">
        <v>1766620</v>
      </c>
      <c r="D30" s="37">
        <v>1800946</v>
      </c>
      <c r="E30" s="37">
        <v>1833787.0000000002</v>
      </c>
      <c r="F30" s="37">
        <v>2685545.9999999995</v>
      </c>
      <c r="G30" s="37">
        <v>1961510.9999999998</v>
      </c>
      <c r="H30" s="36">
        <v>1345996</v>
      </c>
      <c r="I30" s="229">
        <f t="shared" si="0"/>
        <v>-23.809534591479775</v>
      </c>
      <c r="J30" s="229">
        <f t="shared" si="1"/>
        <v>-25.261723560839684</v>
      </c>
      <c r="K30" s="229">
        <f t="shared" si="2"/>
        <v>-26.600199477911019</v>
      </c>
      <c r="L30" s="229">
        <f t="shared" si="3"/>
        <v>-49.87998716089762</v>
      </c>
      <c r="M30" s="229">
        <f t="shared" si="4"/>
        <v>-31.379635393326865</v>
      </c>
      <c r="N30" s="41"/>
      <c r="O30" s="123" t="s">
        <v>383</v>
      </c>
      <c r="P30" s="57" t="s">
        <v>384</v>
      </c>
      <c r="Q30" s="37">
        <v>238271</v>
      </c>
      <c r="R30" s="37">
        <v>164057</v>
      </c>
      <c r="S30" s="37">
        <v>435326.99999999994</v>
      </c>
      <c r="T30" s="37">
        <v>891337.00000000012</v>
      </c>
      <c r="U30" s="36">
        <v>623193</v>
      </c>
      <c r="V30" s="36">
        <v>501950.00000000006</v>
      </c>
      <c r="W30" s="229">
        <f t="shared" si="5"/>
        <v>110.66348821300119</v>
      </c>
      <c r="X30" s="229">
        <f t="shared" si="6"/>
        <v>205.96073315981641</v>
      </c>
      <c r="Y30" s="229">
        <f t="shared" si="7"/>
        <v>15.304127701704729</v>
      </c>
      <c r="Z30" s="229">
        <f t="shared" si="8"/>
        <v>-43.685721562102778</v>
      </c>
      <c r="AA30" s="229">
        <f t="shared" si="9"/>
        <v>-19.455128668004932</v>
      </c>
    </row>
    <row r="31" spans="1:27" x14ac:dyDescent="0.3">
      <c r="A31" s="123" t="s">
        <v>385</v>
      </c>
      <c r="B31" s="112" t="s">
        <v>21</v>
      </c>
      <c r="C31" s="37">
        <v>308617</v>
      </c>
      <c r="D31" s="37">
        <v>253082</v>
      </c>
      <c r="E31" s="37">
        <v>988185</v>
      </c>
      <c r="F31" s="37">
        <v>1015031.0000000002</v>
      </c>
      <c r="G31" s="37">
        <v>1218844</v>
      </c>
      <c r="H31" s="36">
        <v>1881602.9999999995</v>
      </c>
      <c r="I31" s="229">
        <f t="shared" si="0"/>
        <v>509.68870801025207</v>
      </c>
      <c r="J31" s="229">
        <f t="shared" si="1"/>
        <v>643.47563240372665</v>
      </c>
      <c r="K31" s="229">
        <f t="shared" si="2"/>
        <v>90.40999408005581</v>
      </c>
      <c r="L31" s="229">
        <f t="shared" si="3"/>
        <v>85.373944244067332</v>
      </c>
      <c r="M31" s="229">
        <f t="shared" si="4"/>
        <v>54.376031715297415</v>
      </c>
      <c r="N31" s="41"/>
      <c r="O31" s="123" t="s">
        <v>385</v>
      </c>
      <c r="P31" s="57" t="s">
        <v>21</v>
      </c>
      <c r="Q31" s="37">
        <v>2398137</v>
      </c>
      <c r="R31" s="37">
        <v>17741898</v>
      </c>
      <c r="S31" s="37">
        <v>44257390.000000045</v>
      </c>
      <c r="T31" s="37">
        <v>51559334.000000022</v>
      </c>
      <c r="U31" s="101">
        <v>51827583.999999993</v>
      </c>
      <c r="V31" s="101">
        <v>53683702</v>
      </c>
      <c r="W31" s="229">
        <f t="shared" si="5"/>
        <v>2138.5585977781921</v>
      </c>
      <c r="X31" s="229">
        <f t="shared" si="6"/>
        <v>202.58150509037989</v>
      </c>
      <c r="Y31" s="229">
        <f t="shared" si="7"/>
        <v>21.298842972890952</v>
      </c>
      <c r="Z31" s="229">
        <f t="shared" si="8"/>
        <v>4.1202394119365096</v>
      </c>
      <c r="AA31" s="229">
        <f t="shared" si="9"/>
        <v>3.5813322882270739</v>
      </c>
    </row>
    <row r="32" spans="1:27" x14ac:dyDescent="0.3">
      <c r="A32" s="123" t="s">
        <v>386</v>
      </c>
      <c r="B32" s="112" t="s">
        <v>387</v>
      </c>
      <c r="C32" s="37"/>
      <c r="D32" s="37">
        <v>1212</v>
      </c>
      <c r="E32" s="37"/>
      <c r="F32" s="37"/>
      <c r="G32" s="37">
        <v>0</v>
      </c>
      <c r="H32" s="36">
        <v>113416</v>
      </c>
      <c r="I32" s="229" t="str">
        <f t="shared" si="0"/>
        <v xml:space="preserve"> </v>
      </c>
      <c r="J32" s="229">
        <f t="shared" si="1"/>
        <v>9257.7557755775579</v>
      </c>
      <c r="K32" s="229" t="str">
        <f t="shared" si="2"/>
        <v xml:space="preserve"> </v>
      </c>
      <c r="L32" s="229" t="str">
        <f t="shared" si="3"/>
        <v xml:space="preserve"> </v>
      </c>
      <c r="M32" s="229" t="str">
        <f t="shared" si="4"/>
        <v xml:space="preserve"> </v>
      </c>
      <c r="N32" s="41"/>
      <c r="O32" s="123" t="s">
        <v>386</v>
      </c>
      <c r="P32" s="57" t="s">
        <v>387</v>
      </c>
      <c r="Q32" s="37"/>
      <c r="R32" s="37"/>
      <c r="S32" s="37">
        <v>12600</v>
      </c>
      <c r="T32" s="37"/>
      <c r="U32" s="36">
        <v>0</v>
      </c>
      <c r="V32" s="36">
        <v>864</v>
      </c>
      <c r="W32" s="229" t="str">
        <f t="shared" si="5"/>
        <v xml:space="preserve"> </v>
      </c>
      <c r="X32" s="229" t="str">
        <f t="shared" si="6"/>
        <v xml:space="preserve"> </v>
      </c>
      <c r="Y32" s="229">
        <f t="shared" si="7"/>
        <v>-93.142857142857139</v>
      </c>
      <c r="Z32" s="229" t="str">
        <f t="shared" si="8"/>
        <v xml:space="preserve"> </v>
      </c>
      <c r="AA32" s="229" t="str">
        <f t="shared" si="9"/>
        <v xml:space="preserve"> </v>
      </c>
    </row>
    <row r="33" spans="1:27" x14ac:dyDescent="0.3">
      <c r="A33" s="123" t="s">
        <v>388</v>
      </c>
      <c r="B33" s="112" t="s">
        <v>389</v>
      </c>
      <c r="C33" s="37">
        <v>635181</v>
      </c>
      <c r="D33" s="37">
        <v>443011</v>
      </c>
      <c r="E33" s="37">
        <v>883528.99999999988</v>
      </c>
      <c r="F33" s="37">
        <v>872893.00000000012</v>
      </c>
      <c r="G33" s="37">
        <v>743629</v>
      </c>
      <c r="H33" s="36">
        <v>418902</v>
      </c>
      <c r="I33" s="229">
        <f t="shared" si="0"/>
        <v>-34.049979454675125</v>
      </c>
      <c r="J33" s="229">
        <f t="shared" si="1"/>
        <v>-5.4420770590346592</v>
      </c>
      <c r="K33" s="229">
        <f t="shared" si="2"/>
        <v>-52.587634361747035</v>
      </c>
      <c r="L33" s="229">
        <f t="shared" si="3"/>
        <v>-52.009925615167042</v>
      </c>
      <c r="M33" s="229">
        <f t="shared" si="4"/>
        <v>-43.66787739585196</v>
      </c>
      <c r="N33" s="41"/>
      <c r="O33" s="123" t="s">
        <v>388</v>
      </c>
      <c r="P33" s="57" t="s">
        <v>389</v>
      </c>
      <c r="Q33" s="37">
        <v>45030</v>
      </c>
      <c r="R33" s="37">
        <v>420261</v>
      </c>
      <c r="S33" s="37">
        <v>61194</v>
      </c>
      <c r="T33" s="37">
        <v>261902.99999999997</v>
      </c>
      <c r="U33" s="101">
        <v>81519</v>
      </c>
      <c r="V33" s="101">
        <v>52043</v>
      </c>
      <c r="W33" s="229">
        <f t="shared" si="5"/>
        <v>15.574061736620038</v>
      </c>
      <c r="X33" s="229">
        <f t="shared" si="6"/>
        <v>-87.616504981428207</v>
      </c>
      <c r="Y33" s="229">
        <f t="shared" si="7"/>
        <v>-14.954080465405113</v>
      </c>
      <c r="Z33" s="229">
        <f t="shared" si="8"/>
        <v>-80.128902685345338</v>
      </c>
      <c r="AA33" s="229">
        <f t="shared" si="9"/>
        <v>-36.158441590304101</v>
      </c>
    </row>
    <row r="34" spans="1:27" x14ac:dyDescent="0.3">
      <c r="A34" s="123" t="s">
        <v>390</v>
      </c>
      <c r="B34" s="112" t="s">
        <v>391</v>
      </c>
      <c r="C34" s="37">
        <v>2220125</v>
      </c>
      <c r="D34" s="37">
        <v>2736701</v>
      </c>
      <c r="E34" s="37">
        <v>2824945.0000000028</v>
      </c>
      <c r="F34" s="37">
        <v>3372811.0000000009</v>
      </c>
      <c r="G34" s="37">
        <v>3154504</v>
      </c>
      <c r="H34" s="36">
        <v>4606059</v>
      </c>
      <c r="I34" s="229">
        <f t="shared" si="0"/>
        <v>107.46845335285172</v>
      </c>
      <c r="J34" s="229">
        <f t="shared" si="1"/>
        <v>68.306987135240576</v>
      </c>
      <c r="K34" s="229">
        <f t="shared" si="2"/>
        <v>63.049510698438212</v>
      </c>
      <c r="L34" s="229">
        <f t="shared" si="3"/>
        <v>36.564396878449401</v>
      </c>
      <c r="M34" s="229">
        <f t="shared" si="4"/>
        <v>46.015316512516705</v>
      </c>
      <c r="N34" s="41"/>
      <c r="O34" s="123" t="s">
        <v>390</v>
      </c>
      <c r="P34" s="57" t="s">
        <v>391</v>
      </c>
      <c r="Q34" s="37">
        <v>506478</v>
      </c>
      <c r="R34" s="37">
        <v>1186807</v>
      </c>
      <c r="S34" s="37">
        <v>1273064.9999999995</v>
      </c>
      <c r="T34" s="37">
        <v>1809171.0000000007</v>
      </c>
      <c r="U34" s="36">
        <v>1898914.0000000002</v>
      </c>
      <c r="V34" s="36">
        <v>1418464.9999999998</v>
      </c>
      <c r="W34" s="229">
        <f t="shared" si="5"/>
        <v>180.06448453832149</v>
      </c>
      <c r="X34" s="229">
        <f t="shared" si="6"/>
        <v>19.51943323556398</v>
      </c>
      <c r="Y34" s="229">
        <f t="shared" si="7"/>
        <v>11.421255002690373</v>
      </c>
      <c r="Z34" s="229">
        <f t="shared" si="8"/>
        <v>-21.595857992417564</v>
      </c>
      <c r="AA34" s="229">
        <f t="shared" si="9"/>
        <v>-25.30125113617575</v>
      </c>
    </row>
    <row r="35" spans="1:27" x14ac:dyDescent="0.3">
      <c r="A35" s="123" t="s">
        <v>392</v>
      </c>
      <c r="B35" s="112" t="s">
        <v>393</v>
      </c>
      <c r="C35" s="37">
        <v>6798539</v>
      </c>
      <c r="D35" s="37">
        <v>6694405</v>
      </c>
      <c r="E35" s="37">
        <v>6876792.9999999963</v>
      </c>
      <c r="F35" s="37">
        <v>6915421.0000000056</v>
      </c>
      <c r="G35" s="37">
        <v>5900948</v>
      </c>
      <c r="H35" s="36">
        <v>15259429.000000007</v>
      </c>
      <c r="I35" s="229">
        <f t="shared" si="0"/>
        <v>124.45159173169424</v>
      </c>
      <c r="J35" s="229">
        <f t="shared" si="1"/>
        <v>127.94302107506206</v>
      </c>
      <c r="K35" s="229">
        <f t="shared" si="2"/>
        <v>121.89746005150971</v>
      </c>
      <c r="L35" s="229">
        <f t="shared" si="3"/>
        <v>120.6579903089052</v>
      </c>
      <c r="M35" s="229">
        <f t="shared" si="4"/>
        <v>158.59283965898373</v>
      </c>
      <c r="N35" s="41"/>
      <c r="O35" s="123" t="s">
        <v>392</v>
      </c>
      <c r="P35" s="57" t="s">
        <v>393</v>
      </c>
      <c r="Q35" s="37">
        <v>3338701</v>
      </c>
      <c r="R35" s="37">
        <v>3401027</v>
      </c>
      <c r="S35" s="37">
        <v>3058940.9999999991</v>
      </c>
      <c r="T35" s="37">
        <v>2983552.0000000009</v>
      </c>
      <c r="U35" s="101">
        <v>3391786</v>
      </c>
      <c r="V35" s="101">
        <v>3126567.9999999953</v>
      </c>
      <c r="W35" s="229">
        <f t="shared" si="5"/>
        <v>-6.3537585426189622</v>
      </c>
      <c r="X35" s="229">
        <f t="shared" si="6"/>
        <v>-8.0698859491560881</v>
      </c>
      <c r="Y35" s="229">
        <f t="shared" si="7"/>
        <v>2.2107977891693906</v>
      </c>
      <c r="Z35" s="229">
        <f t="shared" si="8"/>
        <v>4.793481058818287</v>
      </c>
      <c r="AA35" s="229">
        <f t="shared" si="9"/>
        <v>-7.819420211062976</v>
      </c>
    </row>
    <row r="36" spans="1:27" x14ac:dyDescent="0.3">
      <c r="A36" s="123" t="s">
        <v>394</v>
      </c>
      <c r="B36" s="112" t="s">
        <v>395</v>
      </c>
      <c r="C36" s="37">
        <v>5372739</v>
      </c>
      <c r="D36" s="37">
        <v>6004191</v>
      </c>
      <c r="E36" s="37">
        <v>6413444.9999999991</v>
      </c>
      <c r="F36" s="37">
        <v>9363963.0000000149</v>
      </c>
      <c r="G36" s="37">
        <v>6791164.9999999991</v>
      </c>
      <c r="H36" s="36">
        <v>5488611.0000000009</v>
      </c>
      <c r="I36" s="229">
        <f t="shared" si="0"/>
        <v>2.1566653433193039</v>
      </c>
      <c r="J36" s="229">
        <f t="shared" si="1"/>
        <v>-8.5870019791175736</v>
      </c>
      <c r="K36" s="229">
        <f t="shared" si="2"/>
        <v>-14.420237485469954</v>
      </c>
      <c r="L36" s="229">
        <f t="shared" si="3"/>
        <v>-41.385810687205918</v>
      </c>
      <c r="M36" s="229">
        <f t="shared" si="4"/>
        <v>-19.180125943045084</v>
      </c>
      <c r="N36" s="41"/>
      <c r="O36" s="123" t="s">
        <v>394</v>
      </c>
      <c r="P36" s="57" t="s">
        <v>395</v>
      </c>
      <c r="Q36" s="37">
        <v>54381592</v>
      </c>
      <c r="R36" s="37">
        <v>65528036</v>
      </c>
      <c r="S36" s="37">
        <v>75200221.99999997</v>
      </c>
      <c r="T36" s="37">
        <v>74377013.000000015</v>
      </c>
      <c r="U36" s="36">
        <v>63732657.00000003</v>
      </c>
      <c r="V36" s="36">
        <v>48458498.99999997</v>
      </c>
      <c r="W36" s="229">
        <f t="shared" si="5"/>
        <v>-10.891724170193527</v>
      </c>
      <c r="X36" s="229">
        <f t="shared" si="6"/>
        <v>-26.049211973940473</v>
      </c>
      <c r="Y36" s="229">
        <f t="shared" si="7"/>
        <v>-35.560696881985294</v>
      </c>
      <c r="Z36" s="229">
        <f t="shared" si="8"/>
        <v>-34.84747901882001</v>
      </c>
      <c r="AA36" s="229">
        <f t="shared" si="9"/>
        <v>-23.965983404708908</v>
      </c>
    </row>
    <row r="37" spans="1:27" x14ac:dyDescent="0.3">
      <c r="A37" s="123" t="s">
        <v>396</v>
      </c>
      <c r="B37" s="112" t="s">
        <v>397</v>
      </c>
      <c r="C37" s="37">
        <v>9845</v>
      </c>
      <c r="D37" s="37">
        <v>23644</v>
      </c>
      <c r="E37" s="37">
        <v>6200</v>
      </c>
      <c r="F37" s="37">
        <v>1690</v>
      </c>
      <c r="G37" s="37">
        <v>0</v>
      </c>
      <c r="H37" s="36">
        <v>7245</v>
      </c>
      <c r="I37" s="229">
        <f t="shared" si="0"/>
        <v>-26.409344845099042</v>
      </c>
      <c r="J37" s="229">
        <f t="shared" si="1"/>
        <v>-69.357976653696497</v>
      </c>
      <c r="K37" s="229">
        <f t="shared" si="2"/>
        <v>16.854838709677409</v>
      </c>
      <c r="L37" s="229">
        <f t="shared" si="3"/>
        <v>328.69822485207101</v>
      </c>
      <c r="M37" s="229" t="str">
        <f t="shared" si="4"/>
        <v xml:space="preserve"> </v>
      </c>
      <c r="N37" s="41"/>
      <c r="O37" s="123" t="s">
        <v>396</v>
      </c>
      <c r="P37" s="57" t="s">
        <v>397</v>
      </c>
      <c r="Q37" s="37">
        <v>1037</v>
      </c>
      <c r="R37" s="37">
        <v>79811</v>
      </c>
      <c r="S37" s="37">
        <v>85669</v>
      </c>
      <c r="T37" s="37">
        <v>40869</v>
      </c>
      <c r="U37" s="101">
        <v>84537</v>
      </c>
      <c r="V37" s="101">
        <v>18338</v>
      </c>
      <c r="W37" s="229">
        <f t="shared" si="5"/>
        <v>1668.370298939248</v>
      </c>
      <c r="X37" s="229">
        <f t="shared" si="6"/>
        <v>-77.023217350991715</v>
      </c>
      <c r="Y37" s="229">
        <f t="shared" si="7"/>
        <v>-78.594357352134381</v>
      </c>
      <c r="Z37" s="229">
        <f t="shared" si="8"/>
        <v>-55.129804986664709</v>
      </c>
      <c r="AA37" s="229">
        <f t="shared" si="9"/>
        <v>-78.307723245442816</v>
      </c>
    </row>
    <row r="38" spans="1:27" x14ac:dyDescent="0.3">
      <c r="A38" s="123" t="s">
        <v>398</v>
      </c>
      <c r="B38" s="112" t="s">
        <v>399</v>
      </c>
      <c r="C38" s="37">
        <v>419548</v>
      </c>
      <c r="D38" s="37">
        <v>507257</v>
      </c>
      <c r="E38" s="37">
        <v>565620</v>
      </c>
      <c r="F38" s="37">
        <v>676320.99999999988</v>
      </c>
      <c r="G38" s="37">
        <v>592002.99999999988</v>
      </c>
      <c r="H38" s="36">
        <v>707745.00000000035</v>
      </c>
      <c r="I38" s="229">
        <f t="shared" si="0"/>
        <v>68.692259288567783</v>
      </c>
      <c r="J38" s="229">
        <f t="shared" si="1"/>
        <v>39.523949398431256</v>
      </c>
      <c r="K38" s="229">
        <f t="shared" si="2"/>
        <v>25.127293942929938</v>
      </c>
      <c r="L38" s="229">
        <f t="shared" si="3"/>
        <v>4.6463143980447938</v>
      </c>
      <c r="M38" s="229">
        <f t="shared" si="4"/>
        <v>19.55091443793367</v>
      </c>
      <c r="N38" s="41"/>
      <c r="O38" s="123" t="s">
        <v>398</v>
      </c>
      <c r="P38" s="57" t="s">
        <v>399</v>
      </c>
      <c r="Q38" s="37">
        <v>276783</v>
      </c>
      <c r="R38" s="37">
        <v>287640</v>
      </c>
      <c r="S38" s="37">
        <v>691524</v>
      </c>
      <c r="T38" s="37">
        <v>396520.00000000006</v>
      </c>
      <c r="U38" s="36">
        <v>766105</v>
      </c>
      <c r="V38" s="36">
        <v>655607.00000000023</v>
      </c>
      <c r="W38" s="229">
        <f t="shared" si="5"/>
        <v>136.86678733881786</v>
      </c>
      <c r="X38" s="229">
        <f t="shared" si="6"/>
        <v>127.92622722848012</v>
      </c>
      <c r="Y38" s="229">
        <f t="shared" si="7"/>
        <v>-5.1938905952649179</v>
      </c>
      <c r="Z38" s="229">
        <f t="shared" si="8"/>
        <v>65.340209825481708</v>
      </c>
      <c r="AA38" s="229">
        <f t="shared" si="9"/>
        <v>-14.42334927979843</v>
      </c>
    </row>
    <row r="39" spans="1:27" x14ac:dyDescent="0.3">
      <c r="A39" s="123" t="s">
        <v>400</v>
      </c>
      <c r="B39" s="112" t="s">
        <v>401</v>
      </c>
      <c r="C39" s="37">
        <v>6596842</v>
      </c>
      <c r="D39" s="37">
        <v>4674667</v>
      </c>
      <c r="E39" s="37">
        <v>4197289</v>
      </c>
      <c r="F39" s="37">
        <v>3781105.0000000028</v>
      </c>
      <c r="G39" s="37">
        <v>3667503.0000000005</v>
      </c>
      <c r="H39" s="36">
        <v>2893117.9999999995</v>
      </c>
      <c r="I39" s="229">
        <f t="shared" si="0"/>
        <v>-56.143894305790568</v>
      </c>
      <c r="J39" s="229">
        <f t="shared" si="1"/>
        <v>-38.110714624164686</v>
      </c>
      <c r="K39" s="229">
        <f t="shared" si="2"/>
        <v>-31.071746548784233</v>
      </c>
      <c r="L39" s="229">
        <f t="shared" si="3"/>
        <v>-23.48485429523916</v>
      </c>
      <c r="M39" s="229">
        <f t="shared" si="4"/>
        <v>-21.114774820906774</v>
      </c>
      <c r="N39" s="41"/>
      <c r="O39" s="123" t="s">
        <v>400</v>
      </c>
      <c r="P39" s="57" t="s">
        <v>401</v>
      </c>
      <c r="Q39" s="37">
        <v>8825191</v>
      </c>
      <c r="R39" s="37">
        <v>7141872</v>
      </c>
      <c r="S39" s="37">
        <v>4781185.0000000009</v>
      </c>
      <c r="T39" s="37">
        <v>8470312.0000000019</v>
      </c>
      <c r="U39" s="101">
        <v>10637293</v>
      </c>
      <c r="V39" s="101">
        <v>7928396.9999999981</v>
      </c>
      <c r="W39" s="229">
        <f t="shared" si="5"/>
        <v>-10.161751739990692</v>
      </c>
      <c r="X39" s="229">
        <f t="shared" si="6"/>
        <v>11.012868894877954</v>
      </c>
      <c r="Y39" s="229">
        <f t="shared" si="7"/>
        <v>65.824936705021798</v>
      </c>
      <c r="Z39" s="229">
        <f t="shared" si="8"/>
        <v>-6.397816278786479</v>
      </c>
      <c r="AA39" s="229">
        <f t="shared" si="9"/>
        <v>-25.466027870060572</v>
      </c>
    </row>
    <row r="40" spans="1:27" x14ac:dyDescent="0.3">
      <c r="A40" s="123" t="s">
        <v>402</v>
      </c>
      <c r="B40" s="112" t="s">
        <v>26</v>
      </c>
      <c r="C40" s="37">
        <v>10918208</v>
      </c>
      <c r="D40" s="37">
        <v>10756273</v>
      </c>
      <c r="E40" s="37">
        <v>6994880.9999999944</v>
      </c>
      <c r="F40" s="37">
        <v>1442072.9999999998</v>
      </c>
      <c r="G40" s="37">
        <v>4613123</v>
      </c>
      <c r="H40" s="36">
        <v>5549038</v>
      </c>
      <c r="I40" s="229">
        <f t="shared" si="0"/>
        <v>-49.176293399063283</v>
      </c>
      <c r="J40" s="229">
        <f t="shared" si="1"/>
        <v>-48.411145756527375</v>
      </c>
      <c r="K40" s="229">
        <f t="shared" si="2"/>
        <v>-20.670015687186037</v>
      </c>
      <c r="L40" s="229">
        <f t="shared" si="3"/>
        <v>284.79591532467504</v>
      </c>
      <c r="M40" s="229">
        <f t="shared" si="4"/>
        <v>20.288099840390132</v>
      </c>
      <c r="N40" s="41"/>
      <c r="O40" s="123" t="s">
        <v>402</v>
      </c>
      <c r="P40" s="57" t="s">
        <v>26</v>
      </c>
      <c r="Q40" s="37">
        <v>44948480</v>
      </c>
      <c r="R40" s="37">
        <v>39385222</v>
      </c>
      <c r="S40" s="37">
        <v>28758254.000000007</v>
      </c>
      <c r="T40" s="37">
        <v>24367461.999999981</v>
      </c>
      <c r="U40" s="36">
        <v>14072519</v>
      </c>
      <c r="V40" s="36">
        <v>9192524.9999999944</v>
      </c>
      <c r="W40" s="229">
        <f t="shared" si="5"/>
        <v>-79.54875226036566</v>
      </c>
      <c r="X40" s="229">
        <f t="shared" si="6"/>
        <v>-76.65996398344538</v>
      </c>
      <c r="Y40" s="229">
        <f t="shared" si="7"/>
        <v>-68.035176961716829</v>
      </c>
      <c r="Z40" s="229">
        <f t="shared" si="8"/>
        <v>-62.275410545423235</v>
      </c>
      <c r="AA40" s="229">
        <f t="shared" si="9"/>
        <v>-34.677473165962724</v>
      </c>
    </row>
    <row r="41" spans="1:27" x14ac:dyDescent="0.3">
      <c r="A41" s="123" t="s">
        <v>403</v>
      </c>
      <c r="B41" s="112" t="s">
        <v>404</v>
      </c>
      <c r="C41" s="37">
        <v>11702852</v>
      </c>
      <c r="D41" s="37">
        <v>13408730</v>
      </c>
      <c r="E41" s="37">
        <v>12355038.999999998</v>
      </c>
      <c r="F41" s="37">
        <v>14186927</v>
      </c>
      <c r="G41" s="37">
        <v>11972439.999999998</v>
      </c>
      <c r="H41" s="36">
        <v>10540029.000000002</v>
      </c>
      <c r="I41" s="229">
        <f t="shared" si="0"/>
        <v>-9.9362360559630929</v>
      </c>
      <c r="J41" s="229">
        <f t="shared" si="1"/>
        <v>-21.394278205318457</v>
      </c>
      <c r="K41" s="229">
        <f t="shared" si="2"/>
        <v>-14.690443308191874</v>
      </c>
      <c r="L41" s="229">
        <f t="shared" si="3"/>
        <v>-25.706046136700351</v>
      </c>
      <c r="M41" s="229">
        <f t="shared" si="4"/>
        <v>-11.964236195796317</v>
      </c>
      <c r="N41" s="41"/>
      <c r="O41" s="123" t="s">
        <v>403</v>
      </c>
      <c r="P41" s="57" t="s">
        <v>404</v>
      </c>
      <c r="Q41" s="37">
        <v>551088</v>
      </c>
      <c r="R41" s="37">
        <v>696423</v>
      </c>
      <c r="S41" s="37">
        <v>613881.99999999988</v>
      </c>
      <c r="T41" s="37">
        <v>1119530</v>
      </c>
      <c r="U41" s="101">
        <v>761243</v>
      </c>
      <c r="V41" s="101">
        <v>1022833.9999999999</v>
      </c>
      <c r="W41" s="229">
        <f t="shared" si="5"/>
        <v>85.602662369712249</v>
      </c>
      <c r="X41" s="229">
        <f t="shared" si="6"/>
        <v>46.869646752045782</v>
      </c>
      <c r="Y41" s="229">
        <f t="shared" si="7"/>
        <v>66.617362945973326</v>
      </c>
      <c r="Z41" s="229">
        <f t="shared" si="8"/>
        <v>-8.6371959661643842</v>
      </c>
      <c r="AA41" s="229">
        <f t="shared" si="9"/>
        <v>34.363665741425535</v>
      </c>
    </row>
    <row r="42" spans="1:27" x14ac:dyDescent="0.3">
      <c r="A42" s="123" t="s">
        <v>405</v>
      </c>
      <c r="B42" s="112" t="s">
        <v>406</v>
      </c>
      <c r="C42" s="37">
        <v>5294701</v>
      </c>
      <c r="D42" s="37">
        <v>8160793</v>
      </c>
      <c r="E42" s="37">
        <v>10204634.999999996</v>
      </c>
      <c r="F42" s="37">
        <v>13071358</v>
      </c>
      <c r="G42" s="37">
        <v>10657881.999999998</v>
      </c>
      <c r="H42" s="36">
        <v>10201387.000000007</v>
      </c>
      <c r="I42" s="229">
        <f t="shared" si="0"/>
        <v>92.671635282143541</v>
      </c>
      <c r="J42" s="229">
        <f t="shared" si="1"/>
        <v>25.004849406179133</v>
      </c>
      <c r="K42" s="229">
        <f t="shared" si="2"/>
        <v>-3.1828673930903051E-2</v>
      </c>
      <c r="L42" s="229">
        <f t="shared" si="3"/>
        <v>-21.956180834462586</v>
      </c>
      <c r="M42" s="229">
        <f t="shared" si="4"/>
        <v>-4.2831680816131268</v>
      </c>
      <c r="N42" s="41"/>
      <c r="O42" s="123" t="s">
        <v>405</v>
      </c>
      <c r="P42" s="57" t="s">
        <v>406</v>
      </c>
      <c r="Q42" s="37">
        <v>871148</v>
      </c>
      <c r="R42" s="37">
        <v>1077661</v>
      </c>
      <c r="S42" s="37">
        <v>1004663.9999999994</v>
      </c>
      <c r="T42" s="37">
        <v>1215533.9999999998</v>
      </c>
      <c r="U42" s="36">
        <v>1314523.9999999995</v>
      </c>
      <c r="V42" s="36">
        <v>916320.00000000023</v>
      </c>
      <c r="W42" s="229">
        <f t="shared" si="5"/>
        <v>5.1853416411448165</v>
      </c>
      <c r="X42" s="229">
        <f t="shared" si="6"/>
        <v>-14.971405664675615</v>
      </c>
      <c r="Y42" s="229">
        <f t="shared" si="7"/>
        <v>-8.7933876400467454</v>
      </c>
      <c r="Z42" s="229">
        <f t="shared" si="8"/>
        <v>-24.615847849587055</v>
      </c>
      <c r="AA42" s="229">
        <f t="shared" si="9"/>
        <v>-30.292638247761133</v>
      </c>
    </row>
    <row r="43" spans="1:27" x14ac:dyDescent="0.3">
      <c r="A43" s="123" t="s">
        <v>407</v>
      </c>
      <c r="B43" s="112" t="s">
        <v>408</v>
      </c>
      <c r="C43" s="37">
        <v>19261716</v>
      </c>
      <c r="D43" s="37">
        <v>21306460</v>
      </c>
      <c r="E43" s="37">
        <v>23386397.000000007</v>
      </c>
      <c r="F43" s="37">
        <v>25758882.000000004</v>
      </c>
      <c r="G43" s="37">
        <v>22193400.999999996</v>
      </c>
      <c r="H43" s="36">
        <v>19298663.000000004</v>
      </c>
      <c r="I43" s="229">
        <f t="shared" si="0"/>
        <v>0.19181572399887159</v>
      </c>
      <c r="J43" s="229">
        <f t="shared" si="1"/>
        <v>-9.4234190006223173</v>
      </c>
      <c r="K43" s="229">
        <f t="shared" si="2"/>
        <v>-17.479109757693763</v>
      </c>
      <c r="L43" s="229">
        <f t="shared" si="3"/>
        <v>-25.079578376111201</v>
      </c>
      <c r="M43" s="229">
        <f t="shared" si="4"/>
        <v>-13.043237492081516</v>
      </c>
      <c r="N43" s="41"/>
      <c r="O43" s="123" t="s">
        <v>407</v>
      </c>
      <c r="P43" s="57" t="s">
        <v>408</v>
      </c>
      <c r="Q43" s="37">
        <v>5729785</v>
      </c>
      <c r="R43" s="37">
        <v>4426378</v>
      </c>
      <c r="S43" s="37">
        <v>4775473.9999999981</v>
      </c>
      <c r="T43" s="37">
        <v>4937324.0000000009</v>
      </c>
      <c r="U43" s="101">
        <v>5232096</v>
      </c>
      <c r="V43" s="101">
        <v>4414503</v>
      </c>
      <c r="W43" s="229">
        <f t="shared" si="5"/>
        <v>-22.955171965440229</v>
      </c>
      <c r="X43" s="229">
        <f t="shared" si="6"/>
        <v>-0.26827803680571094</v>
      </c>
      <c r="Y43" s="229">
        <f t="shared" si="7"/>
        <v>-7.5588517495854433</v>
      </c>
      <c r="Z43" s="229">
        <f t="shared" si="8"/>
        <v>-10.589157203375777</v>
      </c>
      <c r="AA43" s="229">
        <f t="shared" si="9"/>
        <v>-15.626490798333975</v>
      </c>
    </row>
    <row r="44" spans="1:27" x14ac:dyDescent="0.3">
      <c r="A44" s="123" t="s">
        <v>409</v>
      </c>
      <c r="B44" s="112" t="s">
        <v>410</v>
      </c>
      <c r="C44" s="37">
        <v>2368156</v>
      </c>
      <c r="D44" s="37">
        <v>1923573</v>
      </c>
      <c r="E44" s="37">
        <v>1678128.9999999995</v>
      </c>
      <c r="F44" s="37">
        <v>1120348.9999999995</v>
      </c>
      <c r="G44" s="37">
        <v>1019584</v>
      </c>
      <c r="H44" s="36">
        <v>1511780.0000000007</v>
      </c>
      <c r="I44" s="229">
        <f t="shared" si="0"/>
        <v>-36.162144723573917</v>
      </c>
      <c r="J44" s="229">
        <f t="shared" si="1"/>
        <v>-21.407713666182644</v>
      </c>
      <c r="K44" s="229">
        <f t="shared" si="2"/>
        <v>-9.912765943500105</v>
      </c>
      <c r="L44" s="229">
        <f t="shared" si="3"/>
        <v>34.938309401802599</v>
      </c>
      <c r="M44" s="229">
        <f t="shared" si="4"/>
        <v>48.274198104324967</v>
      </c>
      <c r="N44" s="41"/>
      <c r="O44" s="123" t="s">
        <v>409</v>
      </c>
      <c r="P44" s="57" t="s">
        <v>410</v>
      </c>
      <c r="Q44" s="37">
        <v>21081337</v>
      </c>
      <c r="R44" s="37">
        <v>22633393</v>
      </c>
      <c r="S44" s="37">
        <v>23060379.000000007</v>
      </c>
      <c r="T44" s="37">
        <v>23805552.000000022</v>
      </c>
      <c r="U44" s="36">
        <v>22659590</v>
      </c>
      <c r="V44" s="36">
        <v>22461633.999999989</v>
      </c>
      <c r="W44" s="229">
        <f t="shared" si="5"/>
        <v>6.5474832075403526</v>
      </c>
      <c r="X44" s="229">
        <f t="shared" si="6"/>
        <v>-0.75887428809286916</v>
      </c>
      <c r="Y44" s="229">
        <f t="shared" si="7"/>
        <v>-2.5964230683286615</v>
      </c>
      <c r="Z44" s="229">
        <f t="shared" si="8"/>
        <v>-5.6453973426032462</v>
      </c>
      <c r="AA44" s="229">
        <f t="shared" si="9"/>
        <v>-0.87360803968655887</v>
      </c>
    </row>
    <row r="45" spans="1:27" x14ac:dyDescent="0.3">
      <c r="A45" s="123" t="s">
        <v>411</v>
      </c>
      <c r="B45" s="112" t="s">
        <v>412</v>
      </c>
      <c r="C45" s="37">
        <v>17889</v>
      </c>
      <c r="D45" s="37">
        <v>202</v>
      </c>
      <c r="E45" s="37">
        <v>13505</v>
      </c>
      <c r="F45" s="37"/>
      <c r="G45" s="37">
        <v>0</v>
      </c>
      <c r="H45" s="36"/>
      <c r="I45" s="229">
        <f t="shared" si="0"/>
        <v>-100</v>
      </c>
      <c r="J45" s="229">
        <f t="shared" si="1"/>
        <v>-100</v>
      </c>
      <c r="K45" s="229">
        <f t="shared" si="2"/>
        <v>-100</v>
      </c>
      <c r="L45" s="229" t="str">
        <f t="shared" si="3"/>
        <v xml:space="preserve"> </v>
      </c>
      <c r="M45" s="229" t="str">
        <f t="shared" si="4"/>
        <v xml:space="preserve"> </v>
      </c>
      <c r="N45" s="41"/>
      <c r="O45" s="123" t="s">
        <v>411</v>
      </c>
      <c r="P45" s="57" t="s">
        <v>412</v>
      </c>
      <c r="Q45" s="37">
        <v>51386</v>
      </c>
      <c r="R45" s="37">
        <v>35741</v>
      </c>
      <c r="S45" s="37">
        <v>69220</v>
      </c>
      <c r="T45" s="37">
        <v>20205</v>
      </c>
      <c r="U45" s="101">
        <v>86878</v>
      </c>
      <c r="V45" s="101">
        <v>43046</v>
      </c>
      <c r="W45" s="229">
        <f t="shared" si="5"/>
        <v>-16.230101584089056</v>
      </c>
      <c r="X45" s="229">
        <f t="shared" si="6"/>
        <v>20.438711843541029</v>
      </c>
      <c r="Y45" s="229">
        <f t="shared" si="7"/>
        <v>-37.812770875469518</v>
      </c>
      <c r="Z45" s="229">
        <f t="shared" si="8"/>
        <v>113.04627567433806</v>
      </c>
      <c r="AA45" s="229">
        <f t="shared" si="9"/>
        <v>-50.452358479707179</v>
      </c>
    </row>
    <row r="46" spans="1:27" x14ac:dyDescent="0.3">
      <c r="A46" s="123" t="s">
        <v>413</v>
      </c>
      <c r="B46" s="112" t="s">
        <v>414</v>
      </c>
      <c r="C46" s="37">
        <v>18507</v>
      </c>
      <c r="D46" s="37">
        <v>13519</v>
      </c>
      <c r="E46" s="37">
        <v>14242</v>
      </c>
      <c r="F46" s="37">
        <v>8397</v>
      </c>
      <c r="G46" s="37">
        <v>15848</v>
      </c>
      <c r="H46" s="36">
        <v>29612</v>
      </c>
      <c r="I46" s="229">
        <f t="shared" si="0"/>
        <v>60.004322688712392</v>
      </c>
      <c r="J46" s="229">
        <f t="shared" si="1"/>
        <v>119.03986981285598</v>
      </c>
      <c r="K46" s="229">
        <f t="shared" si="2"/>
        <v>107.92023592192109</v>
      </c>
      <c r="L46" s="229">
        <f t="shared" si="3"/>
        <v>252.64975586518995</v>
      </c>
      <c r="M46" s="229">
        <f t="shared" si="4"/>
        <v>86.850075719333688</v>
      </c>
      <c r="N46" s="41"/>
      <c r="O46" s="123" t="s">
        <v>413</v>
      </c>
      <c r="P46" s="57" t="s">
        <v>414</v>
      </c>
      <c r="Q46" s="37">
        <v>80</v>
      </c>
      <c r="R46" s="37">
        <v>196</v>
      </c>
      <c r="S46" s="37">
        <v>804</v>
      </c>
      <c r="T46" s="37">
        <v>221</v>
      </c>
      <c r="U46" s="36">
        <v>145</v>
      </c>
      <c r="V46" s="36"/>
      <c r="W46" s="229">
        <f t="shared" si="5"/>
        <v>-100</v>
      </c>
      <c r="X46" s="229">
        <f t="shared" si="6"/>
        <v>-100</v>
      </c>
      <c r="Y46" s="229">
        <f t="shared" si="7"/>
        <v>-100</v>
      </c>
      <c r="Z46" s="229">
        <f t="shared" si="8"/>
        <v>-100</v>
      </c>
      <c r="AA46" s="229">
        <f t="shared" si="9"/>
        <v>-100</v>
      </c>
    </row>
    <row r="47" spans="1:27" x14ac:dyDescent="0.3">
      <c r="A47" s="123" t="s">
        <v>415</v>
      </c>
      <c r="B47" s="112" t="s">
        <v>416</v>
      </c>
      <c r="C47" s="37">
        <v>8700103</v>
      </c>
      <c r="D47" s="37">
        <v>5146580</v>
      </c>
      <c r="E47" s="37">
        <v>20141059.999999993</v>
      </c>
      <c r="F47" s="37">
        <v>10108073.000000002</v>
      </c>
      <c r="G47" s="37">
        <v>18863641</v>
      </c>
      <c r="H47" s="36">
        <v>5038687.0000000019</v>
      </c>
      <c r="I47" s="229">
        <f t="shared" si="0"/>
        <v>-42.084743134650225</v>
      </c>
      <c r="J47" s="229">
        <f t="shared" si="1"/>
        <v>-2.0964018824150799</v>
      </c>
      <c r="K47" s="229">
        <f t="shared" si="2"/>
        <v>-74.983009831657313</v>
      </c>
      <c r="L47" s="229">
        <f t="shared" si="3"/>
        <v>-50.151853869674262</v>
      </c>
      <c r="M47" s="229">
        <f t="shared" si="4"/>
        <v>-73.288894757910199</v>
      </c>
      <c r="N47" s="41"/>
      <c r="O47" s="123" t="s">
        <v>415</v>
      </c>
      <c r="P47" s="57" t="s">
        <v>416</v>
      </c>
      <c r="Q47" s="37">
        <v>233984</v>
      </c>
      <c r="R47" s="37">
        <v>148886</v>
      </c>
      <c r="S47" s="37">
        <v>508844</v>
      </c>
      <c r="T47" s="37">
        <v>985649.00000000012</v>
      </c>
      <c r="U47" s="101">
        <v>1075729</v>
      </c>
      <c r="V47" s="101">
        <v>1170292</v>
      </c>
      <c r="W47" s="229">
        <f t="shared" si="5"/>
        <v>400.15898522975925</v>
      </c>
      <c r="X47" s="229">
        <f t="shared" si="6"/>
        <v>686.03226629770427</v>
      </c>
      <c r="Y47" s="229">
        <f t="shared" si="7"/>
        <v>129.99033102483276</v>
      </c>
      <c r="Z47" s="229">
        <f t="shared" si="8"/>
        <v>18.733139281833573</v>
      </c>
      <c r="AA47" s="229">
        <f t="shared" si="9"/>
        <v>8.7905968882497518</v>
      </c>
    </row>
    <row r="48" spans="1:27" x14ac:dyDescent="0.3">
      <c r="A48" s="123" t="s">
        <v>417</v>
      </c>
      <c r="B48" s="112" t="s">
        <v>418</v>
      </c>
      <c r="C48" s="37">
        <v>157220711</v>
      </c>
      <c r="D48" s="37">
        <v>130151566</v>
      </c>
      <c r="E48" s="37">
        <v>142980406.00000006</v>
      </c>
      <c r="F48" s="37">
        <v>157491412.00000003</v>
      </c>
      <c r="G48" s="37">
        <v>159931930</v>
      </c>
      <c r="H48" s="36">
        <v>125114398.00000016</v>
      </c>
      <c r="I48" s="229">
        <f t="shared" si="0"/>
        <v>-20.421172755032146</v>
      </c>
      <c r="J48" s="229">
        <f t="shared" si="1"/>
        <v>-3.8702323412688173</v>
      </c>
      <c r="K48" s="229">
        <f t="shared" si="2"/>
        <v>-12.495424023344768</v>
      </c>
      <c r="L48" s="229">
        <f t="shared" si="3"/>
        <v>-20.55795524901373</v>
      </c>
      <c r="M48" s="229">
        <f t="shared" si="4"/>
        <v>-21.770219367702154</v>
      </c>
      <c r="N48" s="41"/>
      <c r="O48" s="123" t="s">
        <v>417</v>
      </c>
      <c r="P48" s="57" t="s">
        <v>418</v>
      </c>
      <c r="Q48" s="37">
        <v>129102671</v>
      </c>
      <c r="R48" s="37">
        <v>102628940</v>
      </c>
      <c r="S48" s="37">
        <v>104546704.99999996</v>
      </c>
      <c r="T48" s="37">
        <v>96384071.000000015</v>
      </c>
      <c r="U48" s="36">
        <v>96704702</v>
      </c>
      <c r="V48" s="36">
        <v>82855305.999999955</v>
      </c>
      <c r="W48" s="229">
        <f t="shared" si="5"/>
        <v>-35.822159713488844</v>
      </c>
      <c r="X48" s="229">
        <f t="shared" si="6"/>
        <v>-19.267113155412147</v>
      </c>
      <c r="Y48" s="229">
        <f t="shared" si="7"/>
        <v>-20.748046530973895</v>
      </c>
      <c r="Z48" s="229">
        <f t="shared" si="8"/>
        <v>-14.036307928931592</v>
      </c>
      <c r="AA48" s="229">
        <f t="shared" si="9"/>
        <v>-14.321326381834098</v>
      </c>
    </row>
    <row r="49" spans="1:27" x14ac:dyDescent="0.3">
      <c r="A49" s="123" t="s">
        <v>419</v>
      </c>
      <c r="B49" s="112" t="s">
        <v>420</v>
      </c>
      <c r="C49" s="37">
        <v>1086637</v>
      </c>
      <c r="D49" s="37">
        <v>1086842</v>
      </c>
      <c r="E49" s="37">
        <v>947973.99999999977</v>
      </c>
      <c r="F49" s="37">
        <v>1106442.9999999995</v>
      </c>
      <c r="G49" s="37">
        <v>10458817</v>
      </c>
      <c r="H49" s="36">
        <v>824192.99999999965</v>
      </c>
      <c r="I49" s="229">
        <f t="shared" si="0"/>
        <v>-24.151947706547844</v>
      </c>
      <c r="J49" s="229">
        <f t="shared" si="1"/>
        <v>-24.166254156537974</v>
      </c>
      <c r="K49" s="229">
        <f t="shared" si="2"/>
        <v>-13.057425625597347</v>
      </c>
      <c r="L49" s="229">
        <f t="shared" si="3"/>
        <v>-25.509673792504444</v>
      </c>
      <c r="M49" s="229">
        <f t="shared" si="4"/>
        <v>-92.11963456287647</v>
      </c>
      <c r="N49" s="41"/>
      <c r="O49" s="123" t="s">
        <v>419</v>
      </c>
      <c r="P49" s="57" t="s">
        <v>420</v>
      </c>
      <c r="Q49" s="37">
        <v>10876922</v>
      </c>
      <c r="R49" s="37">
        <v>8600031</v>
      </c>
      <c r="S49" s="37">
        <v>8436703</v>
      </c>
      <c r="T49" s="37">
        <v>10419694.000000006</v>
      </c>
      <c r="U49" s="101">
        <v>12071029</v>
      </c>
      <c r="V49" s="101">
        <v>10059058.999999994</v>
      </c>
      <c r="W49" s="229">
        <f t="shared" si="5"/>
        <v>-7.5192503908734949</v>
      </c>
      <c r="X49" s="229">
        <f t="shared" si="6"/>
        <v>16.965380706185755</v>
      </c>
      <c r="Y49" s="229">
        <f t="shared" si="7"/>
        <v>19.229739389901425</v>
      </c>
      <c r="Z49" s="229">
        <f t="shared" si="8"/>
        <v>-3.4610901241438654</v>
      </c>
      <c r="AA49" s="229">
        <f t="shared" si="9"/>
        <v>-16.667758813271064</v>
      </c>
    </row>
    <row r="50" spans="1:27" x14ac:dyDescent="0.3">
      <c r="A50" s="123" t="s">
        <v>421</v>
      </c>
      <c r="B50" s="112" t="s">
        <v>422</v>
      </c>
      <c r="C50" s="37">
        <v>1511299</v>
      </c>
      <c r="D50" s="37">
        <v>1321783</v>
      </c>
      <c r="E50" s="37">
        <v>1056784.0000000002</v>
      </c>
      <c r="F50" s="37">
        <v>1146253.9999999998</v>
      </c>
      <c r="G50" s="37">
        <v>1087831</v>
      </c>
      <c r="H50" s="36">
        <v>986418.00000000035</v>
      </c>
      <c r="I50" s="229">
        <f t="shared" si="0"/>
        <v>-34.730453735495075</v>
      </c>
      <c r="J50" s="229">
        <f t="shared" si="1"/>
        <v>-25.372167746142864</v>
      </c>
      <c r="K50" s="229">
        <f t="shared" si="2"/>
        <v>-6.6585035352541126</v>
      </c>
      <c r="L50" s="229">
        <f t="shared" si="3"/>
        <v>-13.944204338654387</v>
      </c>
      <c r="M50" s="229">
        <f t="shared" si="4"/>
        <v>-9.3224958656261521</v>
      </c>
      <c r="N50" s="41"/>
      <c r="O50" s="123" t="s">
        <v>421</v>
      </c>
      <c r="P50" s="57" t="s">
        <v>422</v>
      </c>
      <c r="Q50" s="37">
        <v>332749</v>
      </c>
      <c r="R50" s="37">
        <v>1968617</v>
      </c>
      <c r="S50" s="37">
        <v>8609197.9999999981</v>
      </c>
      <c r="T50" s="37">
        <v>8423347</v>
      </c>
      <c r="U50" s="36">
        <v>9727536</v>
      </c>
      <c r="V50" s="36">
        <v>9265885.0000000056</v>
      </c>
      <c r="W50" s="229">
        <f t="shared" si="5"/>
        <v>2684.646986166752</v>
      </c>
      <c r="X50" s="229">
        <f t="shared" si="6"/>
        <v>370.67992402788377</v>
      </c>
      <c r="Y50" s="229">
        <f t="shared" si="7"/>
        <v>7.6277372177990088</v>
      </c>
      <c r="Z50" s="229">
        <f t="shared" si="8"/>
        <v>10.002413529918755</v>
      </c>
      <c r="AA50" s="229">
        <f t="shared" si="9"/>
        <v>-4.7458164122959232</v>
      </c>
    </row>
    <row r="51" spans="1:27" x14ac:dyDescent="0.3">
      <c r="A51" s="123" t="s">
        <v>423</v>
      </c>
      <c r="B51" s="112" t="s">
        <v>424</v>
      </c>
      <c r="C51" s="37">
        <v>1808129</v>
      </c>
      <c r="D51" s="37">
        <v>1227134</v>
      </c>
      <c r="E51" s="37">
        <v>1714357.0000000002</v>
      </c>
      <c r="F51" s="37">
        <v>1426598.9999999991</v>
      </c>
      <c r="G51" s="37">
        <v>1181417</v>
      </c>
      <c r="H51" s="36">
        <v>1288893.9999999998</v>
      </c>
      <c r="I51" s="229">
        <f t="shared" si="0"/>
        <v>-28.716701076084732</v>
      </c>
      <c r="J51" s="229">
        <f t="shared" si="1"/>
        <v>5.0328651964658917</v>
      </c>
      <c r="K51" s="229">
        <f t="shared" si="2"/>
        <v>-24.817642999678625</v>
      </c>
      <c r="L51" s="229">
        <f t="shared" si="3"/>
        <v>-9.6526774517575973</v>
      </c>
      <c r="M51" s="229">
        <f t="shared" si="4"/>
        <v>9.0972958743610377</v>
      </c>
      <c r="N51" s="41"/>
      <c r="O51" s="123" t="s">
        <v>423</v>
      </c>
      <c r="P51" s="57" t="s">
        <v>424</v>
      </c>
      <c r="Q51" s="37">
        <v>5871054</v>
      </c>
      <c r="R51" s="37">
        <v>5930547</v>
      </c>
      <c r="S51" s="37">
        <v>5484063.0000000009</v>
      </c>
      <c r="T51" s="37">
        <v>5786309.9999999991</v>
      </c>
      <c r="U51" s="101">
        <v>8190943.9999999981</v>
      </c>
      <c r="V51" s="101">
        <v>6558992.9999999981</v>
      </c>
      <c r="W51" s="229">
        <f t="shared" si="5"/>
        <v>11.717470151015448</v>
      </c>
      <c r="X51" s="229">
        <f t="shared" si="6"/>
        <v>10.596762828116837</v>
      </c>
      <c r="Y51" s="229">
        <f t="shared" si="7"/>
        <v>19.600978325741281</v>
      </c>
      <c r="Z51" s="229">
        <f t="shared" si="8"/>
        <v>13.353639884485943</v>
      </c>
      <c r="AA51" s="229">
        <f t="shared" si="9"/>
        <v>-19.923845163634383</v>
      </c>
    </row>
    <row r="52" spans="1:27" x14ac:dyDescent="0.3">
      <c r="A52" s="123" t="s">
        <v>425</v>
      </c>
      <c r="B52" s="112" t="s">
        <v>426</v>
      </c>
      <c r="C52" s="37">
        <v>13799144</v>
      </c>
      <c r="D52" s="37">
        <v>10859747</v>
      </c>
      <c r="E52" s="37">
        <v>11153578.000000009</v>
      </c>
      <c r="F52" s="37">
        <v>13842006</v>
      </c>
      <c r="G52" s="37">
        <v>14591204.999999998</v>
      </c>
      <c r="H52" s="36">
        <v>14295057</v>
      </c>
      <c r="I52" s="229">
        <f t="shared" si="0"/>
        <v>3.5937953832498692</v>
      </c>
      <c r="J52" s="229">
        <f t="shared" si="1"/>
        <v>31.633425714245448</v>
      </c>
      <c r="K52" s="229">
        <f t="shared" si="2"/>
        <v>28.165661279277259</v>
      </c>
      <c r="L52" s="229">
        <f t="shared" si="3"/>
        <v>3.2730154863391761</v>
      </c>
      <c r="M52" s="229">
        <f t="shared" si="4"/>
        <v>-2.0296336046268806</v>
      </c>
      <c r="N52" s="41"/>
      <c r="O52" s="123" t="s">
        <v>425</v>
      </c>
      <c r="P52" s="57" t="s">
        <v>426</v>
      </c>
      <c r="Q52" s="37">
        <v>34540641</v>
      </c>
      <c r="R52" s="37">
        <v>39890172</v>
      </c>
      <c r="S52" s="37">
        <v>56492537.000000015</v>
      </c>
      <c r="T52" s="37">
        <v>84729311.999999985</v>
      </c>
      <c r="U52" s="36">
        <v>88782692</v>
      </c>
      <c r="V52" s="36">
        <v>78693141.999999955</v>
      </c>
      <c r="W52" s="229">
        <f t="shared" si="5"/>
        <v>127.82768275782706</v>
      </c>
      <c r="X52" s="229">
        <f t="shared" si="6"/>
        <v>97.274511626572973</v>
      </c>
      <c r="Y52" s="229">
        <f t="shared" si="7"/>
        <v>39.298297047625852</v>
      </c>
      <c r="Z52" s="229">
        <f t="shared" si="8"/>
        <v>-7.1240635118104478</v>
      </c>
      <c r="AA52" s="229">
        <f t="shared" si="9"/>
        <v>-11.364320874613767</v>
      </c>
    </row>
    <row r="53" spans="1:27" x14ac:dyDescent="0.3">
      <c r="A53" s="123" t="s">
        <v>427</v>
      </c>
      <c r="B53" s="112" t="s">
        <v>428</v>
      </c>
      <c r="C53" s="37">
        <v>48482</v>
      </c>
      <c r="D53" s="37">
        <v>76767</v>
      </c>
      <c r="E53" s="37">
        <v>41518.000000000007</v>
      </c>
      <c r="F53" s="37">
        <v>41208</v>
      </c>
      <c r="G53" s="37">
        <v>30921</v>
      </c>
      <c r="H53" s="36">
        <v>62495.999999999985</v>
      </c>
      <c r="I53" s="229">
        <f t="shared" si="0"/>
        <v>28.905573202425614</v>
      </c>
      <c r="J53" s="229">
        <f t="shared" si="1"/>
        <v>-18.590019148853045</v>
      </c>
      <c r="K53" s="229">
        <f t="shared" si="2"/>
        <v>50.527482055975668</v>
      </c>
      <c r="L53" s="229">
        <f t="shared" si="3"/>
        <v>51.65987186953987</v>
      </c>
      <c r="M53" s="229">
        <f t="shared" si="4"/>
        <v>102.11506742990198</v>
      </c>
      <c r="N53" s="41"/>
      <c r="O53" s="123" t="s">
        <v>427</v>
      </c>
      <c r="P53" s="57" t="s">
        <v>428</v>
      </c>
      <c r="Q53" s="37">
        <v>323257</v>
      </c>
      <c r="R53" s="37">
        <v>253858</v>
      </c>
      <c r="S53" s="37">
        <v>197167</v>
      </c>
      <c r="T53" s="37">
        <v>298046.00000000012</v>
      </c>
      <c r="U53" s="101">
        <v>205688</v>
      </c>
      <c r="V53" s="101">
        <v>162373.99999999991</v>
      </c>
      <c r="W53" s="229">
        <f t="shared" si="5"/>
        <v>-49.769378544006805</v>
      </c>
      <c r="X53" s="229">
        <f t="shared" si="6"/>
        <v>-36.037469766562445</v>
      </c>
      <c r="Y53" s="229">
        <f t="shared" si="7"/>
        <v>-17.646462136158732</v>
      </c>
      <c r="Z53" s="229">
        <f t="shared" si="8"/>
        <v>-45.520490125685342</v>
      </c>
      <c r="AA53" s="229">
        <f t="shared" si="9"/>
        <v>-21.058107424837658</v>
      </c>
    </row>
    <row r="54" spans="1:27" x14ac:dyDescent="0.3">
      <c r="A54" s="123" t="s">
        <v>429</v>
      </c>
      <c r="B54" s="112" t="s">
        <v>430</v>
      </c>
      <c r="C54" s="37">
        <v>18086513</v>
      </c>
      <c r="D54" s="37">
        <v>16201499</v>
      </c>
      <c r="E54" s="37">
        <v>14024892</v>
      </c>
      <c r="F54" s="37">
        <v>20914116</v>
      </c>
      <c r="G54" s="37">
        <v>22381848</v>
      </c>
      <c r="H54" s="36">
        <v>19899751.999999996</v>
      </c>
      <c r="I54" s="229">
        <f t="shared" si="0"/>
        <v>10.025365309498824</v>
      </c>
      <c r="J54" s="229">
        <f t="shared" si="1"/>
        <v>22.826610056266986</v>
      </c>
      <c r="K54" s="229">
        <f t="shared" si="2"/>
        <v>41.888807414702342</v>
      </c>
      <c r="L54" s="229">
        <f t="shared" si="3"/>
        <v>-4.8501404505932868</v>
      </c>
      <c r="M54" s="229">
        <f t="shared" si="4"/>
        <v>-11.089772390555069</v>
      </c>
      <c r="N54" s="41"/>
      <c r="O54" s="123" t="s">
        <v>429</v>
      </c>
      <c r="P54" s="57" t="s">
        <v>430</v>
      </c>
      <c r="Q54" s="37">
        <v>38637435</v>
      </c>
      <c r="R54" s="37">
        <v>33846442</v>
      </c>
      <c r="S54" s="37">
        <v>41863922.000000015</v>
      </c>
      <c r="T54" s="37">
        <v>39026708.000000015</v>
      </c>
      <c r="U54" s="36">
        <v>48100540</v>
      </c>
      <c r="V54" s="36">
        <v>65047266.000000022</v>
      </c>
      <c r="W54" s="229">
        <f t="shared" si="5"/>
        <v>68.352961318472694</v>
      </c>
      <c r="X54" s="229">
        <f t="shared" si="6"/>
        <v>92.183467910748249</v>
      </c>
      <c r="Y54" s="229">
        <f t="shared" si="7"/>
        <v>55.37785972370196</v>
      </c>
      <c r="Z54" s="229">
        <f t="shared" si="8"/>
        <v>66.673719956087496</v>
      </c>
      <c r="AA54" s="229">
        <f t="shared" si="9"/>
        <v>35.231883051624834</v>
      </c>
    </row>
    <row r="55" spans="1:27" x14ac:dyDescent="0.3">
      <c r="A55" s="123" t="s">
        <v>431</v>
      </c>
      <c r="B55" s="112" t="s">
        <v>432</v>
      </c>
      <c r="C55" s="37">
        <v>976670</v>
      </c>
      <c r="D55" s="37">
        <v>581242</v>
      </c>
      <c r="E55" s="37">
        <v>4114673</v>
      </c>
      <c r="F55" s="37">
        <v>2096039.0000000005</v>
      </c>
      <c r="G55" s="37">
        <v>1453100</v>
      </c>
      <c r="H55" s="36">
        <v>1722467.9999999998</v>
      </c>
      <c r="I55" s="229">
        <f t="shared" si="0"/>
        <v>76.361309347067049</v>
      </c>
      <c r="J55" s="229">
        <f t="shared" si="1"/>
        <v>196.34265933982743</v>
      </c>
      <c r="K55" s="229">
        <f t="shared" si="2"/>
        <v>-58.138398847247409</v>
      </c>
      <c r="L55" s="229">
        <f t="shared" si="3"/>
        <v>-17.822712268235492</v>
      </c>
      <c r="M55" s="229">
        <f t="shared" si="4"/>
        <v>18.537471612414819</v>
      </c>
      <c r="N55" s="41"/>
      <c r="O55" s="123" t="s">
        <v>431</v>
      </c>
      <c r="P55" s="57" t="s">
        <v>432</v>
      </c>
      <c r="Q55" s="37">
        <v>1609313</v>
      </c>
      <c r="R55" s="37">
        <v>25112714</v>
      </c>
      <c r="S55" s="37">
        <v>49022891.999999985</v>
      </c>
      <c r="T55" s="37">
        <v>42646504.000000007</v>
      </c>
      <c r="U55" s="101">
        <v>256993701.00000003</v>
      </c>
      <c r="V55" s="101">
        <v>785423628</v>
      </c>
      <c r="W55" s="229">
        <f t="shared" si="5"/>
        <v>48704.90171893224</v>
      </c>
      <c r="X55" s="229">
        <f t="shared" si="6"/>
        <v>3027.5935687397227</v>
      </c>
      <c r="Y55" s="229">
        <f t="shared" si="7"/>
        <v>1502.1568617371661</v>
      </c>
      <c r="Z55" s="229">
        <f t="shared" si="8"/>
        <v>1741.7069497654481</v>
      </c>
      <c r="AA55" s="229">
        <f t="shared" si="9"/>
        <v>205.61979727277435</v>
      </c>
    </row>
    <row r="56" spans="1:27" x14ac:dyDescent="0.3">
      <c r="A56" s="123" t="s">
        <v>433</v>
      </c>
      <c r="B56" s="112" t="s">
        <v>434</v>
      </c>
      <c r="C56" s="37">
        <v>3832526</v>
      </c>
      <c r="D56" s="37">
        <v>6018894</v>
      </c>
      <c r="E56" s="37">
        <v>7280673.0000000028</v>
      </c>
      <c r="F56" s="37">
        <v>6217749.0000000028</v>
      </c>
      <c r="G56" s="37">
        <v>6924035</v>
      </c>
      <c r="H56" s="36">
        <v>5422142.0000000009</v>
      </c>
      <c r="I56" s="229">
        <f t="shared" si="0"/>
        <v>41.476978890684649</v>
      </c>
      <c r="J56" s="229">
        <f t="shared" si="1"/>
        <v>-9.9146454481504236</v>
      </c>
      <c r="K56" s="229">
        <f t="shared" si="2"/>
        <v>-25.526912141226518</v>
      </c>
      <c r="L56" s="229">
        <f t="shared" si="3"/>
        <v>-12.795740066059295</v>
      </c>
      <c r="M56" s="229">
        <f t="shared" si="4"/>
        <v>-21.691008205475555</v>
      </c>
      <c r="N56" s="41"/>
      <c r="O56" s="123" t="s">
        <v>433</v>
      </c>
      <c r="P56" s="57" t="s">
        <v>434</v>
      </c>
      <c r="Q56" s="37">
        <v>6523205</v>
      </c>
      <c r="R56" s="37">
        <v>6078452</v>
      </c>
      <c r="S56" s="37">
        <v>6347276.0000000009</v>
      </c>
      <c r="T56" s="37">
        <v>6942404.0000000037</v>
      </c>
      <c r="U56" s="36">
        <v>5884116</v>
      </c>
      <c r="V56" s="36">
        <v>5526004.9999999991</v>
      </c>
      <c r="W56" s="229">
        <f t="shared" si="5"/>
        <v>-15.286964000058262</v>
      </c>
      <c r="X56" s="229">
        <f t="shared" si="6"/>
        <v>-9.0886133508992231</v>
      </c>
      <c r="Y56" s="229">
        <f t="shared" si="7"/>
        <v>-12.938952079600782</v>
      </c>
      <c r="Z56" s="229">
        <f t="shared" si="8"/>
        <v>-20.402140238453484</v>
      </c>
      <c r="AA56" s="229">
        <f t="shared" si="9"/>
        <v>-6.0860628852320531</v>
      </c>
    </row>
    <row r="57" spans="1:27" x14ac:dyDescent="0.3">
      <c r="A57" s="123" t="s">
        <v>435</v>
      </c>
      <c r="B57" s="112" t="s">
        <v>436</v>
      </c>
      <c r="C57" s="37">
        <v>35213742</v>
      </c>
      <c r="D57" s="37">
        <v>31324724</v>
      </c>
      <c r="E57" s="37">
        <v>30471623.00000003</v>
      </c>
      <c r="F57" s="37">
        <v>27052036.000000011</v>
      </c>
      <c r="G57" s="37">
        <v>35088769.999999985</v>
      </c>
      <c r="H57" s="36">
        <v>33318538.999999981</v>
      </c>
      <c r="I57" s="229">
        <f t="shared" si="0"/>
        <v>-5.3819983119090722</v>
      </c>
      <c r="J57" s="229">
        <f t="shared" si="1"/>
        <v>6.3649882437910179</v>
      </c>
      <c r="K57" s="229">
        <f t="shared" si="2"/>
        <v>9.342843339850802</v>
      </c>
      <c r="L57" s="229">
        <f t="shared" si="3"/>
        <v>23.164626130173602</v>
      </c>
      <c r="M57" s="229">
        <f t="shared" si="4"/>
        <v>-5.0450072772570991</v>
      </c>
      <c r="N57" s="41"/>
      <c r="O57" s="123" t="s">
        <v>435</v>
      </c>
      <c r="P57" s="57" t="s">
        <v>436</v>
      </c>
      <c r="Q57" s="37">
        <v>113422144</v>
      </c>
      <c r="R57" s="37">
        <v>103009030</v>
      </c>
      <c r="S57" s="37">
        <v>119208592.99999981</v>
      </c>
      <c r="T57" s="37">
        <v>126630167</v>
      </c>
      <c r="U57" s="101">
        <v>135390486.00000006</v>
      </c>
      <c r="V57" s="101">
        <v>127709866.00000006</v>
      </c>
      <c r="W57" s="229">
        <f t="shared" si="5"/>
        <v>12.596942269051141</v>
      </c>
      <c r="X57" s="229">
        <f t="shared" si="6"/>
        <v>23.979291912563454</v>
      </c>
      <c r="Y57" s="229">
        <f t="shared" si="7"/>
        <v>7.13142633937494</v>
      </c>
      <c r="Z57" s="229">
        <f t="shared" si="8"/>
        <v>0.85263963996831649</v>
      </c>
      <c r="AA57" s="229">
        <f t="shared" si="9"/>
        <v>-5.6729392344451668</v>
      </c>
    </row>
    <row r="58" spans="1:27" x14ac:dyDescent="0.3">
      <c r="A58" s="123" t="s">
        <v>437</v>
      </c>
      <c r="B58" s="112" t="s">
        <v>34</v>
      </c>
      <c r="C58" s="37">
        <v>2334170</v>
      </c>
      <c r="D58" s="37">
        <v>3367034</v>
      </c>
      <c r="E58" s="37">
        <v>4737663.0000000009</v>
      </c>
      <c r="F58" s="37">
        <v>6133301.9999999981</v>
      </c>
      <c r="G58" s="37">
        <v>9640414</v>
      </c>
      <c r="H58" s="36">
        <v>7439809.9999999953</v>
      </c>
      <c r="I58" s="229">
        <f t="shared" si="0"/>
        <v>218.73471083939882</v>
      </c>
      <c r="J58" s="229">
        <f t="shared" si="1"/>
        <v>120.96034670276558</v>
      </c>
      <c r="K58" s="229">
        <f t="shared" si="2"/>
        <v>57.035441313575774</v>
      </c>
      <c r="L58" s="229">
        <f t="shared" si="3"/>
        <v>21.301869694334272</v>
      </c>
      <c r="M58" s="229">
        <f t="shared" si="4"/>
        <v>-22.826861999910008</v>
      </c>
      <c r="N58" s="41"/>
      <c r="O58" s="123" t="s">
        <v>437</v>
      </c>
      <c r="P58" s="57" t="s">
        <v>34</v>
      </c>
      <c r="Q58" s="37">
        <v>11359408</v>
      </c>
      <c r="R58" s="37">
        <v>13023569</v>
      </c>
      <c r="S58" s="37">
        <v>10689269.999999994</v>
      </c>
      <c r="T58" s="37">
        <v>8136161.0000000047</v>
      </c>
      <c r="U58" s="36">
        <v>5974388</v>
      </c>
      <c r="V58" s="36">
        <v>22873893</v>
      </c>
      <c r="W58" s="229">
        <f t="shared" si="5"/>
        <v>101.36518558009362</v>
      </c>
      <c r="X58" s="229">
        <f t="shared" si="6"/>
        <v>75.634597551562109</v>
      </c>
      <c r="Y58" s="229">
        <f t="shared" si="7"/>
        <v>113.98929019474679</v>
      </c>
      <c r="Z58" s="229">
        <f t="shared" si="8"/>
        <v>181.13864757592665</v>
      </c>
      <c r="AA58" s="229">
        <f t="shared" si="9"/>
        <v>282.86587680612644</v>
      </c>
    </row>
    <row r="59" spans="1:27" x14ac:dyDescent="0.3">
      <c r="A59" s="123" t="s">
        <v>438</v>
      </c>
      <c r="B59" s="112" t="s">
        <v>439</v>
      </c>
      <c r="C59" s="37">
        <v>353168</v>
      </c>
      <c r="D59" s="37">
        <v>149101</v>
      </c>
      <c r="E59" s="37">
        <v>132751</v>
      </c>
      <c r="F59" s="37">
        <v>203084.00000000003</v>
      </c>
      <c r="G59" s="37">
        <v>1155288</v>
      </c>
      <c r="H59" s="36">
        <v>253456.99999999997</v>
      </c>
      <c r="I59" s="229">
        <f t="shared" si="0"/>
        <v>-28.233305395732359</v>
      </c>
      <c r="J59" s="229">
        <f t="shared" si="1"/>
        <v>69.990140911194402</v>
      </c>
      <c r="K59" s="229">
        <f t="shared" si="2"/>
        <v>90.926622021679663</v>
      </c>
      <c r="L59" s="229">
        <f t="shared" si="3"/>
        <v>24.804021981052131</v>
      </c>
      <c r="M59" s="229">
        <f t="shared" si="4"/>
        <v>-78.061141464292888</v>
      </c>
      <c r="N59" s="41"/>
      <c r="O59" s="123" t="s">
        <v>438</v>
      </c>
      <c r="P59" s="57" t="s">
        <v>439</v>
      </c>
      <c r="Q59" s="37">
        <v>142419</v>
      </c>
      <c r="R59" s="37">
        <v>2290</v>
      </c>
      <c r="S59" s="37"/>
      <c r="T59" s="37">
        <v>5000</v>
      </c>
      <c r="U59" s="101">
        <v>16774</v>
      </c>
      <c r="V59" s="101">
        <v>6575</v>
      </c>
      <c r="W59" s="229">
        <f t="shared" si="5"/>
        <v>-95.38334070594513</v>
      </c>
      <c r="X59" s="229">
        <f t="shared" si="6"/>
        <v>187.11790393013098</v>
      </c>
      <c r="Y59" s="229" t="str">
        <f t="shared" si="7"/>
        <v xml:space="preserve"> </v>
      </c>
      <c r="Z59" s="229">
        <f t="shared" si="8"/>
        <v>31.5</v>
      </c>
      <c r="AA59" s="229">
        <f t="shared" si="9"/>
        <v>-60.802432335757722</v>
      </c>
    </row>
    <row r="60" spans="1:27" x14ac:dyDescent="0.3">
      <c r="A60" s="123" t="s">
        <v>440</v>
      </c>
      <c r="B60" s="112" t="s">
        <v>441</v>
      </c>
      <c r="C60" s="37">
        <v>9586</v>
      </c>
      <c r="D60" s="37">
        <v>40486</v>
      </c>
      <c r="E60" s="37">
        <v>14135</v>
      </c>
      <c r="F60" s="37">
        <v>16100</v>
      </c>
      <c r="G60" s="37">
        <v>153973</v>
      </c>
      <c r="H60" s="36">
        <v>5136</v>
      </c>
      <c r="I60" s="229">
        <f t="shared" si="0"/>
        <v>-46.421865220112664</v>
      </c>
      <c r="J60" s="229">
        <f t="shared" si="1"/>
        <v>-87.31413328064022</v>
      </c>
      <c r="K60" s="229">
        <f t="shared" si="2"/>
        <v>-63.664662186062962</v>
      </c>
      <c r="L60" s="229">
        <f t="shared" si="3"/>
        <v>-68.099378881987576</v>
      </c>
      <c r="M60" s="229">
        <f t="shared" si="4"/>
        <v>-96.664350243224462</v>
      </c>
      <c r="N60" s="41"/>
      <c r="O60" s="123" t="s">
        <v>440</v>
      </c>
      <c r="P60" s="57" t="s">
        <v>441</v>
      </c>
      <c r="Q60" s="37">
        <v>305474</v>
      </c>
      <c r="R60" s="37">
        <v>2668375</v>
      </c>
      <c r="S60" s="37">
        <v>753602.00000000012</v>
      </c>
      <c r="T60" s="37">
        <v>487723</v>
      </c>
      <c r="U60" s="36">
        <v>292239</v>
      </c>
      <c r="V60" s="36">
        <v>65498.999999999993</v>
      </c>
      <c r="W60" s="229">
        <f t="shared" si="5"/>
        <v>-78.558240635864266</v>
      </c>
      <c r="X60" s="229">
        <f t="shared" si="6"/>
        <v>-97.545360003747604</v>
      </c>
      <c r="Y60" s="229">
        <f t="shared" si="7"/>
        <v>-91.30854217478192</v>
      </c>
      <c r="Z60" s="229">
        <f t="shared" si="8"/>
        <v>-86.570450850175206</v>
      </c>
      <c r="AA60" s="229">
        <f t="shared" si="9"/>
        <v>-77.587180355804662</v>
      </c>
    </row>
    <row r="61" spans="1:27" x14ac:dyDescent="0.3">
      <c r="A61" s="123" t="s">
        <v>442</v>
      </c>
      <c r="B61" s="112" t="s">
        <v>443</v>
      </c>
      <c r="C61" s="37">
        <v>268221</v>
      </c>
      <c r="D61" s="37">
        <v>277592</v>
      </c>
      <c r="E61" s="37">
        <v>187048.00000000006</v>
      </c>
      <c r="F61" s="37">
        <v>476408.99999999988</v>
      </c>
      <c r="G61" s="37">
        <v>253240</v>
      </c>
      <c r="H61" s="36">
        <v>490208.00000000012</v>
      </c>
      <c r="I61" s="229">
        <f t="shared" si="0"/>
        <v>82.762721785393438</v>
      </c>
      <c r="J61" s="229">
        <f t="shared" si="1"/>
        <v>76.592985388627966</v>
      </c>
      <c r="K61" s="229">
        <f t="shared" si="2"/>
        <v>162.07604465164019</v>
      </c>
      <c r="L61" s="229">
        <f t="shared" si="3"/>
        <v>2.8964608141324391</v>
      </c>
      <c r="M61" s="229">
        <f t="shared" si="4"/>
        <v>93.574474806507709</v>
      </c>
      <c r="N61" s="41"/>
      <c r="O61" s="123" t="s">
        <v>442</v>
      </c>
      <c r="P61" s="57" t="s">
        <v>443</v>
      </c>
      <c r="Q61" s="37">
        <v>3866277</v>
      </c>
      <c r="R61" s="37">
        <v>3849286</v>
      </c>
      <c r="S61" s="37">
        <v>4041807.9999999986</v>
      </c>
      <c r="T61" s="37">
        <v>3782255.9999999986</v>
      </c>
      <c r="U61" s="101">
        <v>4690836.0000000009</v>
      </c>
      <c r="V61" s="101">
        <v>5142535.9999999935</v>
      </c>
      <c r="W61" s="229">
        <f t="shared" si="5"/>
        <v>33.010024889577068</v>
      </c>
      <c r="X61" s="229">
        <f t="shared" si="6"/>
        <v>33.597139833205262</v>
      </c>
      <c r="Y61" s="229">
        <f t="shared" si="7"/>
        <v>27.233554884348663</v>
      </c>
      <c r="Z61" s="229">
        <f t="shared" si="8"/>
        <v>35.964778692928121</v>
      </c>
      <c r="AA61" s="229">
        <f t="shared" si="9"/>
        <v>9.6294136055916795</v>
      </c>
    </row>
    <row r="62" spans="1:27" x14ac:dyDescent="0.3">
      <c r="A62" s="123" t="s">
        <v>444</v>
      </c>
      <c r="B62" s="112" t="s">
        <v>445</v>
      </c>
      <c r="C62" s="37">
        <v>881168</v>
      </c>
      <c r="D62" s="37">
        <v>941389</v>
      </c>
      <c r="E62" s="37">
        <v>827766.00000000012</v>
      </c>
      <c r="F62" s="37">
        <v>935314</v>
      </c>
      <c r="G62" s="37">
        <v>1000327</v>
      </c>
      <c r="H62" s="36">
        <v>840038</v>
      </c>
      <c r="I62" s="229">
        <f t="shared" si="0"/>
        <v>-4.6676683674395747</v>
      </c>
      <c r="J62" s="229">
        <f t="shared" si="1"/>
        <v>-10.766112627192371</v>
      </c>
      <c r="K62" s="229">
        <f t="shared" si="2"/>
        <v>1.4825445838558124</v>
      </c>
      <c r="L62" s="229">
        <f t="shared" si="3"/>
        <v>-10.186525594613144</v>
      </c>
      <c r="M62" s="229">
        <f t="shared" si="4"/>
        <v>-16.023660263093959</v>
      </c>
      <c r="N62" s="41"/>
      <c r="O62" s="123" t="s">
        <v>444</v>
      </c>
      <c r="P62" s="57" t="s">
        <v>445</v>
      </c>
      <c r="Q62" s="37">
        <v>5096</v>
      </c>
      <c r="R62" s="37">
        <v>31533</v>
      </c>
      <c r="S62" s="37">
        <v>8989</v>
      </c>
      <c r="T62" s="37">
        <v>6671</v>
      </c>
      <c r="U62" s="36">
        <v>342</v>
      </c>
      <c r="V62" s="36"/>
      <c r="W62" s="229">
        <f t="shared" si="5"/>
        <v>-100</v>
      </c>
      <c r="X62" s="229">
        <f t="shared" si="6"/>
        <v>-100</v>
      </c>
      <c r="Y62" s="229">
        <f t="shared" si="7"/>
        <v>-100</v>
      </c>
      <c r="Z62" s="229">
        <f t="shared" si="8"/>
        <v>-100</v>
      </c>
      <c r="AA62" s="229">
        <f t="shared" si="9"/>
        <v>-100</v>
      </c>
    </row>
    <row r="63" spans="1:27" x14ac:dyDescent="0.3">
      <c r="A63" s="123" t="s">
        <v>446</v>
      </c>
      <c r="B63" s="112" t="s">
        <v>447</v>
      </c>
      <c r="C63" s="37">
        <v>453399</v>
      </c>
      <c r="D63" s="37">
        <v>503342</v>
      </c>
      <c r="E63" s="37">
        <v>448556.99999999994</v>
      </c>
      <c r="F63" s="37">
        <v>175106.00000000003</v>
      </c>
      <c r="G63" s="37">
        <v>179086</v>
      </c>
      <c r="H63" s="36">
        <v>113319.99999999999</v>
      </c>
      <c r="I63" s="229">
        <f t="shared" si="0"/>
        <v>-75.006561549540251</v>
      </c>
      <c r="J63" s="229">
        <f t="shared" si="1"/>
        <v>-77.486480365238748</v>
      </c>
      <c r="K63" s="229">
        <f t="shared" si="2"/>
        <v>-74.736767010658625</v>
      </c>
      <c r="L63" s="229">
        <f t="shared" si="3"/>
        <v>-35.284913138327653</v>
      </c>
      <c r="M63" s="229">
        <f t="shared" si="4"/>
        <v>-36.723138603799299</v>
      </c>
      <c r="N63" s="41"/>
      <c r="O63" s="123" t="s">
        <v>446</v>
      </c>
      <c r="P63" s="57" t="s">
        <v>447</v>
      </c>
      <c r="Q63" s="37">
        <v>520991</v>
      </c>
      <c r="R63" s="37">
        <v>1488609</v>
      </c>
      <c r="S63" s="37">
        <v>736986.99999999988</v>
      </c>
      <c r="T63" s="37">
        <v>1287807.0000000005</v>
      </c>
      <c r="U63" s="101">
        <v>826683.00000000012</v>
      </c>
      <c r="V63" s="101">
        <v>612109.00000000023</v>
      </c>
      <c r="W63" s="229">
        <f t="shared" si="5"/>
        <v>17.489361620450296</v>
      </c>
      <c r="X63" s="229">
        <f t="shared" si="6"/>
        <v>-58.880471634928966</v>
      </c>
      <c r="Y63" s="229">
        <f t="shared" si="7"/>
        <v>-16.944396576873089</v>
      </c>
      <c r="Z63" s="229">
        <f t="shared" si="8"/>
        <v>-52.468887030432356</v>
      </c>
      <c r="AA63" s="229">
        <f t="shared" si="9"/>
        <v>-25.956019417358263</v>
      </c>
    </row>
    <row r="64" spans="1:27" x14ac:dyDescent="0.3">
      <c r="A64" s="123" t="s">
        <v>448</v>
      </c>
      <c r="B64" s="112" t="s">
        <v>35</v>
      </c>
      <c r="C64" s="37">
        <v>123506</v>
      </c>
      <c r="D64" s="37">
        <v>94164</v>
      </c>
      <c r="E64" s="37">
        <v>69067</v>
      </c>
      <c r="F64" s="37">
        <v>77260</v>
      </c>
      <c r="G64" s="37">
        <v>38475</v>
      </c>
      <c r="H64" s="36">
        <v>45791</v>
      </c>
      <c r="I64" s="229">
        <f t="shared" si="0"/>
        <v>-62.924068466309329</v>
      </c>
      <c r="J64" s="229">
        <f t="shared" si="1"/>
        <v>-51.371012276453847</v>
      </c>
      <c r="K64" s="229">
        <f t="shared" si="2"/>
        <v>-33.700609553042696</v>
      </c>
      <c r="L64" s="229">
        <f t="shared" si="3"/>
        <v>-40.731296919492621</v>
      </c>
      <c r="M64" s="229">
        <f t="shared" si="4"/>
        <v>19.014944769330739</v>
      </c>
      <c r="N64" s="41"/>
      <c r="O64" s="123" t="s">
        <v>448</v>
      </c>
      <c r="P64" s="57" t="s">
        <v>35</v>
      </c>
      <c r="Q64" s="37">
        <v>538608</v>
      </c>
      <c r="R64" s="37">
        <v>135120</v>
      </c>
      <c r="S64" s="37">
        <v>286051.00000000006</v>
      </c>
      <c r="T64" s="37">
        <v>390732.99999999994</v>
      </c>
      <c r="U64" s="36">
        <v>443900</v>
      </c>
      <c r="V64" s="36">
        <v>240221.99999999997</v>
      </c>
      <c r="W64" s="229">
        <f t="shared" si="5"/>
        <v>-55.399474200160419</v>
      </c>
      <c r="X64" s="229">
        <f t="shared" si="6"/>
        <v>77.784191829484882</v>
      </c>
      <c r="Y64" s="229">
        <f t="shared" si="7"/>
        <v>-16.021268934560652</v>
      </c>
      <c r="Z64" s="229">
        <f t="shared" si="8"/>
        <v>-38.520165944519661</v>
      </c>
      <c r="AA64" s="229">
        <f t="shared" si="9"/>
        <v>-45.883757603063756</v>
      </c>
    </row>
    <row r="65" spans="1:27" x14ac:dyDescent="0.3">
      <c r="A65" s="123" t="s">
        <v>449</v>
      </c>
      <c r="B65" s="112" t="s">
        <v>450</v>
      </c>
      <c r="C65" s="37">
        <v>1209515</v>
      </c>
      <c r="D65" s="37">
        <v>1399990</v>
      </c>
      <c r="E65" s="37">
        <v>2409301.9999999995</v>
      </c>
      <c r="F65" s="37">
        <v>1987440.0000000005</v>
      </c>
      <c r="G65" s="37">
        <v>2000489</v>
      </c>
      <c r="H65" s="36">
        <v>2119624</v>
      </c>
      <c r="I65" s="229">
        <f t="shared" si="0"/>
        <v>75.245780333439427</v>
      </c>
      <c r="J65" s="229">
        <f t="shared" si="1"/>
        <v>51.402795734255221</v>
      </c>
      <c r="K65" s="229">
        <f t="shared" si="2"/>
        <v>-12.023316296587126</v>
      </c>
      <c r="L65" s="229">
        <f t="shared" si="3"/>
        <v>6.6509680795394814</v>
      </c>
      <c r="M65" s="229">
        <f t="shared" si="4"/>
        <v>5.9552939306339709</v>
      </c>
      <c r="N65" s="41"/>
      <c r="O65" s="123" t="s">
        <v>449</v>
      </c>
      <c r="P65" s="57" t="s">
        <v>450</v>
      </c>
      <c r="Q65" s="37">
        <v>89577</v>
      </c>
      <c r="R65" s="37">
        <v>208979</v>
      </c>
      <c r="S65" s="37">
        <v>1245638.0000000002</v>
      </c>
      <c r="T65" s="37">
        <v>278069.00000000006</v>
      </c>
      <c r="U65" s="101">
        <v>205492</v>
      </c>
      <c r="V65" s="101">
        <v>264840</v>
      </c>
      <c r="W65" s="229">
        <f t="shared" si="5"/>
        <v>195.65625104658562</v>
      </c>
      <c r="X65" s="229">
        <f t="shared" si="6"/>
        <v>26.73043702955799</v>
      </c>
      <c r="Y65" s="229">
        <f t="shared" si="7"/>
        <v>-78.738606240336281</v>
      </c>
      <c r="Z65" s="229">
        <f t="shared" si="8"/>
        <v>-4.7574522870223035</v>
      </c>
      <c r="AA65" s="229">
        <f t="shared" si="9"/>
        <v>28.880929671228074</v>
      </c>
    </row>
    <row r="66" spans="1:27" x14ac:dyDescent="0.3">
      <c r="A66" s="123" t="s">
        <v>451</v>
      </c>
      <c r="B66" s="112" t="s">
        <v>452</v>
      </c>
      <c r="C66" s="37">
        <v>56684853</v>
      </c>
      <c r="D66" s="37">
        <v>42445709</v>
      </c>
      <c r="E66" s="37">
        <v>51050579.999999993</v>
      </c>
      <c r="F66" s="37">
        <v>41557475.999999985</v>
      </c>
      <c r="G66" s="37">
        <v>40550538</v>
      </c>
      <c r="H66" s="36">
        <v>43973289</v>
      </c>
      <c r="I66" s="229">
        <f t="shared" si="0"/>
        <v>-22.424974798823243</v>
      </c>
      <c r="J66" s="229">
        <f t="shared" si="1"/>
        <v>3.5989032483825412</v>
      </c>
      <c r="K66" s="229">
        <f t="shared" si="2"/>
        <v>-13.863292052705361</v>
      </c>
      <c r="L66" s="229">
        <f t="shared" si="3"/>
        <v>5.813185093339186</v>
      </c>
      <c r="M66" s="229">
        <f t="shared" si="4"/>
        <v>8.4407042885596297</v>
      </c>
      <c r="N66" s="41"/>
      <c r="O66" s="123" t="s">
        <v>451</v>
      </c>
      <c r="P66" s="57" t="s">
        <v>452</v>
      </c>
      <c r="Q66" s="37">
        <v>259372</v>
      </c>
      <c r="R66" s="37">
        <v>525386</v>
      </c>
      <c r="S66" s="37">
        <v>96038</v>
      </c>
      <c r="T66" s="37">
        <v>119667</v>
      </c>
      <c r="U66" s="36">
        <v>611754</v>
      </c>
      <c r="V66" s="36">
        <v>616022.00000000012</v>
      </c>
      <c r="W66" s="229">
        <f t="shared" si="5"/>
        <v>137.50520487947819</v>
      </c>
      <c r="X66" s="229">
        <f t="shared" si="6"/>
        <v>17.251316175155054</v>
      </c>
      <c r="Y66" s="229">
        <f t="shared" si="7"/>
        <v>541.43568170932349</v>
      </c>
      <c r="Z66" s="229">
        <f t="shared" si="8"/>
        <v>414.78018167080324</v>
      </c>
      <c r="AA66" s="229">
        <f t="shared" si="9"/>
        <v>0.69766605530983838</v>
      </c>
    </row>
    <row r="67" spans="1:27" x14ac:dyDescent="0.3">
      <c r="A67" s="123" t="s">
        <v>453</v>
      </c>
      <c r="B67" s="112" t="s">
        <v>454</v>
      </c>
      <c r="C67" s="37">
        <v>14679713</v>
      </c>
      <c r="D67" s="37">
        <v>2908221</v>
      </c>
      <c r="E67" s="37">
        <v>7981818.0000000019</v>
      </c>
      <c r="F67" s="37">
        <v>374795339</v>
      </c>
      <c r="G67" s="37">
        <v>513409194</v>
      </c>
      <c r="H67" s="36">
        <v>19993611.000000011</v>
      </c>
      <c r="I67" s="229">
        <f t="shared" si="0"/>
        <v>36.198922962594764</v>
      </c>
      <c r="J67" s="229">
        <f t="shared" si="1"/>
        <v>587.48595791035177</v>
      </c>
      <c r="K67" s="229">
        <f t="shared" si="2"/>
        <v>150.48943736877996</v>
      </c>
      <c r="L67" s="229">
        <f t="shared" si="3"/>
        <v>-94.665459006682042</v>
      </c>
      <c r="M67" s="229">
        <f t="shared" si="4"/>
        <v>-96.10571621356668</v>
      </c>
      <c r="N67" s="41"/>
      <c r="O67" s="123" t="s">
        <v>453</v>
      </c>
      <c r="P67" s="57" t="s">
        <v>454</v>
      </c>
      <c r="Q67" s="37">
        <v>98667258</v>
      </c>
      <c r="R67" s="37">
        <v>67383651</v>
      </c>
      <c r="S67" s="37">
        <v>55320099.999999963</v>
      </c>
      <c r="T67" s="37">
        <v>57260822.999999993</v>
      </c>
      <c r="U67" s="101">
        <v>54778688</v>
      </c>
      <c r="V67" s="101">
        <v>51259495.00000003</v>
      </c>
      <c r="W67" s="229">
        <f t="shared" si="5"/>
        <v>-48.048120481872495</v>
      </c>
      <c r="X67" s="229">
        <f t="shared" si="6"/>
        <v>-23.928884470804306</v>
      </c>
      <c r="Y67" s="229">
        <f t="shared" si="7"/>
        <v>-7.3401982281303475</v>
      </c>
      <c r="Z67" s="229">
        <f t="shared" si="8"/>
        <v>-10.480687642229597</v>
      </c>
      <c r="AA67" s="229">
        <f t="shared" si="9"/>
        <v>-6.4243835120694541</v>
      </c>
    </row>
    <row r="68" spans="1:27" x14ac:dyDescent="0.3">
      <c r="A68" s="123" t="s">
        <v>455</v>
      </c>
      <c r="B68" s="112" t="s">
        <v>456</v>
      </c>
      <c r="C68" s="37">
        <v>915786</v>
      </c>
      <c r="D68" s="37">
        <v>912098</v>
      </c>
      <c r="E68" s="37">
        <v>968996.00000000012</v>
      </c>
      <c r="F68" s="37">
        <v>365158</v>
      </c>
      <c r="G68" s="37">
        <v>1890921.9999999998</v>
      </c>
      <c r="H68" s="36">
        <v>1301557.9999999998</v>
      </c>
      <c r="I68" s="229">
        <f t="shared" si="0"/>
        <v>42.124688518933425</v>
      </c>
      <c r="J68" s="229">
        <f t="shared" si="1"/>
        <v>42.699359060100988</v>
      </c>
      <c r="K68" s="229">
        <f t="shared" si="2"/>
        <v>34.320265511931893</v>
      </c>
      <c r="L68" s="229">
        <f t="shared" si="3"/>
        <v>256.4369396261344</v>
      </c>
      <c r="M68" s="229">
        <f t="shared" si="4"/>
        <v>-31.168075679483337</v>
      </c>
      <c r="N68" s="41"/>
      <c r="O68" s="123" t="s">
        <v>455</v>
      </c>
      <c r="P68" s="57" t="s">
        <v>456</v>
      </c>
      <c r="Q68" s="37">
        <v>5086417</v>
      </c>
      <c r="R68" s="37">
        <v>5057825</v>
      </c>
      <c r="S68" s="37">
        <v>7732286</v>
      </c>
      <c r="T68" s="37">
        <v>8679864.9999999981</v>
      </c>
      <c r="U68" s="36">
        <v>7586781.0000000019</v>
      </c>
      <c r="V68" s="36">
        <v>6135775.9999999972</v>
      </c>
      <c r="W68" s="229">
        <f t="shared" si="5"/>
        <v>20.630612865598664</v>
      </c>
      <c r="X68" s="229">
        <f t="shared" si="6"/>
        <v>21.312540469470505</v>
      </c>
      <c r="Y68" s="229">
        <f t="shared" si="7"/>
        <v>-20.647322150267115</v>
      </c>
      <c r="Z68" s="229">
        <f t="shared" si="8"/>
        <v>-29.310236967971292</v>
      </c>
      <c r="AA68" s="229">
        <f t="shared" si="9"/>
        <v>-19.125436730017697</v>
      </c>
    </row>
    <row r="69" spans="1:27" x14ac:dyDescent="0.3">
      <c r="A69" s="123" t="s">
        <v>457</v>
      </c>
      <c r="B69" s="112" t="s">
        <v>458</v>
      </c>
      <c r="C69" s="37">
        <v>9809371</v>
      </c>
      <c r="D69" s="37">
        <v>9393567</v>
      </c>
      <c r="E69" s="37">
        <v>13275040.999999998</v>
      </c>
      <c r="F69" s="37">
        <v>14162681</v>
      </c>
      <c r="G69" s="37">
        <v>15430737.000000002</v>
      </c>
      <c r="H69" s="36">
        <v>17773406.999999981</v>
      </c>
      <c r="I69" s="229">
        <f t="shared" si="0"/>
        <v>81.188039477760412</v>
      </c>
      <c r="J69" s="229">
        <f t="shared" si="1"/>
        <v>89.208284776166295</v>
      </c>
      <c r="K69" s="229">
        <f t="shared" si="2"/>
        <v>33.885891576530611</v>
      </c>
      <c r="L69" s="229">
        <f t="shared" si="3"/>
        <v>25.494650341979622</v>
      </c>
      <c r="M69" s="229">
        <f t="shared" si="4"/>
        <v>15.181841282111023</v>
      </c>
      <c r="N69" s="41"/>
      <c r="O69" s="123" t="s">
        <v>457</v>
      </c>
      <c r="P69" s="57" t="s">
        <v>458</v>
      </c>
      <c r="Q69" s="37">
        <v>1556234</v>
      </c>
      <c r="R69" s="37">
        <v>1987831</v>
      </c>
      <c r="S69" s="37">
        <v>11315877.000000004</v>
      </c>
      <c r="T69" s="37">
        <v>2828237.0000000014</v>
      </c>
      <c r="U69" s="101">
        <v>6242548</v>
      </c>
      <c r="V69" s="101">
        <v>7016296</v>
      </c>
      <c r="W69" s="229">
        <f t="shared" si="5"/>
        <v>350.85096457216582</v>
      </c>
      <c r="X69" s="229">
        <f t="shared" si="6"/>
        <v>252.96239972110305</v>
      </c>
      <c r="Y69" s="229">
        <f t="shared" si="7"/>
        <v>-37.996003314634855</v>
      </c>
      <c r="Z69" s="229">
        <f t="shared" si="8"/>
        <v>148.08019978523708</v>
      </c>
      <c r="AA69" s="229">
        <f t="shared" si="9"/>
        <v>12.394746504151826</v>
      </c>
    </row>
    <row r="70" spans="1:27" x14ac:dyDescent="0.3">
      <c r="A70" s="123" t="s">
        <v>459</v>
      </c>
      <c r="B70" s="112" t="s">
        <v>460</v>
      </c>
      <c r="C70" s="37">
        <v>177917</v>
      </c>
      <c r="D70" s="37">
        <v>164017</v>
      </c>
      <c r="E70" s="37">
        <v>130218</v>
      </c>
      <c r="F70" s="37">
        <v>188581</v>
      </c>
      <c r="G70" s="37">
        <v>155838</v>
      </c>
      <c r="H70" s="36">
        <v>177382.00000000003</v>
      </c>
      <c r="I70" s="229">
        <f t="shared" si="0"/>
        <v>-0.30070201273626651</v>
      </c>
      <c r="J70" s="229">
        <f t="shared" si="1"/>
        <v>8.1485455775925857</v>
      </c>
      <c r="K70" s="229">
        <f t="shared" si="2"/>
        <v>36.219263081908821</v>
      </c>
      <c r="L70" s="229">
        <f t="shared" si="3"/>
        <v>-5.9385622093423933</v>
      </c>
      <c r="M70" s="229">
        <f t="shared" si="4"/>
        <v>13.824612738869874</v>
      </c>
      <c r="N70" s="41"/>
      <c r="O70" s="123" t="s">
        <v>459</v>
      </c>
      <c r="P70" s="57" t="s">
        <v>460</v>
      </c>
      <c r="Q70" s="37">
        <v>63434</v>
      </c>
      <c r="R70" s="37">
        <v>94068</v>
      </c>
      <c r="S70" s="37">
        <v>10588</v>
      </c>
      <c r="T70" s="37">
        <v>36145</v>
      </c>
      <c r="U70" s="36">
        <v>2270</v>
      </c>
      <c r="V70" s="36">
        <v>27647.000000000004</v>
      </c>
      <c r="W70" s="229">
        <f t="shared" si="5"/>
        <v>-56.416117539489861</v>
      </c>
      <c r="X70" s="229">
        <f t="shared" si="6"/>
        <v>-70.609559042394864</v>
      </c>
      <c r="Y70" s="229">
        <f t="shared" si="7"/>
        <v>161.1163581412921</v>
      </c>
      <c r="Z70" s="229">
        <f t="shared" si="8"/>
        <v>-23.510859039977859</v>
      </c>
      <c r="AA70" s="229">
        <f t="shared" si="9"/>
        <v>1117.9295154185024</v>
      </c>
    </row>
    <row r="71" spans="1:27" x14ac:dyDescent="0.3">
      <c r="A71" s="123" t="s">
        <v>461</v>
      </c>
      <c r="B71" s="112" t="s">
        <v>462</v>
      </c>
      <c r="C71" s="37">
        <v>1700669</v>
      </c>
      <c r="D71" s="37">
        <v>2277852</v>
      </c>
      <c r="E71" s="37">
        <v>2627750.9999999995</v>
      </c>
      <c r="F71" s="37">
        <v>1674131.9999999995</v>
      </c>
      <c r="G71" s="37">
        <v>3467626</v>
      </c>
      <c r="H71" s="36">
        <v>2771444</v>
      </c>
      <c r="I71" s="229">
        <f t="shared" si="0"/>
        <v>62.961987312051917</v>
      </c>
      <c r="J71" s="229">
        <f t="shared" si="1"/>
        <v>21.669186584554211</v>
      </c>
      <c r="K71" s="229">
        <f t="shared" si="2"/>
        <v>5.4682882815000511</v>
      </c>
      <c r="L71" s="229">
        <f t="shared" si="3"/>
        <v>65.545130252572704</v>
      </c>
      <c r="M71" s="229">
        <f t="shared" si="4"/>
        <v>-20.076617259185397</v>
      </c>
      <c r="N71" s="41"/>
      <c r="O71" s="123" t="s">
        <v>461</v>
      </c>
      <c r="P71" s="57" t="s">
        <v>462</v>
      </c>
      <c r="Q71" s="37">
        <v>8134038</v>
      </c>
      <c r="R71" s="37">
        <v>10256016</v>
      </c>
      <c r="S71" s="37">
        <v>11604105.999999993</v>
      </c>
      <c r="T71" s="37">
        <v>8813153.9999999981</v>
      </c>
      <c r="U71" s="101">
        <v>11888758.999999996</v>
      </c>
      <c r="V71" s="101">
        <v>9669452.0000000019</v>
      </c>
      <c r="W71" s="229">
        <f t="shared" si="5"/>
        <v>18.876405544208197</v>
      </c>
      <c r="X71" s="229">
        <f t="shared" si="6"/>
        <v>-5.7192188467724492</v>
      </c>
      <c r="Y71" s="229">
        <f t="shared" si="7"/>
        <v>-16.672150357812939</v>
      </c>
      <c r="Z71" s="229">
        <f t="shared" si="8"/>
        <v>9.7161356762857309</v>
      </c>
      <c r="AA71" s="229">
        <f t="shared" si="9"/>
        <v>-18.667272168608989</v>
      </c>
    </row>
    <row r="72" spans="1:27" x14ac:dyDescent="0.3">
      <c r="A72" s="123" t="s">
        <v>463</v>
      </c>
      <c r="B72" s="112" t="s">
        <v>464</v>
      </c>
      <c r="C72" s="37">
        <v>7957554</v>
      </c>
      <c r="D72" s="37">
        <v>11933958</v>
      </c>
      <c r="E72" s="37">
        <v>9027520.0000000037</v>
      </c>
      <c r="F72" s="37">
        <v>8807944.9999999981</v>
      </c>
      <c r="G72" s="37">
        <v>8692536</v>
      </c>
      <c r="H72" s="36">
        <v>7931584.9999999972</v>
      </c>
      <c r="I72" s="229">
        <f t="shared" ref="I72:I126" si="10">IFERROR(H72/C72*100-100," ")</f>
        <v>-0.32634399967631111</v>
      </c>
      <c r="J72" s="229">
        <f t="shared" ref="J72:J126" si="11">IFERROR(H72/D72*100-100," ")</f>
        <v>-33.537682971567378</v>
      </c>
      <c r="K72" s="229">
        <f t="shared" ref="K72:K126" si="12">IFERROR(H72/E72*100-100," ")</f>
        <v>-12.139934334125059</v>
      </c>
      <c r="L72" s="229">
        <f t="shared" ref="L72:L126" si="13">IFERROR(H72/F72*100-100," ")</f>
        <v>-9.9496534095069933</v>
      </c>
      <c r="M72" s="229">
        <f t="shared" ref="M72:M126" si="14">IFERROR(H72/G72*100-100," ")</f>
        <v>-8.7540736098188461</v>
      </c>
      <c r="N72" s="41"/>
      <c r="O72" s="123" t="s">
        <v>463</v>
      </c>
      <c r="P72" s="57" t="s">
        <v>464</v>
      </c>
      <c r="Q72" s="37">
        <v>16006977</v>
      </c>
      <c r="R72" s="37">
        <v>16033409</v>
      </c>
      <c r="S72" s="37">
        <v>17220056.000000015</v>
      </c>
      <c r="T72" s="37">
        <v>19550275.000000007</v>
      </c>
      <c r="U72" s="36">
        <v>19309883</v>
      </c>
      <c r="V72" s="36">
        <v>19893084.000000011</v>
      </c>
      <c r="W72" s="229">
        <f t="shared" ref="W72:W126" si="15">IFERROR(V72/Q72*100-100," ")</f>
        <v>24.277582206809029</v>
      </c>
      <c r="X72" s="229">
        <f t="shared" ref="X72:X126" si="16">IFERROR(V72/R72*100-100," ")</f>
        <v>24.072703440671987</v>
      </c>
      <c r="Y72" s="229">
        <f t="shared" ref="Y72:Y126" si="17">IFERROR(V72/S72*100-100," ")</f>
        <v>15.522760204728698</v>
      </c>
      <c r="Z72" s="229">
        <f t="shared" ref="Z72:Z126" si="18">IFERROR(V72/T72*100-100," ")</f>
        <v>1.7534740559915605</v>
      </c>
      <c r="AA72" s="229">
        <f t="shared" ref="AA72:AA126" si="19">IFERROR(V72/U72*100-100," ")</f>
        <v>3.0202202675179848</v>
      </c>
    </row>
    <row r="73" spans="1:27" x14ac:dyDescent="0.3">
      <c r="A73" s="123" t="s">
        <v>465</v>
      </c>
      <c r="B73" s="112" t="s">
        <v>466</v>
      </c>
      <c r="C73" s="37">
        <v>7187</v>
      </c>
      <c r="D73" s="37">
        <v>1328</v>
      </c>
      <c r="E73" s="37">
        <v>1884</v>
      </c>
      <c r="F73" s="37"/>
      <c r="G73" s="37">
        <v>7226</v>
      </c>
      <c r="H73" s="36">
        <v>11550</v>
      </c>
      <c r="I73" s="229">
        <f t="shared" si="10"/>
        <v>60.706831779602055</v>
      </c>
      <c r="J73" s="229">
        <f t="shared" si="11"/>
        <v>769.72891566265048</v>
      </c>
      <c r="K73" s="229">
        <f t="shared" si="12"/>
        <v>513.0573248407643</v>
      </c>
      <c r="L73" s="229" t="str">
        <f t="shared" si="13"/>
        <v xml:space="preserve"> </v>
      </c>
      <c r="M73" s="229">
        <f t="shared" si="14"/>
        <v>59.8394685856629</v>
      </c>
      <c r="N73" s="41"/>
      <c r="O73" s="123" t="s">
        <v>465</v>
      </c>
      <c r="P73" s="57" t="s">
        <v>466</v>
      </c>
      <c r="Q73" s="37">
        <v>422904</v>
      </c>
      <c r="R73" s="37">
        <v>780695</v>
      </c>
      <c r="S73" s="37">
        <v>494269.99999999994</v>
      </c>
      <c r="T73" s="37">
        <v>1206939.9999999998</v>
      </c>
      <c r="U73" s="101">
        <v>1300281</v>
      </c>
      <c r="V73" s="101">
        <v>1526877.9999999995</v>
      </c>
      <c r="W73" s="229">
        <f t="shared" si="15"/>
        <v>261.04600571288034</v>
      </c>
      <c r="X73" s="229">
        <f t="shared" si="16"/>
        <v>95.579323551450898</v>
      </c>
      <c r="Y73" s="229">
        <f t="shared" si="17"/>
        <v>208.91577477896692</v>
      </c>
      <c r="Z73" s="229">
        <f t="shared" si="18"/>
        <v>26.508194276434608</v>
      </c>
      <c r="AA73" s="229">
        <f t="shared" si="19"/>
        <v>17.426771597831504</v>
      </c>
    </row>
    <row r="74" spans="1:27" x14ac:dyDescent="0.3">
      <c r="A74" s="123" t="s">
        <v>467</v>
      </c>
      <c r="B74" s="112" t="s">
        <v>468</v>
      </c>
      <c r="C74" s="37">
        <v>239</v>
      </c>
      <c r="D74" s="37">
        <v>1207</v>
      </c>
      <c r="E74" s="37">
        <v>5770</v>
      </c>
      <c r="F74" s="37">
        <v>1221949</v>
      </c>
      <c r="G74" s="37">
        <v>345445</v>
      </c>
      <c r="H74" s="36">
        <v>840458</v>
      </c>
      <c r="I74" s="229">
        <f t="shared" si="10"/>
        <v>351556.06694560673</v>
      </c>
      <c r="J74" s="229">
        <f t="shared" si="11"/>
        <v>69531.980115990067</v>
      </c>
      <c r="K74" s="229">
        <f t="shared" si="12"/>
        <v>14465.996533795493</v>
      </c>
      <c r="L74" s="229">
        <f t="shared" si="13"/>
        <v>-31.219879062055782</v>
      </c>
      <c r="M74" s="229">
        <f t="shared" si="14"/>
        <v>143.29719636989969</v>
      </c>
      <c r="N74" s="41"/>
      <c r="O74" s="123" t="s">
        <v>467</v>
      </c>
      <c r="P74" s="57" t="s">
        <v>468</v>
      </c>
      <c r="Q74" s="37"/>
      <c r="R74" s="37">
        <v>221</v>
      </c>
      <c r="S74" s="37">
        <v>1212</v>
      </c>
      <c r="T74" s="37">
        <v>3763.9999999999995</v>
      </c>
      <c r="U74" s="36">
        <v>59</v>
      </c>
      <c r="V74" s="36">
        <v>530</v>
      </c>
      <c r="W74" s="229" t="str">
        <f t="shared" si="15"/>
        <v xml:space="preserve"> </v>
      </c>
      <c r="X74" s="229">
        <f t="shared" si="16"/>
        <v>139.81900452488688</v>
      </c>
      <c r="Y74" s="229">
        <f t="shared" si="17"/>
        <v>-56.270627062706268</v>
      </c>
      <c r="Z74" s="229">
        <f t="shared" si="18"/>
        <v>-85.919234856535596</v>
      </c>
      <c r="AA74" s="229">
        <f t="shared" si="19"/>
        <v>798.30508474576266</v>
      </c>
    </row>
    <row r="75" spans="1:27" x14ac:dyDescent="0.3">
      <c r="A75" s="123" t="s">
        <v>469</v>
      </c>
      <c r="B75" s="112" t="s">
        <v>470</v>
      </c>
      <c r="C75" s="37">
        <v>3079456</v>
      </c>
      <c r="D75" s="37">
        <v>3039848</v>
      </c>
      <c r="E75" s="37">
        <v>2825256.0000000019</v>
      </c>
      <c r="F75" s="37">
        <v>2205695.0000000019</v>
      </c>
      <c r="G75" s="37">
        <v>2347375</v>
      </c>
      <c r="H75" s="36">
        <v>2381244.0000000005</v>
      </c>
      <c r="I75" s="229">
        <f t="shared" si="10"/>
        <v>-22.673225400850001</v>
      </c>
      <c r="J75" s="229">
        <f t="shared" si="11"/>
        <v>-21.665688547585262</v>
      </c>
      <c r="K75" s="229">
        <f t="shared" si="12"/>
        <v>-15.715814779262516</v>
      </c>
      <c r="L75" s="229">
        <f t="shared" si="13"/>
        <v>7.9588973090113768</v>
      </c>
      <c r="M75" s="229">
        <f t="shared" si="14"/>
        <v>1.4428457319346251</v>
      </c>
      <c r="N75" s="41"/>
      <c r="O75" s="123" t="s">
        <v>469</v>
      </c>
      <c r="P75" s="57" t="s">
        <v>470</v>
      </c>
      <c r="Q75" s="37">
        <v>2880195</v>
      </c>
      <c r="R75" s="37">
        <v>2611707</v>
      </c>
      <c r="S75" s="37">
        <v>2536853.9999999995</v>
      </c>
      <c r="T75" s="37">
        <v>2401050.0000000009</v>
      </c>
      <c r="U75" s="101">
        <v>2252539.9999999995</v>
      </c>
      <c r="V75" s="101">
        <v>2554527.0000000014</v>
      </c>
      <c r="W75" s="229">
        <f t="shared" si="15"/>
        <v>-11.307151078312359</v>
      </c>
      <c r="X75" s="229">
        <f t="shared" si="16"/>
        <v>-2.1893726976264531</v>
      </c>
      <c r="Y75" s="229">
        <f t="shared" si="17"/>
        <v>0.69665026051958989</v>
      </c>
      <c r="Z75" s="229">
        <f t="shared" si="18"/>
        <v>6.3920784656712897</v>
      </c>
      <c r="AA75" s="229">
        <f t="shared" si="19"/>
        <v>13.406509984284497</v>
      </c>
    </row>
    <row r="76" spans="1:27" x14ac:dyDescent="0.3">
      <c r="A76" s="123" t="s">
        <v>471</v>
      </c>
      <c r="B76" s="112" t="s">
        <v>472</v>
      </c>
      <c r="C76" s="37">
        <v>16903000</v>
      </c>
      <c r="D76" s="37">
        <v>8092637</v>
      </c>
      <c r="E76" s="37">
        <v>10082505.000000004</v>
      </c>
      <c r="F76" s="37">
        <v>7931404.0000000065</v>
      </c>
      <c r="G76" s="37">
        <v>12187658.000000006</v>
      </c>
      <c r="H76" s="36">
        <v>7253648.9999999944</v>
      </c>
      <c r="I76" s="229">
        <f t="shared" si="10"/>
        <v>-57.086617760160948</v>
      </c>
      <c r="J76" s="229">
        <f t="shared" si="11"/>
        <v>-10.367300547398898</v>
      </c>
      <c r="K76" s="229">
        <f t="shared" si="12"/>
        <v>-28.057075101872087</v>
      </c>
      <c r="L76" s="229">
        <f t="shared" si="13"/>
        <v>-8.5452083893344906</v>
      </c>
      <c r="M76" s="229">
        <f t="shared" si="14"/>
        <v>-40.48365157604529</v>
      </c>
      <c r="N76" s="41"/>
      <c r="O76" s="123" t="s">
        <v>471</v>
      </c>
      <c r="P76" s="57" t="s">
        <v>472</v>
      </c>
      <c r="Q76" s="37">
        <v>33643031</v>
      </c>
      <c r="R76" s="37">
        <v>26483429</v>
      </c>
      <c r="S76" s="37">
        <v>29585532.000000004</v>
      </c>
      <c r="T76" s="37">
        <v>35442305.00000006</v>
      </c>
      <c r="U76" s="36">
        <v>33494738.000000004</v>
      </c>
      <c r="V76" s="36">
        <v>34080554.999999978</v>
      </c>
      <c r="W76" s="229">
        <f t="shared" si="15"/>
        <v>1.3004892454546564</v>
      </c>
      <c r="X76" s="229">
        <f t="shared" si="16"/>
        <v>28.686338162629852</v>
      </c>
      <c r="Y76" s="229">
        <f t="shared" si="17"/>
        <v>15.193314759389736</v>
      </c>
      <c r="Z76" s="229">
        <f t="shared" si="18"/>
        <v>-3.8421598143802385</v>
      </c>
      <c r="AA76" s="229">
        <f t="shared" si="19"/>
        <v>1.7489821834103481</v>
      </c>
    </row>
    <row r="77" spans="1:27" x14ac:dyDescent="0.3">
      <c r="A77" s="123" t="s">
        <v>473</v>
      </c>
      <c r="B77" s="112" t="s">
        <v>474</v>
      </c>
      <c r="C77" s="37">
        <v>1557311</v>
      </c>
      <c r="D77" s="37">
        <v>1125925</v>
      </c>
      <c r="E77" s="37">
        <v>7413482</v>
      </c>
      <c r="F77" s="37">
        <v>674692.99999999977</v>
      </c>
      <c r="G77" s="37">
        <v>1117936</v>
      </c>
      <c r="H77" s="36">
        <v>1373665.9999999998</v>
      </c>
      <c r="I77" s="229">
        <f t="shared" si="10"/>
        <v>-11.792442228944651</v>
      </c>
      <c r="J77" s="229">
        <f t="shared" si="11"/>
        <v>22.003330594844229</v>
      </c>
      <c r="K77" s="229">
        <f t="shared" si="12"/>
        <v>-81.470704319508712</v>
      </c>
      <c r="L77" s="229">
        <f t="shared" si="13"/>
        <v>103.59867376718009</v>
      </c>
      <c r="M77" s="229">
        <f t="shared" si="14"/>
        <v>22.875191424196004</v>
      </c>
      <c r="N77" s="41"/>
      <c r="O77" s="123" t="s">
        <v>473</v>
      </c>
      <c r="P77" s="57" t="s">
        <v>474</v>
      </c>
      <c r="Q77" s="37">
        <v>575219</v>
      </c>
      <c r="R77" s="37">
        <v>700408</v>
      </c>
      <c r="S77" s="37">
        <v>109658.99999999997</v>
      </c>
      <c r="T77" s="37">
        <v>121134.99999999999</v>
      </c>
      <c r="U77" s="101">
        <v>130437</v>
      </c>
      <c r="V77" s="101">
        <v>116332</v>
      </c>
      <c r="W77" s="229">
        <f t="shared" si="15"/>
        <v>-79.776050512935072</v>
      </c>
      <c r="X77" s="229">
        <f t="shared" si="16"/>
        <v>-83.390823634224631</v>
      </c>
      <c r="Y77" s="229">
        <f t="shared" si="17"/>
        <v>6.0852278426759483</v>
      </c>
      <c r="Z77" s="229">
        <f t="shared" si="18"/>
        <v>-3.9649977298055745</v>
      </c>
      <c r="AA77" s="229">
        <f t="shared" si="19"/>
        <v>-10.813649501291806</v>
      </c>
    </row>
    <row r="78" spans="1:27" x14ac:dyDescent="0.3">
      <c r="A78" s="123" t="s">
        <v>475</v>
      </c>
      <c r="B78" s="112" t="s">
        <v>476</v>
      </c>
      <c r="C78" s="37">
        <v>204594401</v>
      </c>
      <c r="D78" s="37">
        <v>88151887</v>
      </c>
      <c r="E78" s="37">
        <v>82118206.00000003</v>
      </c>
      <c r="F78" s="37">
        <v>74367487.999999985</v>
      </c>
      <c r="G78" s="37">
        <v>97124720</v>
      </c>
      <c r="H78" s="36">
        <v>129762505.0000001</v>
      </c>
      <c r="I78" s="229">
        <f t="shared" si="10"/>
        <v>-36.575730144247643</v>
      </c>
      <c r="J78" s="229">
        <f t="shared" si="11"/>
        <v>47.203320786542093</v>
      </c>
      <c r="K78" s="229">
        <f t="shared" si="12"/>
        <v>58.019166906788087</v>
      </c>
      <c r="L78" s="229">
        <f t="shared" si="13"/>
        <v>74.488218561315591</v>
      </c>
      <c r="M78" s="229">
        <f t="shared" si="14"/>
        <v>33.603993916276011</v>
      </c>
      <c r="N78" s="41"/>
      <c r="O78" s="123" t="s">
        <v>475</v>
      </c>
      <c r="P78" s="57" t="s">
        <v>476</v>
      </c>
      <c r="Q78" s="37">
        <v>813026</v>
      </c>
      <c r="R78" s="37">
        <v>873934</v>
      </c>
      <c r="S78" s="37">
        <v>454195</v>
      </c>
      <c r="T78" s="37">
        <v>147104.99999999997</v>
      </c>
      <c r="U78" s="36">
        <v>1078986</v>
      </c>
      <c r="V78" s="36">
        <v>401035</v>
      </c>
      <c r="W78" s="229">
        <f t="shared" si="15"/>
        <v>-50.673779190333399</v>
      </c>
      <c r="X78" s="229">
        <f t="shared" si="16"/>
        <v>-54.111523295809519</v>
      </c>
      <c r="Y78" s="229">
        <f t="shared" si="17"/>
        <v>-11.704223956670589</v>
      </c>
      <c r="Z78" s="229">
        <f t="shared" si="18"/>
        <v>172.61819788586388</v>
      </c>
      <c r="AA78" s="229">
        <f t="shared" si="19"/>
        <v>-62.832233226381071</v>
      </c>
    </row>
    <row r="79" spans="1:27" x14ac:dyDescent="0.3">
      <c r="A79" s="123" t="s">
        <v>477</v>
      </c>
      <c r="B79" s="112" t="s">
        <v>478</v>
      </c>
      <c r="C79" s="37">
        <v>76521277</v>
      </c>
      <c r="D79" s="37">
        <v>140316685</v>
      </c>
      <c r="E79" s="37">
        <v>91595248.999999985</v>
      </c>
      <c r="F79" s="37">
        <v>71736042.999999985</v>
      </c>
      <c r="G79" s="37">
        <v>120600701.99999999</v>
      </c>
      <c r="H79" s="36">
        <v>152247159.99999997</v>
      </c>
      <c r="I79" s="229">
        <f t="shared" si="10"/>
        <v>98.960558381690333</v>
      </c>
      <c r="J79" s="229">
        <f t="shared" si="11"/>
        <v>8.5025348197186759</v>
      </c>
      <c r="K79" s="229">
        <f t="shared" si="12"/>
        <v>66.217311118396537</v>
      </c>
      <c r="L79" s="229">
        <f t="shared" si="13"/>
        <v>112.23244778081778</v>
      </c>
      <c r="M79" s="229">
        <f t="shared" si="14"/>
        <v>26.240691368446576</v>
      </c>
      <c r="N79" s="41"/>
      <c r="O79" s="123" t="s">
        <v>477</v>
      </c>
      <c r="P79" s="57" t="s">
        <v>478</v>
      </c>
      <c r="Q79" s="37">
        <v>3420360</v>
      </c>
      <c r="R79" s="37">
        <v>3882392</v>
      </c>
      <c r="S79" s="37">
        <v>2800340.9999999991</v>
      </c>
      <c r="T79" s="37">
        <v>3231677</v>
      </c>
      <c r="U79" s="101">
        <v>2306111</v>
      </c>
      <c r="V79" s="101">
        <v>889087</v>
      </c>
      <c r="W79" s="229">
        <f t="shared" si="15"/>
        <v>-74.006040299851477</v>
      </c>
      <c r="X79" s="229">
        <f t="shared" si="16"/>
        <v>-77.099504635286706</v>
      </c>
      <c r="Y79" s="229">
        <f t="shared" si="17"/>
        <v>-68.250759461079909</v>
      </c>
      <c r="Z79" s="229">
        <f t="shared" si="18"/>
        <v>-72.488370589016171</v>
      </c>
      <c r="AA79" s="229">
        <f t="shared" si="19"/>
        <v>-61.446478508623393</v>
      </c>
    </row>
    <row r="80" spans="1:27" x14ac:dyDescent="0.3">
      <c r="A80" s="123" t="s">
        <v>479</v>
      </c>
      <c r="B80" s="112" t="s">
        <v>480</v>
      </c>
      <c r="C80" s="37">
        <v>9062095</v>
      </c>
      <c r="D80" s="37">
        <v>8300490</v>
      </c>
      <c r="E80" s="37">
        <v>8271204.0000000047</v>
      </c>
      <c r="F80" s="37">
        <v>12647210.999999994</v>
      </c>
      <c r="G80" s="37">
        <v>6820764</v>
      </c>
      <c r="H80" s="36">
        <v>9198654.9999999981</v>
      </c>
      <c r="I80" s="229">
        <f t="shared" si="10"/>
        <v>1.5069363099812847</v>
      </c>
      <c r="J80" s="229">
        <f t="shared" si="11"/>
        <v>10.820626252185093</v>
      </c>
      <c r="K80" s="229">
        <f t="shared" si="12"/>
        <v>11.213010826476918</v>
      </c>
      <c r="L80" s="229">
        <f t="shared" si="13"/>
        <v>-27.267323997361927</v>
      </c>
      <c r="M80" s="229">
        <f t="shared" si="14"/>
        <v>34.862531528726066</v>
      </c>
      <c r="N80" s="41"/>
      <c r="O80" s="123" t="s">
        <v>479</v>
      </c>
      <c r="P80" s="57" t="s">
        <v>480</v>
      </c>
      <c r="Q80" s="37">
        <v>219571</v>
      </c>
      <c r="R80" s="37">
        <v>499046</v>
      </c>
      <c r="S80" s="37">
        <v>103716.00000000001</v>
      </c>
      <c r="T80" s="37">
        <v>196014</v>
      </c>
      <c r="U80" s="36">
        <v>264537</v>
      </c>
      <c r="V80" s="36">
        <v>72798.000000000015</v>
      </c>
      <c r="W80" s="229">
        <f t="shared" si="15"/>
        <v>-66.845348429437394</v>
      </c>
      <c r="X80" s="229">
        <f t="shared" si="16"/>
        <v>-85.412567178175962</v>
      </c>
      <c r="Y80" s="229">
        <f t="shared" si="17"/>
        <v>-29.810251070230237</v>
      </c>
      <c r="Z80" s="229">
        <f t="shared" si="18"/>
        <v>-62.860816064158676</v>
      </c>
      <c r="AA80" s="229">
        <f t="shared" si="19"/>
        <v>-72.480976196146472</v>
      </c>
    </row>
    <row r="81" spans="1:27" x14ac:dyDescent="0.3">
      <c r="A81" s="123" t="s">
        <v>481</v>
      </c>
      <c r="B81" s="112" t="s">
        <v>482</v>
      </c>
      <c r="C81" s="37">
        <v>7479757</v>
      </c>
      <c r="D81" s="37">
        <v>5663621</v>
      </c>
      <c r="E81" s="37">
        <v>11717380.999999994</v>
      </c>
      <c r="F81" s="37">
        <v>34538189.000000022</v>
      </c>
      <c r="G81" s="37">
        <v>40970368</v>
      </c>
      <c r="H81" s="36">
        <v>44245896.000000007</v>
      </c>
      <c r="I81" s="229">
        <f t="shared" si="10"/>
        <v>491.54189099993494</v>
      </c>
      <c r="J81" s="229">
        <f t="shared" si="11"/>
        <v>681.22981746130279</v>
      </c>
      <c r="K81" s="229">
        <f t="shared" si="12"/>
        <v>277.60909199760619</v>
      </c>
      <c r="L81" s="229">
        <f t="shared" si="13"/>
        <v>28.107168560575019</v>
      </c>
      <c r="M81" s="229">
        <f t="shared" si="14"/>
        <v>7.9948708295712834</v>
      </c>
      <c r="N81" s="41"/>
      <c r="O81" s="123" t="s">
        <v>481</v>
      </c>
      <c r="P81" s="57" t="s">
        <v>482</v>
      </c>
      <c r="Q81" s="37">
        <v>7723888</v>
      </c>
      <c r="R81" s="37">
        <v>9548331</v>
      </c>
      <c r="S81" s="37">
        <v>15468245.999999991</v>
      </c>
      <c r="T81" s="37">
        <v>16211646.000000004</v>
      </c>
      <c r="U81" s="101">
        <v>16700092.999999996</v>
      </c>
      <c r="V81" s="101">
        <v>18119502.999999996</v>
      </c>
      <c r="W81" s="229">
        <f t="shared" si="15"/>
        <v>134.5904420157309</v>
      </c>
      <c r="X81" s="229">
        <f t="shared" si="16"/>
        <v>89.766180079010638</v>
      </c>
      <c r="Y81" s="229">
        <f t="shared" si="17"/>
        <v>17.139997644206133</v>
      </c>
      <c r="Z81" s="229">
        <f t="shared" si="18"/>
        <v>11.768434864664528</v>
      </c>
      <c r="AA81" s="229">
        <f t="shared" si="19"/>
        <v>8.4994137457797336</v>
      </c>
    </row>
    <row r="82" spans="1:27" x14ac:dyDescent="0.3">
      <c r="A82" s="123" t="s">
        <v>483</v>
      </c>
      <c r="B82" s="112" t="s">
        <v>484</v>
      </c>
      <c r="C82" s="37">
        <v>218073</v>
      </c>
      <c r="D82" s="37">
        <v>789289</v>
      </c>
      <c r="E82" s="37">
        <v>640201</v>
      </c>
      <c r="F82" s="37">
        <v>305594</v>
      </c>
      <c r="G82" s="37">
        <v>111578</v>
      </c>
      <c r="H82" s="36">
        <v>375056.99999999994</v>
      </c>
      <c r="I82" s="229">
        <f t="shared" si="10"/>
        <v>71.986903468104714</v>
      </c>
      <c r="J82" s="229">
        <f t="shared" si="11"/>
        <v>-52.481663877236358</v>
      </c>
      <c r="K82" s="229">
        <f t="shared" si="12"/>
        <v>-41.415742868255442</v>
      </c>
      <c r="L82" s="229">
        <f t="shared" si="13"/>
        <v>22.73048554618218</v>
      </c>
      <c r="M82" s="229">
        <f t="shared" si="14"/>
        <v>236.13884457509539</v>
      </c>
      <c r="N82" s="41"/>
      <c r="O82" s="123" t="s">
        <v>483</v>
      </c>
      <c r="P82" s="57" t="s">
        <v>484</v>
      </c>
      <c r="Q82" s="37">
        <v>490024</v>
      </c>
      <c r="R82" s="37">
        <v>662785</v>
      </c>
      <c r="S82" s="37">
        <v>436399</v>
      </c>
      <c r="T82" s="37">
        <v>663039.00000000012</v>
      </c>
      <c r="U82" s="36">
        <v>311880</v>
      </c>
      <c r="V82" s="36">
        <v>295765</v>
      </c>
      <c r="W82" s="229">
        <f t="shared" si="15"/>
        <v>-39.642752191729379</v>
      </c>
      <c r="X82" s="229">
        <f t="shared" si="16"/>
        <v>-55.375423402762586</v>
      </c>
      <c r="Y82" s="229">
        <f t="shared" si="17"/>
        <v>-32.226013350168074</v>
      </c>
      <c r="Z82" s="229">
        <f t="shared" si="18"/>
        <v>-55.392518388812732</v>
      </c>
      <c r="AA82" s="229">
        <f t="shared" si="19"/>
        <v>-5.1670514300371906</v>
      </c>
    </row>
    <row r="83" spans="1:27" x14ac:dyDescent="0.3">
      <c r="A83" s="123" t="s">
        <v>485</v>
      </c>
      <c r="B83" s="112" t="s">
        <v>486</v>
      </c>
      <c r="C83" s="37">
        <v>2244007</v>
      </c>
      <c r="D83" s="37">
        <v>1889417</v>
      </c>
      <c r="E83" s="37">
        <v>1158254.9999999998</v>
      </c>
      <c r="F83" s="37">
        <v>2572095.9999999995</v>
      </c>
      <c r="G83" s="37">
        <v>2849177</v>
      </c>
      <c r="H83" s="36">
        <v>885270.00000000023</v>
      </c>
      <c r="I83" s="229">
        <f t="shared" si="10"/>
        <v>-60.549588303423285</v>
      </c>
      <c r="J83" s="229">
        <f t="shared" si="11"/>
        <v>-53.145864570923187</v>
      </c>
      <c r="K83" s="229">
        <f t="shared" si="12"/>
        <v>-23.56864421047176</v>
      </c>
      <c r="L83" s="229">
        <f t="shared" si="13"/>
        <v>-65.581766776978753</v>
      </c>
      <c r="M83" s="229">
        <f t="shared" si="14"/>
        <v>-68.928922281767669</v>
      </c>
      <c r="N83" s="41"/>
      <c r="O83" s="123" t="s">
        <v>485</v>
      </c>
      <c r="P83" s="57" t="s">
        <v>486</v>
      </c>
      <c r="Q83" s="37">
        <v>44715904</v>
      </c>
      <c r="R83" s="37">
        <v>32374911</v>
      </c>
      <c r="S83" s="37">
        <v>2587213</v>
      </c>
      <c r="T83" s="37">
        <v>1946824.0000000005</v>
      </c>
      <c r="U83" s="101">
        <v>1201852</v>
      </c>
      <c r="V83" s="101">
        <v>1445362.0000000002</v>
      </c>
      <c r="W83" s="229">
        <f t="shared" si="15"/>
        <v>-96.76767800557046</v>
      </c>
      <c r="X83" s="229">
        <f t="shared" si="16"/>
        <v>-95.535549117030783</v>
      </c>
      <c r="Y83" s="229">
        <f t="shared" si="17"/>
        <v>-44.134402540494335</v>
      </c>
      <c r="Z83" s="229">
        <f t="shared" si="18"/>
        <v>-25.757952439460368</v>
      </c>
      <c r="AA83" s="229">
        <f t="shared" si="19"/>
        <v>20.261230168107232</v>
      </c>
    </row>
    <row r="84" spans="1:27" x14ac:dyDescent="0.3">
      <c r="A84" s="123" t="s">
        <v>487</v>
      </c>
      <c r="B84" s="112" t="s">
        <v>488</v>
      </c>
      <c r="C84" s="37">
        <v>60343</v>
      </c>
      <c r="D84" s="37">
        <v>1350</v>
      </c>
      <c r="E84" s="37">
        <v>503</v>
      </c>
      <c r="F84" s="37">
        <v>27219</v>
      </c>
      <c r="G84" s="37">
        <v>3027</v>
      </c>
      <c r="H84" s="36">
        <v>11138</v>
      </c>
      <c r="I84" s="229">
        <f t="shared" si="10"/>
        <v>-81.542183848996572</v>
      </c>
      <c r="J84" s="229">
        <f t="shared" si="11"/>
        <v>725.03703703703707</v>
      </c>
      <c r="K84" s="229">
        <f t="shared" si="12"/>
        <v>2114.314115308151</v>
      </c>
      <c r="L84" s="229">
        <f t="shared" si="13"/>
        <v>-59.080054373783021</v>
      </c>
      <c r="M84" s="229">
        <f t="shared" si="14"/>
        <v>267.95507102741988</v>
      </c>
      <c r="N84" s="41"/>
      <c r="O84" s="123" t="s">
        <v>487</v>
      </c>
      <c r="P84" s="57" t="s">
        <v>488</v>
      </c>
      <c r="Q84" s="37"/>
      <c r="R84" s="37">
        <v>30225</v>
      </c>
      <c r="S84" s="37"/>
      <c r="T84" s="37"/>
      <c r="U84" s="36">
        <v>0</v>
      </c>
      <c r="V84" s="36"/>
      <c r="W84" s="229" t="str">
        <f t="shared" si="15"/>
        <v xml:space="preserve"> </v>
      </c>
      <c r="X84" s="229">
        <f t="shared" si="16"/>
        <v>-100</v>
      </c>
      <c r="Y84" s="229" t="str">
        <f t="shared" si="17"/>
        <v xml:space="preserve"> </v>
      </c>
      <c r="Z84" s="229" t="str">
        <f t="shared" si="18"/>
        <v xml:space="preserve"> </v>
      </c>
      <c r="AA84" s="229" t="str">
        <f t="shared" si="19"/>
        <v xml:space="preserve"> </v>
      </c>
    </row>
    <row r="85" spans="1:27" x14ac:dyDescent="0.3">
      <c r="A85" s="123" t="s">
        <v>489</v>
      </c>
      <c r="B85" s="112" t="s">
        <v>490</v>
      </c>
      <c r="C85" s="37">
        <v>8878799</v>
      </c>
      <c r="D85" s="37">
        <v>6426166</v>
      </c>
      <c r="E85" s="37">
        <v>7145948.0000000009</v>
      </c>
      <c r="F85" s="37">
        <v>9139189</v>
      </c>
      <c r="G85" s="37">
        <v>10880401.000000002</v>
      </c>
      <c r="H85" s="36">
        <v>7985146.0000000112</v>
      </c>
      <c r="I85" s="229">
        <f t="shared" si="10"/>
        <v>-10.06502118135559</v>
      </c>
      <c r="J85" s="229">
        <f t="shared" si="11"/>
        <v>24.25987750705491</v>
      </c>
      <c r="K85" s="229">
        <f t="shared" si="12"/>
        <v>11.743690270346363</v>
      </c>
      <c r="L85" s="229">
        <f t="shared" si="13"/>
        <v>-12.62741146944208</v>
      </c>
      <c r="M85" s="229">
        <f t="shared" si="14"/>
        <v>-26.60981888443257</v>
      </c>
      <c r="N85" s="41"/>
      <c r="O85" s="123" t="s">
        <v>489</v>
      </c>
      <c r="P85" s="57" t="s">
        <v>490</v>
      </c>
      <c r="Q85" s="37">
        <v>16297758</v>
      </c>
      <c r="R85" s="37">
        <v>17098046</v>
      </c>
      <c r="S85" s="37">
        <v>22359163.999999996</v>
      </c>
      <c r="T85" s="37">
        <v>29155250.000000015</v>
      </c>
      <c r="U85" s="101">
        <v>34137485.999999993</v>
      </c>
      <c r="V85" s="101">
        <v>28212411.000000007</v>
      </c>
      <c r="W85" s="229">
        <f t="shared" si="15"/>
        <v>73.106086125465907</v>
      </c>
      <c r="X85" s="229">
        <f t="shared" si="16"/>
        <v>65.00371445953536</v>
      </c>
      <c r="Y85" s="229">
        <f t="shared" si="17"/>
        <v>26.178290923578416</v>
      </c>
      <c r="Z85" s="229">
        <f t="shared" si="18"/>
        <v>-3.233856681043747</v>
      </c>
      <c r="AA85" s="229">
        <f t="shared" si="19"/>
        <v>-17.356506568761347</v>
      </c>
    </row>
    <row r="86" spans="1:27" x14ac:dyDescent="0.3">
      <c r="A86" s="123" t="s">
        <v>491</v>
      </c>
      <c r="B86" s="112" t="s">
        <v>492</v>
      </c>
      <c r="C86" s="37">
        <v>2477147</v>
      </c>
      <c r="D86" s="37">
        <v>2125829</v>
      </c>
      <c r="E86" s="37">
        <v>1731774.9999999998</v>
      </c>
      <c r="F86" s="37">
        <v>3619028.0000000005</v>
      </c>
      <c r="G86" s="37">
        <v>2778088</v>
      </c>
      <c r="H86" s="36">
        <v>1776104.9999999998</v>
      </c>
      <c r="I86" s="229">
        <f t="shared" si="10"/>
        <v>-28.300379428431185</v>
      </c>
      <c r="J86" s="229">
        <f t="shared" si="11"/>
        <v>-16.451182103546429</v>
      </c>
      <c r="K86" s="229">
        <f t="shared" si="12"/>
        <v>2.5598013598764311</v>
      </c>
      <c r="L86" s="229">
        <f t="shared" si="13"/>
        <v>-50.923148425488847</v>
      </c>
      <c r="M86" s="229">
        <f t="shared" si="14"/>
        <v>-36.067359997235513</v>
      </c>
      <c r="N86" s="41"/>
      <c r="O86" s="123" t="s">
        <v>491</v>
      </c>
      <c r="P86" s="57" t="s">
        <v>492</v>
      </c>
      <c r="Q86" s="37">
        <v>221655</v>
      </c>
      <c r="R86" s="37">
        <v>75051</v>
      </c>
      <c r="S86" s="37">
        <v>914699</v>
      </c>
      <c r="T86" s="37">
        <v>3184063</v>
      </c>
      <c r="U86" s="36">
        <v>4096099.9999999995</v>
      </c>
      <c r="V86" s="36">
        <v>4211791</v>
      </c>
      <c r="W86" s="229">
        <f t="shared" si="15"/>
        <v>1800.1560984412713</v>
      </c>
      <c r="X86" s="229">
        <f t="shared" si="16"/>
        <v>5511.9052377716489</v>
      </c>
      <c r="Y86" s="229">
        <f t="shared" si="17"/>
        <v>360.45649989778059</v>
      </c>
      <c r="Z86" s="229">
        <f t="shared" si="18"/>
        <v>32.277250795602981</v>
      </c>
      <c r="AA86" s="229">
        <f t="shared" si="19"/>
        <v>2.8244183491614052</v>
      </c>
    </row>
    <row r="87" spans="1:27" x14ac:dyDescent="0.3">
      <c r="A87" s="123" t="s">
        <v>493</v>
      </c>
      <c r="B87" s="112" t="s">
        <v>494</v>
      </c>
      <c r="C87" s="37">
        <v>7686354</v>
      </c>
      <c r="D87" s="37">
        <v>6410523</v>
      </c>
      <c r="E87" s="37">
        <v>6135382.9999999953</v>
      </c>
      <c r="F87" s="37">
        <v>5318761.0000000009</v>
      </c>
      <c r="G87" s="37">
        <v>6178373.0000000009</v>
      </c>
      <c r="H87" s="36">
        <v>6383159.9999999981</v>
      </c>
      <c r="I87" s="229">
        <f t="shared" si="10"/>
        <v>-16.954644555793323</v>
      </c>
      <c r="J87" s="229">
        <f t="shared" si="11"/>
        <v>-0.42684504836816473</v>
      </c>
      <c r="K87" s="229">
        <f t="shared" si="12"/>
        <v>4.0384927884698101</v>
      </c>
      <c r="L87" s="229">
        <f t="shared" si="13"/>
        <v>20.012160726906075</v>
      </c>
      <c r="M87" s="229">
        <f t="shared" si="14"/>
        <v>3.3145781259887883</v>
      </c>
      <c r="N87" s="41"/>
      <c r="O87" s="123" t="s">
        <v>493</v>
      </c>
      <c r="P87" s="57" t="s">
        <v>494</v>
      </c>
      <c r="Q87" s="37">
        <v>3191513</v>
      </c>
      <c r="R87" s="37">
        <v>4398426</v>
      </c>
      <c r="S87" s="37">
        <v>3670047.0000000014</v>
      </c>
      <c r="T87" s="37">
        <v>3082211.0000000014</v>
      </c>
      <c r="U87" s="101">
        <v>2943227</v>
      </c>
      <c r="V87" s="101">
        <v>2488892</v>
      </c>
      <c r="W87" s="229">
        <f t="shared" si="15"/>
        <v>-22.015294940048818</v>
      </c>
      <c r="X87" s="229">
        <f t="shared" si="16"/>
        <v>-43.414030382686896</v>
      </c>
      <c r="Y87" s="229">
        <f t="shared" si="17"/>
        <v>-32.183647784347201</v>
      </c>
      <c r="Z87" s="229">
        <f t="shared" si="18"/>
        <v>-19.2497853002277</v>
      </c>
      <c r="AA87" s="229">
        <f t="shared" si="19"/>
        <v>-15.43662789176642</v>
      </c>
    </row>
    <row r="88" spans="1:27" x14ac:dyDescent="0.3">
      <c r="A88" s="123" t="s">
        <v>495</v>
      </c>
      <c r="B88" s="112" t="s">
        <v>496</v>
      </c>
      <c r="C88" s="37">
        <v>1964225</v>
      </c>
      <c r="D88" s="37">
        <v>1816168</v>
      </c>
      <c r="E88" s="37">
        <v>1332800.0000000005</v>
      </c>
      <c r="F88" s="37">
        <v>1257299.9999999993</v>
      </c>
      <c r="G88" s="37">
        <v>1556037.9999999998</v>
      </c>
      <c r="H88" s="36">
        <v>1104295.9999999998</v>
      </c>
      <c r="I88" s="229">
        <f t="shared" si="10"/>
        <v>-43.779556822665441</v>
      </c>
      <c r="J88" s="229">
        <f t="shared" si="11"/>
        <v>-39.19637390373579</v>
      </c>
      <c r="K88" s="229">
        <f t="shared" si="12"/>
        <v>-17.144657863145312</v>
      </c>
      <c r="L88" s="229">
        <f t="shared" si="13"/>
        <v>-12.169251570826347</v>
      </c>
      <c r="M88" s="229">
        <f t="shared" si="14"/>
        <v>-29.031553213996062</v>
      </c>
      <c r="N88" s="41"/>
      <c r="O88" s="123" t="s">
        <v>495</v>
      </c>
      <c r="P88" s="57" t="s">
        <v>496</v>
      </c>
      <c r="Q88" s="37">
        <v>1846557</v>
      </c>
      <c r="R88" s="37">
        <v>1884556</v>
      </c>
      <c r="S88" s="37">
        <v>915787.99999999965</v>
      </c>
      <c r="T88" s="37">
        <v>1456395.9999999995</v>
      </c>
      <c r="U88" s="36">
        <v>1251367</v>
      </c>
      <c r="V88" s="36">
        <v>961241.00000000012</v>
      </c>
      <c r="W88" s="229">
        <f t="shared" si="15"/>
        <v>-47.944146863595329</v>
      </c>
      <c r="X88" s="229">
        <f t="shared" si="16"/>
        <v>-48.993768293433568</v>
      </c>
      <c r="Y88" s="229">
        <f t="shared" si="17"/>
        <v>4.9632666075555107</v>
      </c>
      <c r="Z88" s="229">
        <f t="shared" si="18"/>
        <v>-33.998651465672765</v>
      </c>
      <c r="AA88" s="229">
        <f t="shared" si="19"/>
        <v>-23.184725184538181</v>
      </c>
    </row>
    <row r="89" spans="1:27" x14ac:dyDescent="0.3">
      <c r="A89" s="123" t="s">
        <v>497</v>
      </c>
      <c r="B89" s="112" t="s">
        <v>498</v>
      </c>
      <c r="C89" s="37">
        <v>4270129</v>
      </c>
      <c r="D89" s="37">
        <v>5042258</v>
      </c>
      <c r="E89" s="37">
        <v>4743008.0000000009</v>
      </c>
      <c r="F89" s="37">
        <v>4382474.9999999981</v>
      </c>
      <c r="G89" s="37">
        <v>4872202</v>
      </c>
      <c r="H89" s="36">
        <v>5655251.0000000009</v>
      </c>
      <c r="I89" s="229">
        <f t="shared" si="10"/>
        <v>32.437474371383189</v>
      </c>
      <c r="J89" s="229">
        <f t="shared" si="11"/>
        <v>12.157112944240467</v>
      </c>
      <c r="K89" s="229">
        <f t="shared" si="12"/>
        <v>19.233427394598522</v>
      </c>
      <c r="L89" s="229">
        <f t="shared" si="13"/>
        <v>29.04240183914348</v>
      </c>
      <c r="M89" s="229">
        <f t="shared" si="14"/>
        <v>16.071767960359622</v>
      </c>
      <c r="N89" s="41"/>
      <c r="O89" s="123" t="s">
        <v>497</v>
      </c>
      <c r="P89" s="57" t="s">
        <v>498</v>
      </c>
      <c r="Q89" s="37">
        <v>6926536</v>
      </c>
      <c r="R89" s="37">
        <v>5188132</v>
      </c>
      <c r="S89" s="37">
        <v>5937246.9999999953</v>
      </c>
      <c r="T89" s="37">
        <v>6137620.0000000084</v>
      </c>
      <c r="U89" s="101">
        <v>5200054</v>
      </c>
      <c r="V89" s="101">
        <v>4125774.0000000014</v>
      </c>
      <c r="W89" s="229">
        <f t="shared" si="15"/>
        <v>-40.435247864156032</v>
      </c>
      <c r="X89" s="229">
        <f t="shared" si="16"/>
        <v>-20.47669565847589</v>
      </c>
      <c r="Y89" s="229">
        <f t="shared" si="17"/>
        <v>-30.510319008119353</v>
      </c>
      <c r="Z89" s="229">
        <f t="shared" si="18"/>
        <v>-32.778927336654988</v>
      </c>
      <c r="AA89" s="229">
        <f t="shared" si="19"/>
        <v>-20.659016233292931</v>
      </c>
    </row>
    <row r="90" spans="1:27" x14ac:dyDescent="0.3">
      <c r="A90" s="123" t="s">
        <v>499</v>
      </c>
      <c r="B90" s="112" t="s">
        <v>40</v>
      </c>
      <c r="C90" s="37">
        <v>1890476</v>
      </c>
      <c r="D90" s="37">
        <v>1412218</v>
      </c>
      <c r="E90" s="37">
        <v>1357926.9999999995</v>
      </c>
      <c r="F90" s="37">
        <v>3760952.0000000019</v>
      </c>
      <c r="G90" s="37">
        <v>1724570</v>
      </c>
      <c r="H90" s="36">
        <v>1889205.0000000007</v>
      </c>
      <c r="I90" s="229">
        <f t="shared" si="10"/>
        <v>-6.7231744809205907E-2</v>
      </c>
      <c r="J90" s="229">
        <f t="shared" si="11"/>
        <v>33.77573434129863</v>
      </c>
      <c r="K90" s="229">
        <f t="shared" si="12"/>
        <v>39.124194452279198</v>
      </c>
      <c r="L90" s="229">
        <f t="shared" si="13"/>
        <v>-49.767904509283824</v>
      </c>
      <c r="M90" s="229">
        <f t="shared" si="14"/>
        <v>9.5464376627217575</v>
      </c>
      <c r="N90" s="41"/>
      <c r="O90" s="123" t="s">
        <v>499</v>
      </c>
      <c r="P90" s="57" t="s">
        <v>40</v>
      </c>
      <c r="Q90" s="37">
        <v>2222413</v>
      </c>
      <c r="R90" s="37">
        <v>2414329</v>
      </c>
      <c r="S90" s="37">
        <v>2065867.9999999995</v>
      </c>
      <c r="T90" s="37">
        <v>2763098.9999999981</v>
      </c>
      <c r="U90" s="36">
        <v>2767735.9999999995</v>
      </c>
      <c r="V90" s="36">
        <v>2900716.0000000009</v>
      </c>
      <c r="W90" s="229">
        <f t="shared" si="15"/>
        <v>30.521014770881948</v>
      </c>
      <c r="X90" s="229">
        <f t="shared" si="16"/>
        <v>20.145845905839721</v>
      </c>
      <c r="Y90" s="229">
        <f t="shared" si="17"/>
        <v>40.411488052479712</v>
      </c>
      <c r="Z90" s="229">
        <f t="shared" si="18"/>
        <v>4.9805309183638826</v>
      </c>
      <c r="AA90" s="229">
        <f t="shared" si="19"/>
        <v>4.8046489983149172</v>
      </c>
    </row>
    <row r="91" spans="1:27" x14ac:dyDescent="0.3">
      <c r="A91" s="123" t="s">
        <v>500</v>
      </c>
      <c r="B91" s="112" t="s">
        <v>501</v>
      </c>
      <c r="C91" s="37">
        <v>21637208</v>
      </c>
      <c r="D91" s="37">
        <v>17484916</v>
      </c>
      <c r="E91" s="37">
        <v>18420783.999999985</v>
      </c>
      <c r="F91" s="37">
        <v>15618360.999999993</v>
      </c>
      <c r="G91" s="37">
        <v>17490732.999999996</v>
      </c>
      <c r="H91" s="36">
        <v>16457630.00000002</v>
      </c>
      <c r="I91" s="229">
        <f t="shared" si="10"/>
        <v>-23.938291853551448</v>
      </c>
      <c r="J91" s="229">
        <f t="shared" si="11"/>
        <v>-5.8752698611762213</v>
      </c>
      <c r="K91" s="229">
        <f t="shared" si="12"/>
        <v>-10.657277127835414</v>
      </c>
      <c r="L91" s="229">
        <f t="shared" si="13"/>
        <v>5.3736048231951372</v>
      </c>
      <c r="M91" s="229">
        <f t="shared" si="14"/>
        <v>-5.9065734980916886</v>
      </c>
      <c r="N91" s="41"/>
      <c r="O91" s="123" t="s">
        <v>500</v>
      </c>
      <c r="P91" s="57" t="s">
        <v>501</v>
      </c>
      <c r="Q91" s="37">
        <v>28260064</v>
      </c>
      <c r="R91" s="37">
        <v>45820507</v>
      </c>
      <c r="S91" s="37">
        <v>52290982.000000022</v>
      </c>
      <c r="T91" s="37">
        <v>56027530.999999993</v>
      </c>
      <c r="U91" s="101">
        <v>60223096.999999993</v>
      </c>
      <c r="V91" s="101">
        <v>48295039.000000022</v>
      </c>
      <c r="W91" s="229">
        <f t="shared" si="15"/>
        <v>70.895009296511233</v>
      </c>
      <c r="X91" s="229">
        <f t="shared" si="16"/>
        <v>5.4004902215508537</v>
      </c>
      <c r="Y91" s="229">
        <f t="shared" si="17"/>
        <v>-7.6417440391538207</v>
      </c>
      <c r="Z91" s="229">
        <f t="shared" si="18"/>
        <v>-13.801236395728324</v>
      </c>
      <c r="AA91" s="229">
        <f t="shared" si="19"/>
        <v>-19.806450671243255</v>
      </c>
    </row>
    <row r="92" spans="1:27" x14ac:dyDescent="0.3">
      <c r="A92" s="123" t="s">
        <v>502</v>
      </c>
      <c r="B92" s="112" t="s">
        <v>503</v>
      </c>
      <c r="C92" s="37">
        <v>10026667</v>
      </c>
      <c r="D92" s="37">
        <v>9875175</v>
      </c>
      <c r="E92" s="37">
        <v>12351101.000000006</v>
      </c>
      <c r="F92" s="37">
        <v>14916220.000000011</v>
      </c>
      <c r="G92" s="37">
        <v>14436124.999999998</v>
      </c>
      <c r="H92" s="36">
        <v>25230248.00000003</v>
      </c>
      <c r="I92" s="229">
        <f t="shared" si="10"/>
        <v>151.63145440055038</v>
      </c>
      <c r="J92" s="229">
        <f t="shared" si="11"/>
        <v>155.4916545782736</v>
      </c>
      <c r="K92" s="229">
        <f t="shared" si="12"/>
        <v>104.27529497167919</v>
      </c>
      <c r="L92" s="229">
        <f t="shared" si="13"/>
        <v>69.146392316552124</v>
      </c>
      <c r="M92" s="229">
        <f t="shared" si="14"/>
        <v>74.771609417347321</v>
      </c>
      <c r="N92" s="41"/>
      <c r="O92" s="123" t="s">
        <v>502</v>
      </c>
      <c r="P92" s="57" t="s">
        <v>503</v>
      </c>
      <c r="Q92" s="37">
        <v>33799788</v>
      </c>
      <c r="R92" s="37">
        <v>42239104</v>
      </c>
      <c r="S92" s="37">
        <v>36616166.999999993</v>
      </c>
      <c r="T92" s="37">
        <v>36873770</v>
      </c>
      <c r="U92" s="36">
        <v>33448987.999999993</v>
      </c>
      <c r="V92" s="36">
        <v>26837485.000000026</v>
      </c>
      <c r="W92" s="229">
        <f t="shared" si="15"/>
        <v>-20.598658784486972</v>
      </c>
      <c r="X92" s="229">
        <f t="shared" si="16"/>
        <v>-36.462939649477356</v>
      </c>
      <c r="Y92" s="229">
        <f t="shared" si="17"/>
        <v>-26.70591381124072</v>
      </c>
      <c r="Z92" s="229">
        <f t="shared" si="18"/>
        <v>-27.217951947956436</v>
      </c>
      <c r="AA92" s="229">
        <f t="shared" si="19"/>
        <v>-19.76592834437912</v>
      </c>
    </row>
    <row r="93" spans="1:27" x14ac:dyDescent="0.3">
      <c r="A93" s="123" t="s">
        <v>504</v>
      </c>
      <c r="B93" s="112" t="s">
        <v>505</v>
      </c>
      <c r="C93" s="37">
        <v>4368131</v>
      </c>
      <c r="D93" s="37">
        <v>3405934</v>
      </c>
      <c r="E93" s="37">
        <v>5100643.9999999991</v>
      </c>
      <c r="F93" s="37">
        <v>4063843.0000000009</v>
      </c>
      <c r="G93" s="37">
        <v>5420755.0000000009</v>
      </c>
      <c r="H93" s="36">
        <v>5144687.0000000019</v>
      </c>
      <c r="I93" s="229">
        <f t="shared" si="10"/>
        <v>17.777763533190779</v>
      </c>
      <c r="J93" s="229">
        <f t="shared" si="11"/>
        <v>51.050695638846861</v>
      </c>
      <c r="K93" s="229">
        <f t="shared" si="12"/>
        <v>0.86347919988148192</v>
      </c>
      <c r="L93" s="229">
        <f t="shared" si="13"/>
        <v>26.596598342997041</v>
      </c>
      <c r="M93" s="229">
        <f t="shared" si="14"/>
        <v>-5.0927961141944138</v>
      </c>
      <c r="N93" s="41"/>
      <c r="O93" s="123" t="s">
        <v>504</v>
      </c>
      <c r="P93" s="57" t="s">
        <v>505</v>
      </c>
      <c r="Q93" s="37">
        <v>107547545</v>
      </c>
      <c r="R93" s="37">
        <v>101852159</v>
      </c>
      <c r="S93" s="37">
        <v>125318869.00000001</v>
      </c>
      <c r="T93" s="37">
        <v>110726247.99999996</v>
      </c>
      <c r="U93" s="101">
        <v>87132441.00000003</v>
      </c>
      <c r="V93" s="101">
        <v>88084525.99999994</v>
      </c>
      <c r="W93" s="229">
        <f t="shared" si="15"/>
        <v>-18.097129971679095</v>
      </c>
      <c r="X93" s="229">
        <f t="shared" si="16"/>
        <v>-13.517271636824162</v>
      </c>
      <c r="Y93" s="229">
        <f t="shared" si="17"/>
        <v>-29.711681327095334</v>
      </c>
      <c r="Z93" s="229">
        <f t="shared" si="18"/>
        <v>-20.448378238193371</v>
      </c>
      <c r="AA93" s="229">
        <f t="shared" si="19"/>
        <v>1.0926871657364785</v>
      </c>
    </row>
    <row r="94" spans="1:27" x14ac:dyDescent="0.3">
      <c r="A94" s="123" t="s">
        <v>506</v>
      </c>
      <c r="B94" s="112" t="s">
        <v>507</v>
      </c>
      <c r="C94" s="37">
        <v>1154276</v>
      </c>
      <c r="D94" s="37">
        <v>1228324</v>
      </c>
      <c r="E94" s="37">
        <v>4503434.0000000009</v>
      </c>
      <c r="F94" s="37">
        <v>4853551.9999999991</v>
      </c>
      <c r="G94" s="37">
        <v>5236306</v>
      </c>
      <c r="H94" s="36">
        <v>3560493.0000000005</v>
      </c>
      <c r="I94" s="229">
        <f t="shared" si="10"/>
        <v>208.46114794035395</v>
      </c>
      <c r="J94" s="229">
        <f t="shared" si="11"/>
        <v>189.86594742103875</v>
      </c>
      <c r="K94" s="229">
        <f t="shared" si="12"/>
        <v>-20.938266220843929</v>
      </c>
      <c r="L94" s="229">
        <f t="shared" si="13"/>
        <v>-26.641498844557532</v>
      </c>
      <c r="M94" s="229">
        <f t="shared" si="14"/>
        <v>-32.00372552711778</v>
      </c>
      <c r="N94" s="41"/>
      <c r="O94" s="123" t="s">
        <v>506</v>
      </c>
      <c r="P94" s="57" t="s">
        <v>507</v>
      </c>
      <c r="Q94" s="37">
        <v>1469554</v>
      </c>
      <c r="R94" s="37">
        <v>2343771</v>
      </c>
      <c r="S94" s="37">
        <v>1906222</v>
      </c>
      <c r="T94" s="37">
        <v>2264840.9999999995</v>
      </c>
      <c r="U94" s="36">
        <v>3206373</v>
      </c>
      <c r="V94" s="36">
        <v>1496186.9999999998</v>
      </c>
      <c r="W94" s="229">
        <f t="shared" si="15"/>
        <v>1.8123185674020732</v>
      </c>
      <c r="X94" s="229">
        <f t="shared" si="16"/>
        <v>-36.163259977190606</v>
      </c>
      <c r="Y94" s="229">
        <f t="shared" si="17"/>
        <v>-21.510348742171701</v>
      </c>
      <c r="Z94" s="229">
        <f t="shared" si="18"/>
        <v>-33.938541381050584</v>
      </c>
      <c r="AA94" s="229">
        <f t="shared" si="19"/>
        <v>-53.337088354973055</v>
      </c>
    </row>
    <row r="95" spans="1:27" x14ac:dyDescent="0.3">
      <c r="A95" s="123" t="s">
        <v>508</v>
      </c>
      <c r="B95" s="112" t="s">
        <v>509</v>
      </c>
      <c r="C95" s="37">
        <v>16713020</v>
      </c>
      <c r="D95" s="37">
        <v>14688945</v>
      </c>
      <c r="E95" s="37">
        <v>16236278.999999994</v>
      </c>
      <c r="F95" s="37">
        <v>9176134.0000000075</v>
      </c>
      <c r="G95" s="37">
        <v>16852233</v>
      </c>
      <c r="H95" s="36">
        <v>13936050</v>
      </c>
      <c r="I95" s="229">
        <f t="shared" si="10"/>
        <v>-16.615608669169305</v>
      </c>
      <c r="J95" s="229">
        <f t="shared" si="11"/>
        <v>-5.1255893462736708</v>
      </c>
      <c r="K95" s="229">
        <f t="shared" si="12"/>
        <v>-14.167217747366848</v>
      </c>
      <c r="L95" s="229">
        <f t="shared" si="13"/>
        <v>51.872782154227338</v>
      </c>
      <c r="M95" s="229">
        <f t="shared" si="14"/>
        <v>-17.304430813412083</v>
      </c>
      <c r="N95" s="41"/>
      <c r="O95" s="123" t="s">
        <v>508</v>
      </c>
      <c r="P95" s="57" t="s">
        <v>509</v>
      </c>
      <c r="Q95" s="37">
        <v>72430316</v>
      </c>
      <c r="R95" s="37">
        <v>78598499</v>
      </c>
      <c r="S95" s="37">
        <v>76431007.99999997</v>
      </c>
      <c r="T95" s="37">
        <v>66710435.000000022</v>
      </c>
      <c r="U95" s="101">
        <v>76157705</v>
      </c>
      <c r="V95" s="101">
        <v>65740478.000000015</v>
      </c>
      <c r="W95" s="229">
        <f t="shared" si="15"/>
        <v>-9.2362402505602574</v>
      </c>
      <c r="X95" s="229">
        <f t="shared" si="16"/>
        <v>-16.359117748546311</v>
      </c>
      <c r="Y95" s="229">
        <f t="shared" si="17"/>
        <v>-13.987163429795345</v>
      </c>
      <c r="Z95" s="229">
        <f t="shared" si="18"/>
        <v>-1.4539809251731128</v>
      </c>
      <c r="AA95" s="229">
        <f t="shared" si="19"/>
        <v>-13.678493856924902</v>
      </c>
    </row>
    <row r="96" spans="1:27" x14ac:dyDescent="0.3">
      <c r="A96" s="123" t="s">
        <v>510</v>
      </c>
      <c r="B96" s="112" t="s">
        <v>511</v>
      </c>
      <c r="C96" s="37">
        <v>5565528</v>
      </c>
      <c r="D96" s="37">
        <v>8849285</v>
      </c>
      <c r="E96" s="37">
        <v>12114480.999999996</v>
      </c>
      <c r="F96" s="37">
        <v>5327064</v>
      </c>
      <c r="G96" s="37">
        <v>6881660</v>
      </c>
      <c r="H96" s="36">
        <v>8341022.9999999991</v>
      </c>
      <c r="I96" s="229">
        <f t="shared" si="10"/>
        <v>49.869392445784086</v>
      </c>
      <c r="J96" s="229">
        <f t="shared" si="11"/>
        <v>-5.7435374722364685</v>
      </c>
      <c r="K96" s="229">
        <f t="shared" si="12"/>
        <v>-31.148325710362641</v>
      </c>
      <c r="L96" s="229">
        <f t="shared" si="13"/>
        <v>56.578238969909108</v>
      </c>
      <c r="M96" s="229">
        <f t="shared" si="14"/>
        <v>21.206554813809447</v>
      </c>
      <c r="N96" s="41"/>
      <c r="O96" s="123" t="s">
        <v>510</v>
      </c>
      <c r="P96" s="57" t="s">
        <v>511</v>
      </c>
      <c r="Q96" s="37">
        <v>8689068</v>
      </c>
      <c r="R96" s="37">
        <v>8290956</v>
      </c>
      <c r="S96" s="37">
        <v>7251282.0000000028</v>
      </c>
      <c r="T96" s="37">
        <v>6918730.0000000028</v>
      </c>
      <c r="U96" s="36">
        <v>11006068</v>
      </c>
      <c r="V96" s="36">
        <v>7425254.0000000009</v>
      </c>
      <c r="W96" s="229">
        <f t="shared" si="15"/>
        <v>-14.544874087761755</v>
      </c>
      <c r="X96" s="229">
        <f t="shared" si="16"/>
        <v>-10.441522063318146</v>
      </c>
      <c r="Y96" s="229">
        <f t="shared" si="17"/>
        <v>2.3991895502064153</v>
      </c>
      <c r="Z96" s="229">
        <f t="shared" si="18"/>
        <v>7.3210545866076302</v>
      </c>
      <c r="AA96" s="229">
        <f t="shared" si="19"/>
        <v>-32.534907107606443</v>
      </c>
    </row>
    <row r="97" spans="1:27" x14ac:dyDescent="0.3">
      <c r="A97" s="123" t="s">
        <v>512</v>
      </c>
      <c r="B97" s="112" t="s">
        <v>513</v>
      </c>
      <c r="C97" s="37">
        <v>296098</v>
      </c>
      <c r="D97" s="37">
        <v>109133</v>
      </c>
      <c r="E97" s="37">
        <v>137391.00000000003</v>
      </c>
      <c r="F97" s="37">
        <v>216910.99999999997</v>
      </c>
      <c r="G97" s="37">
        <v>168200</v>
      </c>
      <c r="H97" s="36">
        <v>259671.00000000006</v>
      </c>
      <c r="I97" s="229">
        <f t="shared" si="10"/>
        <v>-12.302345844956719</v>
      </c>
      <c r="J97" s="229">
        <f t="shared" si="11"/>
        <v>137.93994483795009</v>
      </c>
      <c r="K97" s="229">
        <f t="shared" si="12"/>
        <v>89.001462977924319</v>
      </c>
      <c r="L97" s="229">
        <f t="shared" si="13"/>
        <v>19.713154242984501</v>
      </c>
      <c r="M97" s="229">
        <f t="shared" si="14"/>
        <v>54.382282996432849</v>
      </c>
      <c r="N97" s="41"/>
      <c r="O97" s="123" t="s">
        <v>512</v>
      </c>
      <c r="P97" s="57" t="s">
        <v>513</v>
      </c>
      <c r="Q97" s="37">
        <v>530569</v>
      </c>
      <c r="R97" s="37">
        <v>1223793</v>
      </c>
      <c r="S97" s="37">
        <v>3151404</v>
      </c>
      <c r="T97" s="37">
        <v>1114137.9999999998</v>
      </c>
      <c r="U97" s="101">
        <v>1982760</v>
      </c>
      <c r="V97" s="101">
        <v>778859</v>
      </c>
      <c r="W97" s="229">
        <f t="shared" si="15"/>
        <v>46.796929334356122</v>
      </c>
      <c r="X97" s="229">
        <f t="shared" si="16"/>
        <v>-36.356965597940174</v>
      </c>
      <c r="Y97" s="229">
        <f t="shared" si="17"/>
        <v>-75.285333140403452</v>
      </c>
      <c r="Z97" s="229">
        <f t="shared" si="18"/>
        <v>-30.093130294451839</v>
      </c>
      <c r="AA97" s="229">
        <f t="shared" si="19"/>
        <v>-60.718442978474449</v>
      </c>
    </row>
    <row r="98" spans="1:27" x14ac:dyDescent="0.3">
      <c r="A98" s="123" t="s">
        <v>514</v>
      </c>
      <c r="B98" s="112" t="s">
        <v>515</v>
      </c>
      <c r="C98" s="37">
        <v>12691836</v>
      </c>
      <c r="D98" s="37">
        <v>8558140</v>
      </c>
      <c r="E98" s="37">
        <v>7814743.0000000028</v>
      </c>
      <c r="F98" s="37">
        <v>8270985.0000000009</v>
      </c>
      <c r="G98" s="37">
        <v>7912099</v>
      </c>
      <c r="H98" s="36">
        <v>14089596.999999998</v>
      </c>
      <c r="I98" s="229">
        <f t="shared" si="10"/>
        <v>11.013071710034694</v>
      </c>
      <c r="J98" s="229">
        <f t="shared" si="11"/>
        <v>64.633869041637524</v>
      </c>
      <c r="K98" s="229">
        <f t="shared" si="12"/>
        <v>80.295078161879331</v>
      </c>
      <c r="L98" s="229">
        <f t="shared" si="13"/>
        <v>70.349686282830845</v>
      </c>
      <c r="M98" s="229">
        <f t="shared" si="14"/>
        <v>78.076601417651602</v>
      </c>
      <c r="N98" s="41"/>
      <c r="O98" s="123" t="s">
        <v>514</v>
      </c>
      <c r="P98" s="57" t="s">
        <v>515</v>
      </c>
      <c r="Q98" s="37">
        <v>28147600</v>
      </c>
      <c r="R98" s="37">
        <v>23906218</v>
      </c>
      <c r="S98" s="37">
        <v>30655140.999999985</v>
      </c>
      <c r="T98" s="37">
        <v>39945730.99999997</v>
      </c>
      <c r="U98" s="36">
        <v>49130915</v>
      </c>
      <c r="V98" s="36">
        <v>48745670.999999985</v>
      </c>
      <c r="W98" s="229">
        <f t="shared" si="15"/>
        <v>73.178782560502441</v>
      </c>
      <c r="X98" s="229">
        <f t="shared" si="16"/>
        <v>103.90373332996455</v>
      </c>
      <c r="Y98" s="229">
        <f t="shared" si="17"/>
        <v>59.013037976240298</v>
      </c>
      <c r="Z98" s="229">
        <f t="shared" si="18"/>
        <v>22.029738296690638</v>
      </c>
      <c r="AA98" s="229">
        <f t="shared" si="19"/>
        <v>-0.78411729152615806</v>
      </c>
    </row>
    <row r="99" spans="1:27" x14ac:dyDescent="0.3">
      <c r="A99" s="123" t="s">
        <v>516</v>
      </c>
      <c r="B99" s="112" t="s">
        <v>517</v>
      </c>
      <c r="C99" s="37">
        <v>194564</v>
      </c>
      <c r="D99" s="37">
        <v>127029</v>
      </c>
      <c r="E99" s="37">
        <v>226489.00000000003</v>
      </c>
      <c r="F99" s="37">
        <v>98186</v>
      </c>
      <c r="G99" s="37">
        <v>332622</v>
      </c>
      <c r="H99" s="36">
        <v>1938982</v>
      </c>
      <c r="I99" s="229">
        <f t="shared" si="10"/>
        <v>896.57798976172364</v>
      </c>
      <c r="J99" s="229">
        <f t="shared" si="11"/>
        <v>1426.4089302442749</v>
      </c>
      <c r="K99" s="229">
        <f t="shared" si="12"/>
        <v>756.10426996454567</v>
      </c>
      <c r="L99" s="229">
        <f t="shared" si="13"/>
        <v>1874.8049620108773</v>
      </c>
      <c r="M99" s="229">
        <f t="shared" si="14"/>
        <v>482.93859095309392</v>
      </c>
      <c r="N99" s="41"/>
      <c r="O99" s="123" t="s">
        <v>516</v>
      </c>
      <c r="P99" s="57" t="s">
        <v>517</v>
      </c>
      <c r="Q99" s="37">
        <v>81990</v>
      </c>
      <c r="R99" s="37">
        <v>389692</v>
      </c>
      <c r="S99" s="37">
        <v>9535429</v>
      </c>
      <c r="T99" s="37">
        <v>7086436</v>
      </c>
      <c r="U99" s="101">
        <v>0</v>
      </c>
      <c r="V99" s="101">
        <v>1008391.0000000001</v>
      </c>
      <c r="W99" s="229">
        <f t="shared" si="15"/>
        <v>1129.8951091596537</v>
      </c>
      <c r="X99" s="229">
        <f t="shared" si="16"/>
        <v>158.76615378298766</v>
      </c>
      <c r="Y99" s="229">
        <f t="shared" si="17"/>
        <v>-89.424796723881016</v>
      </c>
      <c r="Z99" s="229">
        <f t="shared" si="18"/>
        <v>-85.770124784870703</v>
      </c>
      <c r="AA99" s="229" t="str">
        <f t="shared" si="19"/>
        <v xml:space="preserve"> </v>
      </c>
    </row>
    <row r="100" spans="1:27" x14ac:dyDescent="0.3">
      <c r="A100" s="123" t="s">
        <v>518</v>
      </c>
      <c r="B100" s="112" t="s">
        <v>519</v>
      </c>
      <c r="C100" s="37">
        <v>1315</v>
      </c>
      <c r="D100" s="37">
        <v>748725</v>
      </c>
      <c r="E100" s="37">
        <v>94078</v>
      </c>
      <c r="F100" s="37">
        <v>413810.00000000006</v>
      </c>
      <c r="G100" s="37">
        <v>128929</v>
      </c>
      <c r="H100" s="36">
        <v>41355</v>
      </c>
      <c r="I100" s="229">
        <f t="shared" si="10"/>
        <v>3044.8669201520911</v>
      </c>
      <c r="J100" s="229">
        <f t="shared" si="11"/>
        <v>-94.476610237403591</v>
      </c>
      <c r="K100" s="229">
        <f t="shared" si="12"/>
        <v>-56.041795106188481</v>
      </c>
      <c r="L100" s="229">
        <f t="shared" si="13"/>
        <v>-90.006283076774366</v>
      </c>
      <c r="M100" s="229">
        <f t="shared" si="14"/>
        <v>-67.9242063461285</v>
      </c>
      <c r="N100" s="41"/>
      <c r="O100" s="123" t="s">
        <v>518</v>
      </c>
      <c r="P100" s="57" t="s">
        <v>519</v>
      </c>
      <c r="Q100" s="37">
        <v>174439</v>
      </c>
      <c r="R100" s="37">
        <v>503799</v>
      </c>
      <c r="S100" s="37">
        <v>2122932</v>
      </c>
      <c r="T100" s="37">
        <v>544419</v>
      </c>
      <c r="U100" s="36">
        <v>225302</v>
      </c>
      <c r="V100" s="36">
        <v>1264196.9999999998</v>
      </c>
      <c r="W100" s="229">
        <f t="shared" si="15"/>
        <v>624.72153589506922</v>
      </c>
      <c r="X100" s="229">
        <f t="shared" si="16"/>
        <v>150.93281249069562</v>
      </c>
      <c r="Y100" s="229">
        <f t="shared" si="17"/>
        <v>-40.450424224610124</v>
      </c>
      <c r="Z100" s="229">
        <f t="shared" si="18"/>
        <v>132.21030125693628</v>
      </c>
      <c r="AA100" s="229">
        <f t="shared" si="19"/>
        <v>461.11219607460191</v>
      </c>
    </row>
    <row r="101" spans="1:27" x14ac:dyDescent="0.3">
      <c r="A101" s="123" t="s">
        <v>520</v>
      </c>
      <c r="B101" s="112" t="s">
        <v>521</v>
      </c>
      <c r="C101" s="37">
        <v>10547</v>
      </c>
      <c r="D101" s="37">
        <v>18409</v>
      </c>
      <c r="E101" s="37">
        <v>57477</v>
      </c>
      <c r="F101" s="37">
        <v>5180</v>
      </c>
      <c r="G101" s="37">
        <v>28628</v>
      </c>
      <c r="H101" s="36">
        <v>29134</v>
      </c>
      <c r="I101" s="229">
        <f t="shared" si="10"/>
        <v>176.2302076419835</v>
      </c>
      <c r="J101" s="229">
        <f t="shared" si="11"/>
        <v>58.259546960725714</v>
      </c>
      <c r="K101" s="229">
        <f t="shared" si="12"/>
        <v>-49.311898672512491</v>
      </c>
      <c r="L101" s="229">
        <f t="shared" si="13"/>
        <v>462.43243243243239</v>
      </c>
      <c r="M101" s="229">
        <f t="shared" si="14"/>
        <v>1.7675003493083636</v>
      </c>
      <c r="N101" s="41"/>
      <c r="O101" s="123" t="s">
        <v>520</v>
      </c>
      <c r="P101" s="57" t="s">
        <v>521</v>
      </c>
      <c r="Q101" s="37">
        <v>619011</v>
      </c>
      <c r="R101" s="37">
        <v>44861</v>
      </c>
      <c r="S101" s="37">
        <v>97373</v>
      </c>
      <c r="T101" s="37">
        <v>447746.00000000006</v>
      </c>
      <c r="U101" s="101">
        <v>3672889.0000000005</v>
      </c>
      <c r="V101" s="101">
        <v>25262</v>
      </c>
      <c r="W101" s="229">
        <f t="shared" si="15"/>
        <v>-95.918973976229822</v>
      </c>
      <c r="X101" s="229">
        <f t="shared" si="16"/>
        <v>-43.688281580883171</v>
      </c>
      <c r="Y101" s="229">
        <f t="shared" si="17"/>
        <v>-74.056463290645254</v>
      </c>
      <c r="Z101" s="229">
        <f t="shared" si="18"/>
        <v>-94.357961880173136</v>
      </c>
      <c r="AA101" s="229">
        <f t="shared" si="19"/>
        <v>-99.312203554204885</v>
      </c>
    </row>
    <row r="102" spans="1:27" x14ac:dyDescent="0.3">
      <c r="A102" s="123" t="s">
        <v>522</v>
      </c>
      <c r="B102" s="112" t="s">
        <v>523</v>
      </c>
      <c r="C102" s="37">
        <v>7674558</v>
      </c>
      <c r="D102" s="37">
        <v>8553456</v>
      </c>
      <c r="E102" s="37">
        <v>1844067.9999999998</v>
      </c>
      <c r="F102" s="37"/>
      <c r="G102" s="37">
        <v>0</v>
      </c>
      <c r="H102" s="36"/>
      <c r="I102" s="229">
        <f t="shared" si="10"/>
        <v>-100</v>
      </c>
      <c r="J102" s="229">
        <f t="shared" si="11"/>
        <v>-100</v>
      </c>
      <c r="K102" s="229">
        <f t="shared" si="12"/>
        <v>-100</v>
      </c>
      <c r="L102" s="229" t="str">
        <f t="shared" si="13"/>
        <v xml:space="preserve"> </v>
      </c>
      <c r="M102" s="229" t="str">
        <f t="shared" si="14"/>
        <v xml:space="preserve"> </v>
      </c>
      <c r="N102" s="41"/>
      <c r="O102" s="123" t="s">
        <v>522</v>
      </c>
      <c r="P102" s="57" t="s">
        <v>523</v>
      </c>
      <c r="Q102" s="37">
        <v>17043619</v>
      </c>
      <c r="R102" s="37">
        <v>13020961</v>
      </c>
      <c r="S102" s="37">
        <v>6877072.9999999981</v>
      </c>
      <c r="T102" s="37"/>
      <c r="U102" s="36">
        <v>0</v>
      </c>
      <c r="V102" s="36"/>
      <c r="W102" s="229">
        <f t="shared" si="15"/>
        <v>-100</v>
      </c>
      <c r="X102" s="229">
        <f t="shared" si="16"/>
        <v>-100</v>
      </c>
      <c r="Y102" s="229">
        <f t="shared" si="17"/>
        <v>-100</v>
      </c>
      <c r="Z102" s="229" t="str">
        <f t="shared" si="18"/>
        <v xml:space="preserve"> </v>
      </c>
      <c r="AA102" s="229" t="str">
        <f t="shared" si="19"/>
        <v xml:space="preserve"> </v>
      </c>
    </row>
    <row r="103" spans="1:27" x14ac:dyDescent="0.3">
      <c r="A103" s="123" t="s">
        <v>524</v>
      </c>
      <c r="B103" s="122" t="s">
        <v>556</v>
      </c>
      <c r="C103" s="37"/>
      <c r="D103" s="37"/>
      <c r="E103" s="37"/>
      <c r="F103" s="37">
        <v>13951196.999999996</v>
      </c>
      <c r="G103" s="37">
        <v>11109473</v>
      </c>
      <c r="H103" s="36">
        <v>2521777</v>
      </c>
      <c r="I103" s="229" t="str">
        <f t="shared" si="10"/>
        <v xml:space="preserve"> </v>
      </c>
      <c r="J103" s="229" t="str">
        <f t="shared" si="11"/>
        <v xml:space="preserve"> </v>
      </c>
      <c r="K103" s="229" t="str">
        <f t="shared" si="12"/>
        <v xml:space="preserve"> </v>
      </c>
      <c r="L103" s="229">
        <f t="shared" si="13"/>
        <v>-81.92429653168827</v>
      </c>
      <c r="M103" s="229">
        <f t="shared" si="14"/>
        <v>-77.300660436368133</v>
      </c>
      <c r="N103" s="41"/>
      <c r="O103" s="123" t="s">
        <v>524</v>
      </c>
      <c r="P103" s="57" t="s">
        <v>556</v>
      </c>
      <c r="Q103" s="37"/>
      <c r="R103" s="37"/>
      <c r="S103" s="37"/>
      <c r="T103" s="37">
        <v>14393090.999999998</v>
      </c>
      <c r="U103" s="101">
        <v>15985879.999999996</v>
      </c>
      <c r="V103" s="101">
        <v>11739599.999999994</v>
      </c>
      <c r="W103" s="229" t="str">
        <f t="shared" si="15"/>
        <v xml:space="preserve"> </v>
      </c>
      <c r="X103" s="229" t="str">
        <f t="shared" si="16"/>
        <v xml:space="preserve"> </v>
      </c>
      <c r="Y103" s="229" t="str">
        <f t="shared" si="17"/>
        <v xml:space="preserve"> </v>
      </c>
      <c r="Z103" s="229">
        <f t="shared" si="18"/>
        <v>-18.4358662083079</v>
      </c>
      <c r="AA103" s="229">
        <f t="shared" si="19"/>
        <v>-26.562691575315228</v>
      </c>
    </row>
    <row r="104" spans="1:27" x14ac:dyDescent="0.3">
      <c r="A104" s="123" t="s">
        <v>526</v>
      </c>
      <c r="B104" s="112" t="s">
        <v>29</v>
      </c>
      <c r="C104" s="37">
        <v>2485520</v>
      </c>
      <c r="D104" s="37">
        <v>3428608</v>
      </c>
      <c r="E104" s="37">
        <v>3326490.0000000009</v>
      </c>
      <c r="F104" s="37">
        <v>4930273.9999999991</v>
      </c>
      <c r="G104" s="37">
        <v>7666633.9999999981</v>
      </c>
      <c r="H104" s="36">
        <v>9792261.0000000093</v>
      </c>
      <c r="I104" s="229">
        <f t="shared" si="10"/>
        <v>293.97232772216717</v>
      </c>
      <c r="J104" s="229">
        <f t="shared" si="11"/>
        <v>185.60456605129571</v>
      </c>
      <c r="K104" s="229">
        <f t="shared" si="12"/>
        <v>194.37217607748727</v>
      </c>
      <c r="L104" s="229">
        <f t="shared" si="13"/>
        <v>98.614945132867092</v>
      </c>
      <c r="M104" s="229">
        <f t="shared" si="14"/>
        <v>27.725687700756453</v>
      </c>
      <c r="N104" s="41"/>
      <c r="O104" s="123" t="s">
        <v>526</v>
      </c>
      <c r="P104" s="57" t="s">
        <v>29</v>
      </c>
      <c r="Q104" s="37">
        <v>20700782</v>
      </c>
      <c r="R104" s="37">
        <v>19857715</v>
      </c>
      <c r="S104" s="37">
        <v>19960066.999999993</v>
      </c>
      <c r="T104" s="37">
        <v>28275807.999999989</v>
      </c>
      <c r="U104" s="36">
        <v>27464081</v>
      </c>
      <c r="V104" s="36">
        <v>24802861.999999996</v>
      </c>
      <c r="W104" s="229">
        <f t="shared" si="15"/>
        <v>19.816062987378899</v>
      </c>
      <c r="X104" s="229">
        <f t="shared" si="16"/>
        <v>24.902900459594647</v>
      </c>
      <c r="Y104" s="229">
        <f t="shared" si="17"/>
        <v>24.262418558013877</v>
      </c>
      <c r="Z104" s="229">
        <f t="shared" si="18"/>
        <v>-12.282393486332893</v>
      </c>
      <c r="AA104" s="229">
        <f t="shared" si="19"/>
        <v>-9.6898163095280836</v>
      </c>
    </row>
    <row r="105" spans="1:27" x14ac:dyDescent="0.3">
      <c r="A105" s="123" t="s">
        <v>527</v>
      </c>
      <c r="B105" s="112" t="s">
        <v>528</v>
      </c>
      <c r="C105" s="37">
        <v>1389390</v>
      </c>
      <c r="D105" s="37">
        <v>2030846</v>
      </c>
      <c r="E105" s="37">
        <v>2554123</v>
      </c>
      <c r="F105" s="37">
        <v>2913729.9999999995</v>
      </c>
      <c r="G105" s="37">
        <v>2875748.0000000005</v>
      </c>
      <c r="H105" s="36">
        <v>1498770</v>
      </c>
      <c r="I105" s="229">
        <f t="shared" si="10"/>
        <v>7.8725195949301394</v>
      </c>
      <c r="J105" s="229">
        <f t="shared" si="11"/>
        <v>-26.199721692339054</v>
      </c>
      <c r="K105" s="229">
        <f t="shared" si="12"/>
        <v>-41.319584060751971</v>
      </c>
      <c r="L105" s="229">
        <f t="shared" si="13"/>
        <v>-48.561809090066674</v>
      </c>
      <c r="M105" s="229">
        <f t="shared" si="14"/>
        <v>-47.882429197551389</v>
      </c>
      <c r="N105" s="41"/>
      <c r="O105" s="123" t="s">
        <v>527</v>
      </c>
      <c r="P105" s="57" t="s">
        <v>528</v>
      </c>
      <c r="Q105" s="37">
        <v>3081762</v>
      </c>
      <c r="R105" s="37">
        <v>1047250</v>
      </c>
      <c r="S105" s="37">
        <v>1017382.9999999998</v>
      </c>
      <c r="T105" s="37">
        <v>1109730.0000000005</v>
      </c>
      <c r="U105" s="101">
        <v>3321860</v>
      </c>
      <c r="V105" s="101">
        <v>6239711</v>
      </c>
      <c r="W105" s="229">
        <f t="shared" si="15"/>
        <v>102.47218961100825</v>
      </c>
      <c r="X105" s="229">
        <f t="shared" si="16"/>
        <v>495.81866793984238</v>
      </c>
      <c r="Y105" s="229">
        <f t="shared" si="17"/>
        <v>513.30993342723457</v>
      </c>
      <c r="Z105" s="229">
        <f t="shared" si="18"/>
        <v>462.27289520874422</v>
      </c>
      <c r="AA105" s="229">
        <f t="shared" si="19"/>
        <v>87.837867941454505</v>
      </c>
    </row>
    <row r="106" spans="1:27" x14ac:dyDescent="0.3">
      <c r="A106" s="123" t="s">
        <v>529</v>
      </c>
      <c r="B106" s="112" t="s">
        <v>530</v>
      </c>
      <c r="C106" s="37">
        <v>1398</v>
      </c>
      <c r="D106" s="37">
        <v>148646</v>
      </c>
      <c r="E106" s="37">
        <v>118504</v>
      </c>
      <c r="F106" s="37">
        <v>151587</v>
      </c>
      <c r="G106" s="37">
        <v>28964</v>
      </c>
      <c r="H106" s="36">
        <v>9636</v>
      </c>
      <c r="I106" s="229">
        <f t="shared" si="10"/>
        <v>589.27038626609442</v>
      </c>
      <c r="J106" s="229">
        <f t="shared" si="11"/>
        <v>-93.517484493360058</v>
      </c>
      <c r="K106" s="229">
        <f t="shared" si="12"/>
        <v>-91.868628907041114</v>
      </c>
      <c r="L106" s="229">
        <f t="shared" si="13"/>
        <v>-93.643254368778329</v>
      </c>
      <c r="M106" s="229">
        <f t="shared" si="14"/>
        <v>-66.731114486949309</v>
      </c>
      <c r="N106" s="41"/>
      <c r="O106" s="123" t="s">
        <v>529</v>
      </c>
      <c r="P106" s="57" t="s">
        <v>530</v>
      </c>
      <c r="Q106" s="37">
        <v>10757</v>
      </c>
      <c r="R106" s="37">
        <v>8609</v>
      </c>
      <c r="S106" s="37"/>
      <c r="T106" s="37">
        <v>6148</v>
      </c>
      <c r="U106" s="36">
        <v>0</v>
      </c>
      <c r="V106" s="36"/>
      <c r="W106" s="229">
        <f t="shared" si="15"/>
        <v>-100</v>
      </c>
      <c r="X106" s="229">
        <f t="shared" si="16"/>
        <v>-100</v>
      </c>
      <c r="Y106" s="229" t="str">
        <f t="shared" si="17"/>
        <v xml:space="preserve"> </v>
      </c>
      <c r="Z106" s="229">
        <f t="shared" si="18"/>
        <v>-100</v>
      </c>
      <c r="AA106" s="229" t="str">
        <f t="shared" si="19"/>
        <v xml:space="preserve"> </v>
      </c>
    </row>
    <row r="107" spans="1:27" x14ac:dyDescent="0.3">
      <c r="A107" s="123" t="s">
        <v>531</v>
      </c>
      <c r="B107" s="112" t="s">
        <v>532</v>
      </c>
      <c r="C107" s="37">
        <v>501143</v>
      </c>
      <c r="D107" s="37">
        <v>327448</v>
      </c>
      <c r="E107" s="37">
        <v>479466</v>
      </c>
      <c r="F107" s="37">
        <v>281590.99999999994</v>
      </c>
      <c r="G107" s="37">
        <v>244155.00000000003</v>
      </c>
      <c r="H107" s="36">
        <v>229311.99999999988</v>
      </c>
      <c r="I107" s="229">
        <f t="shared" si="10"/>
        <v>-54.242202325483966</v>
      </c>
      <c r="J107" s="229">
        <f t="shared" si="11"/>
        <v>-29.969949427084643</v>
      </c>
      <c r="K107" s="229">
        <f t="shared" si="12"/>
        <v>-52.173459640516768</v>
      </c>
      <c r="L107" s="229">
        <f t="shared" si="13"/>
        <v>-18.565579155583833</v>
      </c>
      <c r="M107" s="229">
        <f t="shared" si="14"/>
        <v>-6.0793348487641623</v>
      </c>
      <c r="N107" s="41"/>
      <c r="O107" s="123" t="s">
        <v>531</v>
      </c>
      <c r="P107" s="57" t="s">
        <v>532</v>
      </c>
      <c r="Q107" s="37">
        <v>244913</v>
      </c>
      <c r="R107" s="37">
        <v>56515</v>
      </c>
      <c r="S107" s="37">
        <v>42675.999999999993</v>
      </c>
      <c r="T107" s="37">
        <v>71724.000000000015</v>
      </c>
      <c r="U107" s="101">
        <v>54685</v>
      </c>
      <c r="V107" s="101">
        <v>13264</v>
      </c>
      <c r="W107" s="229">
        <f t="shared" si="15"/>
        <v>-94.584199287093782</v>
      </c>
      <c r="X107" s="229">
        <f t="shared" si="16"/>
        <v>-76.530124745642752</v>
      </c>
      <c r="Y107" s="229">
        <f t="shared" si="17"/>
        <v>-68.919298903364876</v>
      </c>
      <c r="Z107" s="229">
        <f t="shared" si="18"/>
        <v>-81.506887513245218</v>
      </c>
      <c r="AA107" s="229">
        <f t="shared" si="19"/>
        <v>-75.744719758617535</v>
      </c>
    </row>
    <row r="108" spans="1:27" x14ac:dyDescent="0.3">
      <c r="A108" s="123" t="s">
        <v>533</v>
      </c>
      <c r="B108" s="112" t="s">
        <v>534</v>
      </c>
      <c r="C108" s="37">
        <v>1936184</v>
      </c>
      <c r="D108" s="37">
        <v>2194622</v>
      </c>
      <c r="E108" s="37">
        <v>2851934.9999999991</v>
      </c>
      <c r="F108" s="37">
        <v>2481161.0000000009</v>
      </c>
      <c r="G108" s="37">
        <v>2542880</v>
      </c>
      <c r="H108" s="36">
        <v>1790279.0000000002</v>
      </c>
      <c r="I108" s="229">
        <f t="shared" si="10"/>
        <v>-7.5356990864504496</v>
      </c>
      <c r="J108" s="229">
        <f t="shared" si="11"/>
        <v>-18.424266228990675</v>
      </c>
      <c r="K108" s="229">
        <f t="shared" si="12"/>
        <v>-37.225813351286028</v>
      </c>
      <c r="L108" s="229">
        <f t="shared" si="13"/>
        <v>-27.845109607961774</v>
      </c>
      <c r="M108" s="229">
        <f t="shared" si="14"/>
        <v>-29.596402504247138</v>
      </c>
      <c r="N108" s="41"/>
      <c r="O108" s="123" t="s">
        <v>533</v>
      </c>
      <c r="P108" s="57" t="s">
        <v>534</v>
      </c>
      <c r="Q108" s="37">
        <v>4605634</v>
      </c>
      <c r="R108" s="37">
        <v>5185269</v>
      </c>
      <c r="S108" s="37">
        <v>3658223.0000000019</v>
      </c>
      <c r="T108" s="37">
        <v>2883109.9999999991</v>
      </c>
      <c r="U108" s="36">
        <v>3289807</v>
      </c>
      <c r="V108" s="36">
        <v>2403250.9999999991</v>
      </c>
      <c r="W108" s="229">
        <f t="shared" si="15"/>
        <v>-47.819323029142154</v>
      </c>
      <c r="X108" s="229">
        <f t="shared" si="16"/>
        <v>-53.652337034009243</v>
      </c>
      <c r="Y108" s="229">
        <f t="shared" si="17"/>
        <v>-34.305508439480107</v>
      </c>
      <c r="Z108" s="229">
        <f t="shared" si="18"/>
        <v>-16.643797843301172</v>
      </c>
      <c r="AA108" s="229">
        <f t="shared" si="19"/>
        <v>-26.948571755121222</v>
      </c>
    </row>
    <row r="109" spans="1:27" x14ac:dyDescent="0.3">
      <c r="A109" s="123" t="s">
        <v>535</v>
      </c>
      <c r="B109" s="112" t="s">
        <v>536</v>
      </c>
      <c r="C109" s="37">
        <v>15378064</v>
      </c>
      <c r="D109" s="37">
        <v>14936884</v>
      </c>
      <c r="E109" s="37">
        <v>16668704.000000007</v>
      </c>
      <c r="F109" s="37">
        <v>24256813.999999989</v>
      </c>
      <c r="G109" s="37">
        <v>34222422</v>
      </c>
      <c r="H109" s="36">
        <v>33107886</v>
      </c>
      <c r="I109" s="229">
        <f t="shared" si="10"/>
        <v>115.29293934529079</v>
      </c>
      <c r="J109" s="229">
        <f t="shared" si="11"/>
        <v>121.6518920545945</v>
      </c>
      <c r="K109" s="229">
        <f t="shared" si="12"/>
        <v>98.623036320040143</v>
      </c>
      <c r="L109" s="229">
        <f t="shared" si="13"/>
        <v>36.489012942919942</v>
      </c>
      <c r="M109" s="229">
        <f t="shared" si="14"/>
        <v>-3.2567420272007723</v>
      </c>
      <c r="N109" s="41"/>
      <c r="O109" s="123" t="s">
        <v>535</v>
      </c>
      <c r="P109" s="57" t="s">
        <v>536</v>
      </c>
      <c r="Q109" s="37">
        <v>41842774</v>
      </c>
      <c r="R109" s="37">
        <v>36778925</v>
      </c>
      <c r="S109" s="37">
        <v>42513612.999999963</v>
      </c>
      <c r="T109" s="37">
        <v>27445293.000000015</v>
      </c>
      <c r="U109" s="101">
        <v>24897253.000000007</v>
      </c>
      <c r="V109" s="101">
        <v>51609470.999999985</v>
      </c>
      <c r="W109" s="229">
        <f t="shared" si="15"/>
        <v>23.341418520674523</v>
      </c>
      <c r="X109" s="229">
        <f t="shared" si="16"/>
        <v>40.323489607159502</v>
      </c>
      <c r="Y109" s="229">
        <f t="shared" si="17"/>
        <v>21.395165826061472</v>
      </c>
      <c r="Z109" s="229">
        <f t="shared" si="18"/>
        <v>88.044889883303313</v>
      </c>
      <c r="AA109" s="229">
        <f t="shared" si="19"/>
        <v>107.28982028659937</v>
      </c>
    </row>
    <row r="110" spans="1:27" x14ac:dyDescent="0.3">
      <c r="A110" s="123" t="s">
        <v>537</v>
      </c>
      <c r="B110" s="112" t="s">
        <v>538</v>
      </c>
      <c r="C110" s="37">
        <v>854663</v>
      </c>
      <c r="D110" s="37">
        <v>682702</v>
      </c>
      <c r="E110" s="37">
        <v>551690.00000000012</v>
      </c>
      <c r="F110" s="37">
        <v>747379.99999999953</v>
      </c>
      <c r="G110" s="37">
        <v>513792.99999999988</v>
      </c>
      <c r="H110" s="36">
        <v>1174183.0000000012</v>
      </c>
      <c r="I110" s="229">
        <f t="shared" si="10"/>
        <v>37.385495803609274</v>
      </c>
      <c r="J110" s="229">
        <f t="shared" si="11"/>
        <v>71.990561035415311</v>
      </c>
      <c r="K110" s="229">
        <f t="shared" si="12"/>
        <v>112.83383784371676</v>
      </c>
      <c r="L110" s="229">
        <f t="shared" si="13"/>
        <v>57.106558912467818</v>
      </c>
      <c r="M110" s="229">
        <f t="shared" si="14"/>
        <v>128.53230775818304</v>
      </c>
      <c r="N110" s="41"/>
      <c r="O110" s="123" t="s">
        <v>537</v>
      </c>
      <c r="P110" s="57" t="s">
        <v>538</v>
      </c>
      <c r="Q110" s="37">
        <v>919349</v>
      </c>
      <c r="R110" s="37">
        <v>1199083</v>
      </c>
      <c r="S110" s="37">
        <v>1180909.0000000002</v>
      </c>
      <c r="T110" s="37">
        <v>1250690</v>
      </c>
      <c r="U110" s="36">
        <v>1107575</v>
      </c>
      <c r="V110" s="36">
        <v>1019164</v>
      </c>
      <c r="W110" s="229">
        <f t="shared" si="15"/>
        <v>10.857139127795861</v>
      </c>
      <c r="X110" s="229">
        <f t="shared" si="16"/>
        <v>-15.004716103889393</v>
      </c>
      <c r="Y110" s="229">
        <f t="shared" si="17"/>
        <v>-13.696652324607584</v>
      </c>
      <c r="Z110" s="229">
        <f t="shared" si="18"/>
        <v>-18.511861452478229</v>
      </c>
      <c r="AA110" s="229">
        <f t="shared" si="19"/>
        <v>-7.9823939688057237</v>
      </c>
    </row>
    <row r="111" spans="1:27" x14ac:dyDescent="0.3">
      <c r="A111" s="177">
        <v>351</v>
      </c>
      <c r="B111" s="161" t="s">
        <v>564</v>
      </c>
      <c r="C111" s="37"/>
      <c r="D111" s="37"/>
      <c r="E111" s="37"/>
      <c r="F111" s="37"/>
      <c r="G111" s="37">
        <v>0</v>
      </c>
      <c r="H111" s="36"/>
      <c r="I111" s="229" t="str">
        <f t="shared" si="10"/>
        <v xml:space="preserve"> </v>
      </c>
      <c r="J111" s="229" t="str">
        <f t="shared" si="11"/>
        <v xml:space="preserve"> </v>
      </c>
      <c r="K111" s="229" t="str">
        <f t="shared" si="12"/>
        <v xml:space="preserve"> </v>
      </c>
      <c r="L111" s="229" t="str">
        <f t="shared" si="13"/>
        <v xml:space="preserve"> </v>
      </c>
      <c r="M111" s="229" t="str">
        <f t="shared" si="14"/>
        <v xml:space="preserve"> </v>
      </c>
      <c r="N111" s="41"/>
      <c r="O111" s="177">
        <v>351</v>
      </c>
      <c r="P111" s="57" t="s">
        <v>564</v>
      </c>
      <c r="Q111" s="37"/>
      <c r="R111" s="37"/>
      <c r="S111" s="37"/>
      <c r="T111" s="37"/>
      <c r="U111" s="101">
        <v>0</v>
      </c>
      <c r="V111" s="101"/>
      <c r="W111" s="229" t="str">
        <f t="shared" si="15"/>
        <v xml:space="preserve"> </v>
      </c>
      <c r="X111" s="229" t="str">
        <f t="shared" si="16"/>
        <v xml:space="preserve"> </v>
      </c>
      <c r="Y111" s="229" t="str">
        <f t="shared" si="17"/>
        <v xml:space="preserve"> </v>
      </c>
      <c r="Z111" s="229" t="str">
        <f t="shared" si="18"/>
        <v xml:space="preserve"> </v>
      </c>
      <c r="AA111" s="229" t="str">
        <f t="shared" si="19"/>
        <v xml:space="preserve"> </v>
      </c>
    </row>
    <row r="112" spans="1:27" x14ac:dyDescent="0.3">
      <c r="A112" s="177">
        <v>352</v>
      </c>
      <c r="B112" s="112" t="s">
        <v>539</v>
      </c>
      <c r="C112" s="37">
        <v>430</v>
      </c>
      <c r="D112" s="37"/>
      <c r="E112" s="37"/>
      <c r="F112" s="37"/>
      <c r="G112" s="37">
        <v>0</v>
      </c>
      <c r="H112" s="36"/>
      <c r="I112" s="229">
        <f t="shared" si="10"/>
        <v>-100</v>
      </c>
      <c r="J112" s="229" t="str">
        <f t="shared" si="11"/>
        <v xml:space="preserve"> </v>
      </c>
      <c r="K112" s="229" t="str">
        <f t="shared" si="12"/>
        <v xml:space="preserve"> </v>
      </c>
      <c r="L112" s="229" t="str">
        <f t="shared" si="13"/>
        <v xml:space="preserve"> </v>
      </c>
      <c r="M112" s="229" t="str">
        <f t="shared" si="14"/>
        <v xml:space="preserve"> </v>
      </c>
      <c r="N112" s="41"/>
      <c r="O112" s="177">
        <v>352</v>
      </c>
      <c r="P112" s="57" t="s">
        <v>539</v>
      </c>
      <c r="Q112" s="37"/>
      <c r="R112" s="37"/>
      <c r="S112" s="37"/>
      <c r="T112" s="37"/>
      <c r="U112" s="36">
        <v>3158</v>
      </c>
      <c r="V112" s="36"/>
      <c r="W112" s="229" t="str">
        <f t="shared" si="15"/>
        <v xml:space="preserve"> </v>
      </c>
      <c r="X112" s="229" t="str">
        <f t="shared" si="16"/>
        <v xml:space="preserve"> </v>
      </c>
      <c r="Y112" s="229" t="str">
        <f t="shared" si="17"/>
        <v xml:space="preserve"> </v>
      </c>
      <c r="Z112" s="229" t="str">
        <f t="shared" si="18"/>
        <v xml:space="preserve"> </v>
      </c>
      <c r="AA112" s="229">
        <f t="shared" si="19"/>
        <v>-100</v>
      </c>
    </row>
    <row r="113" spans="1:27" x14ac:dyDescent="0.3">
      <c r="A113" s="177">
        <v>370</v>
      </c>
      <c r="B113" s="161" t="s">
        <v>565</v>
      </c>
      <c r="C113" s="37"/>
      <c r="D113" s="37"/>
      <c r="E113" s="37"/>
      <c r="F113" s="37"/>
      <c r="G113" s="37">
        <v>0</v>
      </c>
      <c r="H113" s="36"/>
      <c r="I113" s="229" t="str">
        <f t="shared" si="10"/>
        <v xml:space="preserve"> </v>
      </c>
      <c r="J113" s="229" t="str">
        <f t="shared" si="11"/>
        <v xml:space="preserve"> </v>
      </c>
      <c r="K113" s="229" t="str">
        <f t="shared" si="12"/>
        <v xml:space="preserve"> </v>
      </c>
      <c r="L113" s="229" t="str">
        <f t="shared" si="13"/>
        <v xml:space="preserve"> </v>
      </c>
      <c r="M113" s="229" t="str">
        <f t="shared" si="14"/>
        <v xml:space="preserve"> </v>
      </c>
      <c r="N113" s="41"/>
      <c r="O113" s="177">
        <v>370</v>
      </c>
      <c r="P113" s="57" t="s">
        <v>565</v>
      </c>
      <c r="Q113" s="37"/>
      <c r="R113" s="37"/>
      <c r="S113" s="37"/>
      <c r="T113" s="37"/>
      <c r="U113" s="101">
        <v>0</v>
      </c>
      <c r="V113" s="101"/>
      <c r="W113" s="229" t="str">
        <f t="shared" si="15"/>
        <v xml:space="preserve"> </v>
      </c>
      <c r="X113" s="229" t="str">
        <f t="shared" si="16"/>
        <v xml:space="preserve"> </v>
      </c>
      <c r="Y113" s="229" t="str">
        <f t="shared" si="17"/>
        <v xml:space="preserve"> </v>
      </c>
      <c r="Z113" s="229" t="str">
        <f t="shared" si="18"/>
        <v xml:space="preserve"> </v>
      </c>
      <c r="AA113" s="229" t="str">
        <f t="shared" si="19"/>
        <v xml:space="preserve"> </v>
      </c>
    </row>
    <row r="114" spans="1:27" x14ac:dyDescent="0.3">
      <c r="A114" s="177">
        <v>381</v>
      </c>
      <c r="B114" s="112" t="s">
        <v>540</v>
      </c>
      <c r="C114" s="37">
        <v>7056586</v>
      </c>
      <c r="D114" s="37">
        <v>3989482</v>
      </c>
      <c r="E114" s="37">
        <v>2575007.9999999991</v>
      </c>
      <c r="F114" s="37">
        <v>4278681.0000000019</v>
      </c>
      <c r="G114" s="37">
        <v>6734600</v>
      </c>
      <c r="H114" s="36">
        <v>1159967.9999999998</v>
      </c>
      <c r="I114" s="229">
        <f t="shared" si="10"/>
        <v>-83.561909399247739</v>
      </c>
      <c r="J114" s="229">
        <f t="shared" si="11"/>
        <v>-70.924345566667554</v>
      </c>
      <c r="K114" s="229">
        <f t="shared" si="12"/>
        <v>-54.952838981471118</v>
      </c>
      <c r="L114" s="229">
        <f t="shared" si="13"/>
        <v>-72.889589104679715</v>
      </c>
      <c r="M114" s="229">
        <f t="shared" si="14"/>
        <v>-82.775992635048851</v>
      </c>
      <c r="N114" s="41"/>
      <c r="O114" s="177">
        <v>381</v>
      </c>
      <c r="P114" s="57" t="s">
        <v>540</v>
      </c>
      <c r="Q114" s="37">
        <v>4681809</v>
      </c>
      <c r="R114" s="37">
        <v>359860</v>
      </c>
      <c r="S114" s="37">
        <v>1013262</v>
      </c>
      <c r="T114" s="37">
        <v>1513019.9999999998</v>
      </c>
      <c r="U114" s="36">
        <v>739830</v>
      </c>
      <c r="V114" s="36">
        <v>1709812.0000000002</v>
      </c>
      <c r="W114" s="229">
        <f t="shared" si="15"/>
        <v>-63.47967206692968</v>
      </c>
      <c r="X114" s="229">
        <f t="shared" si="16"/>
        <v>375.13255154782416</v>
      </c>
      <c r="Y114" s="229">
        <f t="shared" si="17"/>
        <v>68.743326010449437</v>
      </c>
      <c r="Z114" s="229">
        <f t="shared" si="18"/>
        <v>13.006569642172636</v>
      </c>
      <c r="AA114" s="229">
        <f t="shared" si="19"/>
        <v>131.10876823053951</v>
      </c>
    </row>
    <row r="115" spans="1:27" x14ac:dyDescent="0.3">
      <c r="A115" s="177">
        <v>382</v>
      </c>
      <c r="B115" s="161" t="s">
        <v>566</v>
      </c>
      <c r="C115" s="37"/>
      <c r="D115" s="37"/>
      <c r="E115" s="37"/>
      <c r="F115" s="37"/>
      <c r="G115" s="37">
        <v>0</v>
      </c>
      <c r="H115" s="36"/>
      <c r="I115" s="229" t="str">
        <f t="shared" si="10"/>
        <v xml:space="preserve"> </v>
      </c>
      <c r="J115" s="229" t="str">
        <f t="shared" si="11"/>
        <v xml:space="preserve"> </v>
      </c>
      <c r="K115" s="229" t="str">
        <f t="shared" si="12"/>
        <v xml:space="preserve"> </v>
      </c>
      <c r="L115" s="229" t="str">
        <f t="shared" si="13"/>
        <v xml:space="preserve"> </v>
      </c>
      <c r="M115" s="229" t="str">
        <f t="shared" si="14"/>
        <v xml:space="preserve"> </v>
      </c>
      <c r="N115" s="41"/>
      <c r="O115" s="177">
        <v>382</v>
      </c>
      <c r="P115" s="57" t="s">
        <v>566</v>
      </c>
      <c r="Q115" s="37"/>
      <c r="R115" s="37"/>
      <c r="S115" s="37"/>
      <c r="T115" s="37"/>
      <c r="U115" s="101">
        <v>0</v>
      </c>
      <c r="V115" s="101"/>
      <c r="W115" s="229" t="str">
        <f t="shared" si="15"/>
        <v xml:space="preserve"> </v>
      </c>
      <c r="X115" s="229" t="str">
        <f t="shared" si="16"/>
        <v xml:space="preserve"> </v>
      </c>
      <c r="Y115" s="229" t="str">
        <f t="shared" si="17"/>
        <v xml:space="preserve"> </v>
      </c>
      <c r="Z115" s="229" t="str">
        <f t="shared" si="18"/>
        <v xml:space="preserve"> </v>
      </c>
      <c r="AA115" s="229" t="str">
        <f t="shared" si="19"/>
        <v xml:space="preserve"> </v>
      </c>
    </row>
    <row r="116" spans="1:27" x14ac:dyDescent="0.3">
      <c r="A116" s="177">
        <v>383</v>
      </c>
      <c r="B116" s="161" t="s">
        <v>567</v>
      </c>
      <c r="C116" s="37"/>
      <c r="D116" s="37"/>
      <c r="E116" s="37"/>
      <c r="F116" s="37"/>
      <c r="G116" s="37">
        <v>0</v>
      </c>
      <c r="H116" s="36"/>
      <c r="I116" s="229" t="str">
        <f t="shared" si="10"/>
        <v xml:space="preserve"> </v>
      </c>
      <c r="J116" s="229" t="str">
        <f t="shared" si="11"/>
        <v xml:space="preserve"> </v>
      </c>
      <c r="K116" s="229" t="str">
        <f t="shared" si="12"/>
        <v xml:space="preserve"> </v>
      </c>
      <c r="L116" s="229" t="str">
        <f t="shared" si="13"/>
        <v xml:space="preserve"> </v>
      </c>
      <c r="M116" s="229" t="str">
        <f t="shared" si="14"/>
        <v xml:space="preserve"> </v>
      </c>
      <c r="N116" s="41"/>
      <c r="O116" s="177">
        <v>383</v>
      </c>
      <c r="P116" s="57" t="s">
        <v>567</v>
      </c>
      <c r="Q116" s="37"/>
      <c r="R116" s="37"/>
      <c r="S116" s="37"/>
      <c r="T116" s="37"/>
      <c r="U116" s="36">
        <v>0</v>
      </c>
      <c r="V116" s="36"/>
      <c r="W116" s="229" t="str">
        <f t="shared" si="15"/>
        <v xml:space="preserve"> </v>
      </c>
      <c r="X116" s="229" t="str">
        <f t="shared" si="16"/>
        <v xml:space="preserve"> </v>
      </c>
      <c r="Y116" s="229" t="str">
        <f t="shared" si="17"/>
        <v xml:space="preserve"> </v>
      </c>
      <c r="Z116" s="229" t="str">
        <f t="shared" si="18"/>
        <v xml:space="preserve"> </v>
      </c>
      <c r="AA116" s="229" t="str">
        <f t="shared" si="19"/>
        <v xml:space="preserve"> </v>
      </c>
    </row>
    <row r="117" spans="1:27" x14ac:dyDescent="0.3">
      <c r="A117" s="177">
        <v>581</v>
      </c>
      <c r="B117" s="112" t="s">
        <v>541</v>
      </c>
      <c r="C117" s="37">
        <v>1120300</v>
      </c>
      <c r="D117" s="37">
        <v>2027491</v>
      </c>
      <c r="E117" s="37">
        <v>2063407.9999999995</v>
      </c>
      <c r="F117" s="37">
        <v>1513753.0000000009</v>
      </c>
      <c r="G117" s="37">
        <v>262474.99999999994</v>
      </c>
      <c r="H117" s="36">
        <v>347553.00000000012</v>
      </c>
      <c r="I117" s="229">
        <f t="shared" si="10"/>
        <v>-68.97679193073283</v>
      </c>
      <c r="J117" s="229">
        <f t="shared" si="11"/>
        <v>-82.857975695083226</v>
      </c>
      <c r="K117" s="229">
        <f t="shared" si="12"/>
        <v>-83.156360739126711</v>
      </c>
      <c r="L117" s="229">
        <f t="shared" si="13"/>
        <v>-77.040309746702405</v>
      </c>
      <c r="M117" s="229">
        <f t="shared" si="14"/>
        <v>32.413753690827775</v>
      </c>
      <c r="N117" s="41"/>
      <c r="O117" s="177">
        <v>581</v>
      </c>
      <c r="P117" s="57" t="s">
        <v>541</v>
      </c>
      <c r="Q117" s="37">
        <v>7926738</v>
      </c>
      <c r="R117" s="37">
        <v>6499357</v>
      </c>
      <c r="S117" s="37">
        <v>13540642.000000002</v>
      </c>
      <c r="T117" s="37">
        <v>8383410.9999999991</v>
      </c>
      <c r="U117" s="101">
        <v>11852599</v>
      </c>
      <c r="V117" s="101">
        <v>11086906.000000004</v>
      </c>
      <c r="W117" s="229">
        <f t="shared" si="15"/>
        <v>39.867193793966749</v>
      </c>
      <c r="X117" s="229">
        <f t="shared" si="16"/>
        <v>70.584659374765891</v>
      </c>
      <c r="Y117" s="229">
        <f t="shared" si="17"/>
        <v>-18.121267809901468</v>
      </c>
      <c r="Z117" s="229">
        <f t="shared" si="18"/>
        <v>32.248150543973139</v>
      </c>
      <c r="AA117" s="229">
        <f t="shared" si="19"/>
        <v>-6.4601274370287598</v>
      </c>
    </row>
    <row r="118" spans="1:27" x14ac:dyDescent="0.3">
      <c r="A118" s="177">
        <v>582</v>
      </c>
      <c r="B118" s="112" t="s">
        <v>542</v>
      </c>
      <c r="C118" s="37">
        <v>938155</v>
      </c>
      <c r="D118" s="37">
        <v>644723</v>
      </c>
      <c r="E118" s="37">
        <v>28740</v>
      </c>
      <c r="F118" s="37">
        <v>1100</v>
      </c>
      <c r="G118" s="37">
        <v>0</v>
      </c>
      <c r="H118" s="36">
        <v>1639</v>
      </c>
      <c r="I118" s="229">
        <f t="shared" si="10"/>
        <v>-99.825295393618319</v>
      </c>
      <c r="J118" s="229">
        <f t="shared" si="11"/>
        <v>-99.745782297203604</v>
      </c>
      <c r="K118" s="229">
        <f t="shared" si="12"/>
        <v>-94.297146833681282</v>
      </c>
      <c r="L118" s="229">
        <f t="shared" si="13"/>
        <v>49</v>
      </c>
      <c r="M118" s="229" t="str">
        <f t="shared" si="14"/>
        <v xml:space="preserve"> </v>
      </c>
      <c r="N118" s="41"/>
      <c r="O118" s="177">
        <v>582</v>
      </c>
      <c r="P118" s="57" t="s">
        <v>542</v>
      </c>
      <c r="Q118" s="37"/>
      <c r="R118" s="37">
        <v>2446</v>
      </c>
      <c r="S118" s="37">
        <v>1365</v>
      </c>
      <c r="T118" s="37"/>
      <c r="U118" s="36">
        <v>0</v>
      </c>
      <c r="V118" s="36"/>
      <c r="W118" s="229" t="str">
        <f t="shared" si="15"/>
        <v xml:space="preserve"> </v>
      </c>
      <c r="X118" s="229">
        <f t="shared" si="16"/>
        <v>-100</v>
      </c>
      <c r="Y118" s="229">
        <f t="shared" si="17"/>
        <v>-100</v>
      </c>
      <c r="Z118" s="229" t="str">
        <f t="shared" si="18"/>
        <v xml:space="preserve"> </v>
      </c>
      <c r="AA118" s="229" t="str">
        <f t="shared" si="19"/>
        <v xml:space="preserve"> </v>
      </c>
    </row>
    <row r="119" spans="1:27" x14ac:dyDescent="0.3">
      <c r="A119" s="177">
        <v>591</v>
      </c>
      <c r="B119" s="112" t="s">
        <v>543</v>
      </c>
      <c r="C119" s="37">
        <v>26508</v>
      </c>
      <c r="D119" s="37">
        <v>16149</v>
      </c>
      <c r="E119" s="37">
        <v>691805.99999999988</v>
      </c>
      <c r="F119" s="37">
        <v>494964</v>
      </c>
      <c r="G119" s="37">
        <v>175296</v>
      </c>
      <c r="H119" s="36">
        <v>94103.000000000044</v>
      </c>
      <c r="I119" s="229">
        <f t="shared" si="10"/>
        <v>254.99849102157856</v>
      </c>
      <c r="J119" s="229">
        <f t="shared" si="11"/>
        <v>482.71719611121466</v>
      </c>
      <c r="K119" s="229">
        <f t="shared" si="12"/>
        <v>-86.397487156804061</v>
      </c>
      <c r="L119" s="229">
        <f t="shared" si="13"/>
        <v>-80.987910231855238</v>
      </c>
      <c r="M119" s="229">
        <f t="shared" si="14"/>
        <v>-46.317656991602753</v>
      </c>
      <c r="N119" s="41"/>
      <c r="O119" s="177">
        <v>591</v>
      </c>
      <c r="P119" s="57" t="s">
        <v>543</v>
      </c>
      <c r="Q119" s="37">
        <v>3597</v>
      </c>
      <c r="R119" s="37"/>
      <c r="S119" s="37"/>
      <c r="T119" s="37">
        <v>6438</v>
      </c>
      <c r="U119" s="101">
        <v>3674</v>
      </c>
      <c r="V119" s="101">
        <v>84988</v>
      </c>
      <c r="W119" s="229">
        <f t="shared" si="15"/>
        <v>2262.7467333889354</v>
      </c>
      <c r="X119" s="229" t="str">
        <f t="shared" si="16"/>
        <v xml:space="preserve"> </v>
      </c>
      <c r="Y119" s="229" t="str">
        <f t="shared" si="17"/>
        <v xml:space="preserve"> </v>
      </c>
      <c r="Z119" s="229">
        <f t="shared" si="18"/>
        <v>1220.0994097545822</v>
      </c>
      <c r="AA119" s="229">
        <f t="shared" si="19"/>
        <v>2213.2280892759932</v>
      </c>
    </row>
    <row r="120" spans="1:27" x14ac:dyDescent="0.3">
      <c r="A120" s="177">
        <v>592</v>
      </c>
      <c r="B120" s="112" t="s">
        <v>544</v>
      </c>
      <c r="C120" s="37">
        <v>806</v>
      </c>
      <c r="D120" s="37"/>
      <c r="E120" s="37">
        <v>72452</v>
      </c>
      <c r="F120" s="37">
        <v>1290</v>
      </c>
      <c r="G120" s="37">
        <v>0</v>
      </c>
      <c r="H120" s="36">
        <v>337</v>
      </c>
      <c r="I120" s="229">
        <f t="shared" si="10"/>
        <v>-58.188585607940446</v>
      </c>
      <c r="J120" s="229" t="str">
        <f t="shared" si="11"/>
        <v xml:space="preserve"> </v>
      </c>
      <c r="K120" s="229">
        <f t="shared" si="12"/>
        <v>-99.534864461988633</v>
      </c>
      <c r="L120" s="229">
        <f t="shared" si="13"/>
        <v>-73.875968992248062</v>
      </c>
      <c r="M120" s="229" t="str">
        <f t="shared" si="14"/>
        <v xml:space="preserve"> </v>
      </c>
      <c r="N120" s="41"/>
      <c r="O120" s="177">
        <v>592</v>
      </c>
      <c r="P120" s="57" t="s">
        <v>544</v>
      </c>
      <c r="Q120" s="37"/>
      <c r="R120" s="37"/>
      <c r="S120" s="37"/>
      <c r="T120" s="37"/>
      <c r="U120" s="36">
        <v>1313</v>
      </c>
      <c r="V120" s="36">
        <v>1596</v>
      </c>
      <c r="W120" s="229" t="str">
        <f t="shared" si="15"/>
        <v xml:space="preserve"> </v>
      </c>
      <c r="X120" s="229" t="str">
        <f t="shared" si="16"/>
        <v xml:space="preserve"> </v>
      </c>
      <c r="Y120" s="229" t="str">
        <f t="shared" si="17"/>
        <v xml:space="preserve"> </v>
      </c>
      <c r="Z120" s="229" t="str">
        <f t="shared" si="18"/>
        <v xml:space="preserve"> </v>
      </c>
      <c r="AA120" s="229">
        <f t="shared" si="19"/>
        <v>21.55369383092156</v>
      </c>
    </row>
    <row r="121" spans="1:27" x14ac:dyDescent="0.3">
      <c r="A121" s="177">
        <v>742</v>
      </c>
      <c r="B121" s="112" t="s">
        <v>545</v>
      </c>
      <c r="C121" s="37"/>
      <c r="D121" s="37">
        <v>18790</v>
      </c>
      <c r="E121" s="37">
        <v>245</v>
      </c>
      <c r="F121" s="37"/>
      <c r="G121" s="37">
        <v>0</v>
      </c>
      <c r="H121" s="36"/>
      <c r="I121" s="229" t="str">
        <f t="shared" si="10"/>
        <v xml:space="preserve"> </v>
      </c>
      <c r="J121" s="229">
        <f t="shared" si="11"/>
        <v>-100</v>
      </c>
      <c r="K121" s="229">
        <f t="shared" si="12"/>
        <v>-100</v>
      </c>
      <c r="L121" s="229" t="str">
        <f t="shared" si="13"/>
        <v xml:space="preserve"> </v>
      </c>
      <c r="M121" s="229" t="str">
        <f t="shared" si="14"/>
        <v xml:space="preserve"> </v>
      </c>
      <c r="N121" s="41"/>
      <c r="O121" s="177">
        <v>742</v>
      </c>
      <c r="P121" s="57" t="s">
        <v>545</v>
      </c>
      <c r="Q121" s="37"/>
      <c r="R121" s="37"/>
      <c r="S121" s="37"/>
      <c r="T121" s="37"/>
      <c r="U121" s="101">
        <v>0</v>
      </c>
      <c r="V121" s="101"/>
      <c r="W121" s="229" t="str">
        <f t="shared" si="15"/>
        <v xml:space="preserve"> </v>
      </c>
      <c r="X121" s="229" t="str">
        <f t="shared" si="16"/>
        <v xml:space="preserve"> </v>
      </c>
      <c r="Y121" s="229" t="str">
        <f t="shared" si="17"/>
        <v xml:space="preserve"> </v>
      </c>
      <c r="Z121" s="229" t="str">
        <f t="shared" si="18"/>
        <v xml:space="preserve"> </v>
      </c>
      <c r="AA121" s="229" t="str">
        <f t="shared" si="19"/>
        <v xml:space="preserve"> </v>
      </c>
    </row>
    <row r="122" spans="1:27" x14ac:dyDescent="0.3">
      <c r="A122" s="177">
        <v>899</v>
      </c>
      <c r="B122" s="112" t="s">
        <v>548</v>
      </c>
      <c r="C122" s="37">
        <v>188487</v>
      </c>
      <c r="D122" s="37">
        <v>179978</v>
      </c>
      <c r="E122" s="37">
        <v>287139</v>
      </c>
      <c r="F122" s="37">
        <v>17816878.999999993</v>
      </c>
      <c r="G122" s="37">
        <v>2060204</v>
      </c>
      <c r="H122" s="36">
        <v>17392063.000000007</v>
      </c>
      <c r="I122" s="229">
        <f t="shared" si="10"/>
        <v>9127.1949789640694</v>
      </c>
      <c r="J122" s="229">
        <f t="shared" si="11"/>
        <v>9563.4383091266754</v>
      </c>
      <c r="K122" s="229">
        <f t="shared" si="12"/>
        <v>5957.0187261221945</v>
      </c>
      <c r="L122" s="229">
        <f t="shared" si="13"/>
        <v>-2.3843457656079039</v>
      </c>
      <c r="M122" s="229">
        <f t="shared" si="14"/>
        <v>744.19130338549041</v>
      </c>
      <c r="N122" s="41"/>
      <c r="O122" s="177">
        <v>899</v>
      </c>
      <c r="P122" s="57" t="s">
        <v>548</v>
      </c>
      <c r="Q122" s="37">
        <v>134102</v>
      </c>
      <c r="R122" s="37">
        <v>430617</v>
      </c>
      <c r="S122" s="37">
        <v>839267.99999999977</v>
      </c>
      <c r="T122" s="37">
        <v>15182900.999999991</v>
      </c>
      <c r="U122" s="36">
        <v>3448860</v>
      </c>
      <c r="V122" s="36">
        <v>14271268.000000004</v>
      </c>
      <c r="W122" s="229">
        <f t="shared" si="15"/>
        <v>10542.099297549628</v>
      </c>
      <c r="X122" s="229">
        <f t="shared" si="16"/>
        <v>3214.1441234321924</v>
      </c>
      <c r="Y122" s="229">
        <f t="shared" si="17"/>
        <v>1600.4422901862106</v>
      </c>
      <c r="Z122" s="229">
        <f t="shared" si="18"/>
        <v>-6.0043400138088714</v>
      </c>
      <c r="AA122" s="229">
        <f t="shared" si="19"/>
        <v>313.79667484328166</v>
      </c>
    </row>
    <row r="123" spans="1:27" x14ac:dyDescent="0.3">
      <c r="A123" s="177">
        <v>900</v>
      </c>
      <c r="B123" s="112" t="s">
        <v>546</v>
      </c>
      <c r="C123" s="37">
        <v>17077</v>
      </c>
      <c r="D123" s="37">
        <v>6293</v>
      </c>
      <c r="E123" s="37">
        <v>27631</v>
      </c>
      <c r="F123" s="37">
        <v>127613</v>
      </c>
      <c r="G123" s="37">
        <v>180572</v>
      </c>
      <c r="H123" s="36">
        <v>109868</v>
      </c>
      <c r="I123" s="229">
        <f t="shared" si="10"/>
        <v>543.36827311588684</v>
      </c>
      <c r="J123" s="229">
        <f t="shared" si="11"/>
        <v>1645.876370570475</v>
      </c>
      <c r="K123" s="229">
        <f t="shared" si="12"/>
        <v>297.62585501791466</v>
      </c>
      <c r="L123" s="229">
        <f t="shared" si="13"/>
        <v>-13.905323125386914</v>
      </c>
      <c r="M123" s="229">
        <f t="shared" si="14"/>
        <v>-39.155572292492749</v>
      </c>
      <c r="N123" s="41"/>
      <c r="O123" s="177">
        <v>900</v>
      </c>
      <c r="P123" s="57" t="s">
        <v>546</v>
      </c>
      <c r="Q123" s="37">
        <v>120588</v>
      </c>
      <c r="R123" s="37">
        <v>176926</v>
      </c>
      <c r="S123" s="37">
        <v>292481.00000000006</v>
      </c>
      <c r="T123" s="37">
        <v>472596.00000000012</v>
      </c>
      <c r="U123" s="101">
        <v>3750201</v>
      </c>
      <c r="V123" s="101">
        <v>297797.99999999994</v>
      </c>
      <c r="W123" s="229">
        <f t="shared" si="15"/>
        <v>146.95492088765047</v>
      </c>
      <c r="X123" s="229">
        <f t="shared" si="16"/>
        <v>68.317827792410355</v>
      </c>
      <c r="Y123" s="229">
        <f t="shared" si="17"/>
        <v>1.8178958633209987</v>
      </c>
      <c r="Z123" s="229">
        <f t="shared" si="18"/>
        <v>-36.986770941776939</v>
      </c>
      <c r="AA123" s="229">
        <f t="shared" si="19"/>
        <v>-92.059145629794244</v>
      </c>
    </row>
    <row r="124" spans="1:27" x14ac:dyDescent="0.3">
      <c r="A124" s="177">
        <v>910</v>
      </c>
      <c r="B124" s="112" t="s">
        <v>547</v>
      </c>
      <c r="C124" s="37">
        <v>7714</v>
      </c>
      <c r="D124" s="37"/>
      <c r="E124" s="37">
        <v>13356</v>
      </c>
      <c r="F124" s="37">
        <v>20210</v>
      </c>
      <c r="G124" s="37">
        <v>8772</v>
      </c>
      <c r="H124" s="36">
        <v>13807</v>
      </c>
      <c r="I124" s="229">
        <f t="shared" si="10"/>
        <v>78.986258750324083</v>
      </c>
      <c r="J124" s="229" t="str">
        <f t="shared" si="11"/>
        <v xml:space="preserve"> </v>
      </c>
      <c r="K124" s="229">
        <f t="shared" si="12"/>
        <v>3.3767595088349793</v>
      </c>
      <c r="L124" s="229">
        <f t="shared" si="13"/>
        <v>-31.68233547748639</v>
      </c>
      <c r="M124" s="229">
        <f t="shared" si="14"/>
        <v>57.398540811673513</v>
      </c>
      <c r="N124" s="41"/>
      <c r="O124" s="177">
        <v>910</v>
      </c>
      <c r="P124" s="57" t="s">
        <v>547</v>
      </c>
      <c r="Q124" s="37"/>
      <c r="R124" s="37"/>
      <c r="S124" s="37">
        <v>200</v>
      </c>
      <c r="T124" s="37"/>
      <c r="U124" s="36">
        <v>2822</v>
      </c>
      <c r="V124" s="36"/>
      <c r="W124" s="229" t="str">
        <f t="shared" si="15"/>
        <v xml:space="preserve"> </v>
      </c>
      <c r="X124" s="229" t="str">
        <f t="shared" si="16"/>
        <v xml:space="preserve"> </v>
      </c>
      <c r="Y124" s="229">
        <f t="shared" si="17"/>
        <v>-100</v>
      </c>
      <c r="Z124" s="229" t="str">
        <f t="shared" si="18"/>
        <v xml:space="preserve"> </v>
      </c>
      <c r="AA124" s="229">
        <f t="shared" si="19"/>
        <v>-100</v>
      </c>
    </row>
    <row r="125" spans="1:27" x14ac:dyDescent="0.3">
      <c r="A125" s="177">
        <v>960</v>
      </c>
      <c r="B125" s="162" t="s">
        <v>568</v>
      </c>
      <c r="C125" s="37"/>
      <c r="D125" s="37"/>
      <c r="E125" s="37"/>
      <c r="F125" s="37"/>
      <c r="G125" s="37">
        <v>0</v>
      </c>
      <c r="H125" s="36"/>
      <c r="I125" s="229" t="str">
        <f t="shared" si="10"/>
        <v xml:space="preserve"> </v>
      </c>
      <c r="J125" s="229" t="str">
        <f t="shared" si="11"/>
        <v xml:space="preserve"> </v>
      </c>
      <c r="K125" s="229" t="str">
        <f t="shared" si="12"/>
        <v xml:space="preserve"> </v>
      </c>
      <c r="L125" s="229" t="str">
        <f t="shared" si="13"/>
        <v xml:space="preserve"> </v>
      </c>
      <c r="M125" s="229" t="str">
        <f t="shared" si="14"/>
        <v xml:space="preserve"> </v>
      </c>
      <c r="N125" s="41"/>
      <c r="O125" s="177">
        <v>960</v>
      </c>
      <c r="P125" s="57" t="s">
        <v>568</v>
      </c>
      <c r="Q125" s="37"/>
      <c r="R125" s="37"/>
      <c r="S125" s="37"/>
      <c r="T125" s="37"/>
      <c r="U125" s="101">
        <v>0</v>
      </c>
      <c r="V125" s="101"/>
      <c r="W125" s="229" t="str">
        <f t="shared" si="15"/>
        <v xml:space="preserve"> </v>
      </c>
      <c r="X125" s="229" t="str">
        <f t="shared" si="16"/>
        <v xml:space="preserve"> </v>
      </c>
      <c r="Y125" s="229" t="str">
        <f t="shared" si="17"/>
        <v xml:space="preserve"> </v>
      </c>
      <c r="Z125" s="229" t="str">
        <f t="shared" si="18"/>
        <v xml:space="preserve"> </v>
      </c>
      <c r="AA125" s="229" t="str">
        <f t="shared" si="19"/>
        <v xml:space="preserve"> </v>
      </c>
    </row>
    <row r="126" spans="1:27" x14ac:dyDescent="0.3">
      <c r="A126" s="98"/>
      <c r="B126" s="55" t="s">
        <v>130</v>
      </c>
      <c r="C126" s="73">
        <f t="shared" ref="C126:H126" si="20">SUM(C6:C125)</f>
        <v>2277388737</v>
      </c>
      <c r="D126" s="73">
        <f t="shared" si="20"/>
        <v>1961646940</v>
      </c>
      <c r="E126" s="73">
        <f t="shared" si="20"/>
        <v>2360758802</v>
      </c>
      <c r="F126" s="73">
        <f t="shared" si="20"/>
        <v>2972688178</v>
      </c>
      <c r="G126" s="73">
        <f t="shared" si="20"/>
        <v>3197740692</v>
      </c>
      <c r="H126" s="73">
        <f t="shared" si="20"/>
        <v>2177963689</v>
      </c>
      <c r="I126" s="196">
        <f t="shared" si="10"/>
        <v>-4.3657477700083973</v>
      </c>
      <c r="J126" s="196">
        <f t="shared" si="11"/>
        <v>11.027302853998805</v>
      </c>
      <c r="K126" s="196">
        <f t="shared" si="12"/>
        <v>-7.7430660364429684</v>
      </c>
      <c r="L126" s="196">
        <f t="shared" si="13"/>
        <v>-26.73420289694441</v>
      </c>
      <c r="M126" s="195">
        <f t="shared" si="14"/>
        <v>-31.890547146341291</v>
      </c>
      <c r="O126" s="98"/>
      <c r="P126" s="55" t="s">
        <v>130</v>
      </c>
      <c r="Q126" s="73">
        <f t="shared" ref="Q126:V126" si="21">SUM(Q6:Q125)</f>
        <v>1435032018</v>
      </c>
      <c r="R126" s="73">
        <f t="shared" si="21"/>
        <v>1356677637</v>
      </c>
      <c r="S126" s="73">
        <f t="shared" si="21"/>
        <v>1468604773.9999998</v>
      </c>
      <c r="T126" s="73">
        <f t="shared" si="21"/>
        <v>1458582458</v>
      </c>
      <c r="U126" s="73">
        <f t="shared" si="21"/>
        <v>1658237800</v>
      </c>
      <c r="V126" s="73">
        <f t="shared" si="21"/>
        <v>2136491509</v>
      </c>
      <c r="W126" s="196">
        <f t="shared" si="15"/>
        <v>48.881103850046657</v>
      </c>
      <c r="X126" s="196">
        <f t="shared" si="16"/>
        <v>57.479673190780233</v>
      </c>
      <c r="Y126" s="196">
        <f t="shared" si="17"/>
        <v>45.477636109059802</v>
      </c>
      <c r="Z126" s="196">
        <f t="shared" si="18"/>
        <v>46.477252436557137</v>
      </c>
      <c r="AA126" s="195">
        <f t="shared" si="19"/>
        <v>28.841081116351347</v>
      </c>
    </row>
  </sheetData>
  <mergeCells count="7">
    <mergeCell ref="Q4:AA4"/>
    <mergeCell ref="A3:B3"/>
    <mergeCell ref="A4:A5"/>
    <mergeCell ref="B4:B5"/>
    <mergeCell ref="O4:O5"/>
    <mergeCell ref="P4:P5"/>
    <mergeCell ref="C4:L4"/>
  </mergeCells>
  <phoneticPr fontId="24" type="noConversion"/>
  <hyperlinks>
    <hyperlink ref="Z1" location="'Indice tavole'!A1" display="torna all'indice " xr:uid="{00000000-0004-0000-0700-000000000000}"/>
  </hyperlink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  <pageSetUpPr fitToPage="1"/>
  </sheetPr>
  <dimension ref="A1:R85"/>
  <sheetViews>
    <sheetView workbookViewId="0">
      <selection activeCell="A2" sqref="A2"/>
    </sheetView>
  </sheetViews>
  <sheetFormatPr defaultRowHeight="15" customHeight="1" x14ac:dyDescent="0.25"/>
  <cols>
    <col min="1" max="1" width="30.7109375" style="23" customWidth="1"/>
    <col min="2" max="21" width="8.7109375" style="23" customWidth="1"/>
    <col min="22" max="16384" width="9.140625" style="23"/>
  </cols>
  <sheetData>
    <row r="1" spans="1:18" ht="15" customHeight="1" x14ac:dyDescent="0.25">
      <c r="A1" s="217" t="str">
        <f>'Indice tavole'!C15</f>
        <v>Consistenza degli operatori con l'estero per provincia e classe di valore esportato. Anni 2015-2020 e variazioni rispetto all'anno precedente</v>
      </c>
      <c r="Q1" s="248" t="s">
        <v>110</v>
      </c>
      <c r="R1" s="248"/>
    </row>
    <row r="2" spans="1:18" ht="15" customHeight="1" x14ac:dyDescent="0.25">
      <c r="A2" s="217"/>
      <c r="Q2" s="248"/>
      <c r="R2" s="248"/>
    </row>
    <row r="3" spans="1:18" ht="15" customHeight="1" x14ac:dyDescent="0.25">
      <c r="A3" s="224" t="s">
        <v>9</v>
      </c>
    </row>
    <row r="4" spans="1:18" ht="35.25" customHeight="1" x14ac:dyDescent="0.25">
      <c r="A4" s="5" t="s">
        <v>98</v>
      </c>
      <c r="B4" s="218">
        <v>2015</v>
      </c>
      <c r="C4" s="218">
        <v>2016</v>
      </c>
      <c r="D4" s="218">
        <v>2017</v>
      </c>
      <c r="E4" s="218">
        <v>2018</v>
      </c>
      <c r="F4" s="218">
        <v>2019</v>
      </c>
      <c r="G4" s="5">
        <v>2020</v>
      </c>
      <c r="H4" s="207" t="s">
        <v>595</v>
      </c>
      <c r="I4" s="207" t="s">
        <v>596</v>
      </c>
      <c r="J4" s="223" t="s">
        <v>597</v>
      </c>
      <c r="K4" s="207" t="s">
        <v>598</v>
      </c>
      <c r="L4" s="207" t="s">
        <v>599</v>
      </c>
    </row>
    <row r="5" spans="1:18" ht="15" customHeight="1" x14ac:dyDescent="0.25">
      <c r="A5" s="208" t="s">
        <v>99</v>
      </c>
      <c r="B5" s="101">
        <v>582</v>
      </c>
      <c r="C5" s="101">
        <v>678</v>
      </c>
      <c r="D5" s="101">
        <v>772</v>
      </c>
      <c r="E5" s="101">
        <v>664</v>
      </c>
      <c r="F5" s="101">
        <v>606</v>
      </c>
      <c r="G5" s="101">
        <v>536</v>
      </c>
      <c r="H5" s="229">
        <f>G5/B5*100-100</f>
        <v>-7.9037800687285227</v>
      </c>
      <c r="I5" s="230">
        <f>G5/C5*100-100</f>
        <v>-20.943952802359874</v>
      </c>
      <c r="J5" s="231">
        <f>G5/D5*100-100</f>
        <v>-30.569948186528492</v>
      </c>
      <c r="K5" s="231">
        <f>G5/E5*100-100</f>
        <v>-19.277108433734938</v>
      </c>
      <c r="L5" s="231">
        <f>G5/F5*100-100</f>
        <v>-11.551155115511548</v>
      </c>
    </row>
    <row r="6" spans="1:18" ht="15" customHeight="1" x14ac:dyDescent="0.25">
      <c r="A6" s="208" t="s">
        <v>100</v>
      </c>
      <c r="B6" s="101">
        <v>103</v>
      </c>
      <c r="C6" s="101">
        <v>128</v>
      </c>
      <c r="D6" s="101">
        <v>123</v>
      </c>
      <c r="E6" s="101">
        <v>96</v>
      </c>
      <c r="F6" s="101">
        <v>72</v>
      </c>
      <c r="G6" s="101">
        <v>81</v>
      </c>
      <c r="H6" s="229">
        <f>G6/B6*100-100</f>
        <v>-21.359223300970882</v>
      </c>
      <c r="I6" s="230">
        <f>G6/C6*100-100</f>
        <v>-36.71875</v>
      </c>
      <c r="J6" s="231">
        <f>G6/D6*100-100</f>
        <v>-34.146341463414629</v>
      </c>
      <c r="K6" s="231">
        <f>G6/E6*100-100</f>
        <v>-15.625</v>
      </c>
      <c r="L6" s="231">
        <f>G6/F6*100-100</f>
        <v>12.5</v>
      </c>
    </row>
    <row r="7" spans="1:18" ht="15" customHeight="1" x14ac:dyDescent="0.25">
      <c r="A7" s="208" t="s">
        <v>101</v>
      </c>
      <c r="B7" s="101">
        <v>81</v>
      </c>
      <c r="C7" s="101">
        <v>76</v>
      </c>
      <c r="D7" s="101">
        <v>103</v>
      </c>
      <c r="E7" s="101">
        <v>65</v>
      </c>
      <c r="F7" s="101">
        <v>68</v>
      </c>
      <c r="G7" s="101">
        <v>61</v>
      </c>
      <c r="H7" s="229">
        <f t="shared" ref="H7:H13" si="0">G7/B7*100-100</f>
        <v>-24.691358024691354</v>
      </c>
      <c r="I7" s="230">
        <f t="shared" ref="I7:I13" si="1">G7/C7*100-100</f>
        <v>-19.73684210526315</v>
      </c>
      <c r="J7" s="231">
        <f t="shared" ref="J7:J13" si="2">G7/D7*100-100</f>
        <v>-40.77669902912622</v>
      </c>
      <c r="K7" s="231">
        <f t="shared" ref="K7:K13" si="3">G7/E7*100-100</f>
        <v>-6.1538461538461604</v>
      </c>
      <c r="L7" s="231">
        <f t="shared" ref="L7:L13" si="4">G7/F7*100-100</f>
        <v>-10.294117647058826</v>
      </c>
    </row>
    <row r="8" spans="1:18" ht="15" customHeight="1" x14ac:dyDescent="0.25">
      <c r="A8" s="208" t="s">
        <v>102</v>
      </c>
      <c r="B8" s="101">
        <v>67</v>
      </c>
      <c r="C8" s="101">
        <v>76</v>
      </c>
      <c r="D8" s="101">
        <v>62</v>
      </c>
      <c r="E8" s="101">
        <v>58</v>
      </c>
      <c r="F8" s="101">
        <v>51</v>
      </c>
      <c r="G8" s="101">
        <v>50</v>
      </c>
      <c r="H8" s="229">
        <f t="shared" si="0"/>
        <v>-25.373134328358205</v>
      </c>
      <c r="I8" s="230">
        <f t="shared" si="1"/>
        <v>-34.210526315789465</v>
      </c>
      <c r="J8" s="231">
        <f t="shared" si="2"/>
        <v>-19.354838709677423</v>
      </c>
      <c r="K8" s="231">
        <f t="shared" si="3"/>
        <v>-13.793103448275872</v>
      </c>
      <c r="L8" s="231">
        <f t="shared" si="4"/>
        <v>-1.9607843137254974</v>
      </c>
    </row>
    <row r="9" spans="1:18" ht="15" customHeight="1" x14ac:dyDescent="0.25">
      <c r="A9" s="208" t="s">
        <v>103</v>
      </c>
      <c r="B9" s="101">
        <v>17</v>
      </c>
      <c r="C9" s="101">
        <v>18</v>
      </c>
      <c r="D9" s="101">
        <v>27</v>
      </c>
      <c r="E9" s="101">
        <v>20</v>
      </c>
      <c r="F9" s="101">
        <v>27</v>
      </c>
      <c r="G9" s="101">
        <v>26</v>
      </c>
      <c r="H9" s="229">
        <f t="shared" si="0"/>
        <v>52.941176470588232</v>
      </c>
      <c r="I9" s="230">
        <f t="shared" si="1"/>
        <v>44.444444444444429</v>
      </c>
      <c r="J9" s="231">
        <f t="shared" si="2"/>
        <v>-3.7037037037037095</v>
      </c>
      <c r="K9" s="231">
        <f t="shared" si="3"/>
        <v>30</v>
      </c>
      <c r="L9" s="231">
        <f t="shared" si="4"/>
        <v>-3.7037037037037095</v>
      </c>
    </row>
    <row r="10" spans="1:18" ht="15" customHeight="1" x14ac:dyDescent="0.25">
      <c r="A10" s="208" t="s">
        <v>104</v>
      </c>
      <c r="B10" s="101">
        <v>25</v>
      </c>
      <c r="C10" s="101">
        <v>20</v>
      </c>
      <c r="D10" s="101">
        <v>18</v>
      </c>
      <c r="E10" s="101">
        <v>20</v>
      </c>
      <c r="F10" s="101">
        <v>16</v>
      </c>
      <c r="G10" s="101">
        <v>17</v>
      </c>
      <c r="H10" s="229">
        <f t="shared" si="0"/>
        <v>-32</v>
      </c>
      <c r="I10" s="230">
        <f t="shared" si="1"/>
        <v>-15</v>
      </c>
      <c r="J10" s="231">
        <f t="shared" si="2"/>
        <v>-5.5555555555555571</v>
      </c>
      <c r="K10" s="231">
        <f t="shared" si="3"/>
        <v>-15</v>
      </c>
      <c r="L10" s="231">
        <f t="shared" si="4"/>
        <v>6.25</v>
      </c>
    </row>
    <row r="11" spans="1:18" ht="15" customHeight="1" x14ac:dyDescent="0.25">
      <c r="A11" s="208" t="s">
        <v>105</v>
      </c>
      <c r="B11" s="101">
        <v>22</v>
      </c>
      <c r="C11" s="101">
        <v>24</v>
      </c>
      <c r="D11" s="101">
        <v>25</v>
      </c>
      <c r="E11" s="101">
        <v>25</v>
      </c>
      <c r="F11" s="101">
        <v>29</v>
      </c>
      <c r="G11" s="101">
        <v>23</v>
      </c>
      <c r="H11" s="229">
        <f t="shared" si="0"/>
        <v>4.5454545454545467</v>
      </c>
      <c r="I11" s="230">
        <f t="shared" si="1"/>
        <v>-4.1666666666666572</v>
      </c>
      <c r="J11" s="231">
        <f t="shared" si="2"/>
        <v>-8</v>
      </c>
      <c r="K11" s="231">
        <f t="shared" si="3"/>
        <v>-8</v>
      </c>
      <c r="L11" s="231">
        <f t="shared" si="4"/>
        <v>-20.689655172413794</v>
      </c>
    </row>
    <row r="12" spans="1:18" ht="15" customHeight="1" x14ac:dyDescent="0.25">
      <c r="A12" s="208" t="s">
        <v>106</v>
      </c>
      <c r="B12" s="101">
        <v>5</v>
      </c>
      <c r="C12" s="101">
        <v>7</v>
      </c>
      <c r="D12" s="101">
        <v>7</v>
      </c>
      <c r="E12" s="101">
        <v>9</v>
      </c>
      <c r="F12" s="101">
        <v>8</v>
      </c>
      <c r="G12" s="101">
        <v>8</v>
      </c>
      <c r="H12" s="229">
        <f t="shared" si="0"/>
        <v>60</v>
      </c>
      <c r="I12" s="230">
        <f t="shared" si="1"/>
        <v>14.285714285714278</v>
      </c>
      <c r="J12" s="231">
        <f t="shared" si="2"/>
        <v>14.285714285714278</v>
      </c>
      <c r="K12" s="231">
        <f t="shared" si="3"/>
        <v>-11.111111111111114</v>
      </c>
      <c r="L12" s="231">
        <f t="shared" si="4"/>
        <v>0</v>
      </c>
    </row>
    <row r="13" spans="1:18" ht="15" customHeight="1" x14ac:dyDescent="0.25">
      <c r="A13" s="227" t="s">
        <v>6</v>
      </c>
      <c r="B13" s="2">
        <f t="shared" ref="B13:G13" si="5">SUM(B5:B12)</f>
        <v>902</v>
      </c>
      <c r="C13" s="2">
        <f t="shared" si="5"/>
        <v>1027</v>
      </c>
      <c r="D13" s="2">
        <f t="shared" si="5"/>
        <v>1137</v>
      </c>
      <c r="E13" s="2">
        <f t="shared" si="5"/>
        <v>957</v>
      </c>
      <c r="F13" s="2">
        <f t="shared" si="5"/>
        <v>877</v>
      </c>
      <c r="G13" s="2">
        <f t="shared" si="5"/>
        <v>802</v>
      </c>
      <c r="H13" s="239">
        <f t="shared" si="0"/>
        <v>-11.08647450110864</v>
      </c>
      <c r="I13" s="240">
        <f t="shared" si="1"/>
        <v>-21.908471275559876</v>
      </c>
      <c r="J13" s="241">
        <f t="shared" si="2"/>
        <v>-29.463500439753744</v>
      </c>
      <c r="K13" s="241">
        <f t="shared" si="3"/>
        <v>-16.196447230929991</v>
      </c>
      <c r="L13" s="241">
        <f t="shared" si="4"/>
        <v>-8.5518814139110617</v>
      </c>
    </row>
    <row r="15" spans="1:18" ht="15" customHeight="1" x14ac:dyDescent="0.25">
      <c r="A15" s="224" t="s">
        <v>12</v>
      </c>
    </row>
    <row r="16" spans="1:18" ht="35.25" customHeight="1" x14ac:dyDescent="0.25">
      <c r="A16" s="5" t="s">
        <v>98</v>
      </c>
      <c r="B16" s="218">
        <v>2015</v>
      </c>
      <c r="C16" s="218">
        <v>2016</v>
      </c>
      <c r="D16" s="218">
        <v>2017</v>
      </c>
      <c r="E16" s="218">
        <v>2018</v>
      </c>
      <c r="F16" s="218">
        <v>2019</v>
      </c>
      <c r="G16" s="5">
        <v>2020</v>
      </c>
      <c r="H16" s="207" t="s">
        <v>595</v>
      </c>
      <c r="I16" s="207" t="s">
        <v>596</v>
      </c>
      <c r="J16" s="223" t="s">
        <v>597</v>
      </c>
      <c r="K16" s="207" t="s">
        <v>598</v>
      </c>
      <c r="L16" s="207" t="s">
        <v>599</v>
      </c>
    </row>
    <row r="17" spans="1:12" ht="15" customHeight="1" x14ac:dyDescent="0.25">
      <c r="A17" s="208" t="s">
        <v>99</v>
      </c>
      <c r="B17" s="101">
        <v>4093</v>
      </c>
      <c r="C17" s="101">
        <v>4520</v>
      </c>
      <c r="D17" s="101">
        <v>4552</v>
      </c>
      <c r="E17" s="101">
        <v>4228</v>
      </c>
      <c r="F17" s="101">
        <v>4090</v>
      </c>
      <c r="G17" s="101">
        <v>4612</v>
      </c>
      <c r="H17" s="229">
        <f>G17/B17*100-100</f>
        <v>12.680185682873187</v>
      </c>
      <c r="I17" s="230">
        <f>G17/C17*100-100</f>
        <v>2.0353982300884894</v>
      </c>
      <c r="J17" s="231">
        <f>G17/D17*100-100</f>
        <v>1.3181019332161696</v>
      </c>
      <c r="K17" s="231">
        <f>G17/E17*100-100</f>
        <v>9.0823084200567763</v>
      </c>
      <c r="L17" s="231">
        <f>G17/F17*100-100</f>
        <v>12.762836185819083</v>
      </c>
    </row>
    <row r="18" spans="1:12" ht="15" customHeight="1" x14ac:dyDescent="0.25">
      <c r="A18" s="208" t="s">
        <v>100</v>
      </c>
      <c r="B18" s="101">
        <v>876</v>
      </c>
      <c r="C18" s="101">
        <v>934</v>
      </c>
      <c r="D18" s="101">
        <v>893</v>
      </c>
      <c r="E18" s="101">
        <v>659</v>
      </c>
      <c r="F18" s="101">
        <v>680</v>
      </c>
      <c r="G18" s="101">
        <v>742</v>
      </c>
      <c r="H18" s="229">
        <f>G18/B18*100-100</f>
        <v>-15.296803652968038</v>
      </c>
      <c r="I18" s="230">
        <f>G18/C18*100-100</f>
        <v>-20.556745182012847</v>
      </c>
      <c r="J18" s="231">
        <f>G18/D18*100-100</f>
        <v>-16.909294512877935</v>
      </c>
      <c r="K18" s="231">
        <f>G18/E18*100-100</f>
        <v>12.594840667678312</v>
      </c>
      <c r="L18" s="231">
        <f>G18/F18*100-100</f>
        <v>9.1176470588235219</v>
      </c>
    </row>
    <row r="19" spans="1:12" ht="15" customHeight="1" x14ac:dyDescent="0.25">
      <c r="A19" s="208" t="s">
        <v>101</v>
      </c>
      <c r="B19" s="101">
        <v>651</v>
      </c>
      <c r="C19" s="101">
        <v>667</v>
      </c>
      <c r="D19" s="101">
        <v>685</v>
      </c>
      <c r="E19" s="101">
        <v>473</v>
      </c>
      <c r="F19" s="101">
        <v>533</v>
      </c>
      <c r="G19" s="101">
        <v>494</v>
      </c>
      <c r="H19" s="229">
        <f t="shared" ref="H19:H25" si="6">G19/B19*100-100</f>
        <v>-24.116743471582183</v>
      </c>
      <c r="I19" s="230">
        <f t="shared" ref="I19:I25" si="7">G19/C19*100-100</f>
        <v>-25.937031484257872</v>
      </c>
      <c r="J19" s="231">
        <f t="shared" ref="J19:J25" si="8">G19/D19*100-100</f>
        <v>-27.883211678832126</v>
      </c>
      <c r="K19" s="231">
        <f t="shared" ref="K19:K25" si="9">G19/E19*100-100</f>
        <v>4.439746300211425</v>
      </c>
      <c r="L19" s="231">
        <f t="shared" ref="L19:L25" si="10">G19/F19*100-100</f>
        <v>-7.3170731707317032</v>
      </c>
    </row>
    <row r="20" spans="1:12" ht="15" customHeight="1" x14ac:dyDescent="0.25">
      <c r="A20" s="208" t="s">
        <v>102</v>
      </c>
      <c r="B20" s="101">
        <v>525</v>
      </c>
      <c r="C20" s="101">
        <v>550</v>
      </c>
      <c r="D20" s="101">
        <v>548</v>
      </c>
      <c r="E20" s="101">
        <v>498</v>
      </c>
      <c r="F20" s="101">
        <v>525</v>
      </c>
      <c r="G20" s="101">
        <v>454</v>
      </c>
      <c r="H20" s="229">
        <f t="shared" si="6"/>
        <v>-13.523809523809533</v>
      </c>
      <c r="I20" s="230">
        <f t="shared" si="7"/>
        <v>-17.454545454545453</v>
      </c>
      <c r="J20" s="231">
        <f t="shared" si="8"/>
        <v>-17.153284671532845</v>
      </c>
      <c r="K20" s="231">
        <f t="shared" si="9"/>
        <v>-8.8353413654618436</v>
      </c>
      <c r="L20" s="231">
        <f t="shared" si="10"/>
        <v>-13.523809523809533</v>
      </c>
    </row>
    <row r="21" spans="1:12" ht="15" customHeight="1" x14ac:dyDescent="0.25">
      <c r="A21" s="208" t="s">
        <v>103</v>
      </c>
      <c r="B21" s="101">
        <v>227</v>
      </c>
      <c r="C21" s="101">
        <v>215</v>
      </c>
      <c r="D21" s="101">
        <v>206</v>
      </c>
      <c r="E21" s="101">
        <v>211</v>
      </c>
      <c r="F21" s="101">
        <v>205</v>
      </c>
      <c r="G21" s="101">
        <v>229</v>
      </c>
      <c r="H21" s="229">
        <f t="shared" si="6"/>
        <v>0.88105726872247203</v>
      </c>
      <c r="I21" s="230">
        <f t="shared" si="7"/>
        <v>6.5116279069767415</v>
      </c>
      <c r="J21" s="231">
        <f t="shared" si="8"/>
        <v>11.165048543689309</v>
      </c>
      <c r="K21" s="231">
        <f t="shared" si="9"/>
        <v>8.5308056872037952</v>
      </c>
      <c r="L21" s="231">
        <f t="shared" si="10"/>
        <v>11.707317073170742</v>
      </c>
    </row>
    <row r="22" spans="1:12" ht="15" customHeight="1" x14ac:dyDescent="0.25">
      <c r="A22" s="208" t="s">
        <v>104</v>
      </c>
      <c r="B22" s="101">
        <v>194</v>
      </c>
      <c r="C22" s="101">
        <v>202</v>
      </c>
      <c r="D22" s="101">
        <v>216</v>
      </c>
      <c r="E22" s="101">
        <v>213</v>
      </c>
      <c r="F22" s="101">
        <v>239</v>
      </c>
      <c r="G22" s="101">
        <v>188</v>
      </c>
      <c r="H22" s="229">
        <f t="shared" si="6"/>
        <v>-3.0927835051546424</v>
      </c>
      <c r="I22" s="230">
        <f t="shared" si="7"/>
        <v>-6.9306930693069262</v>
      </c>
      <c r="J22" s="231">
        <f t="shared" si="8"/>
        <v>-12.962962962962962</v>
      </c>
      <c r="K22" s="231">
        <f t="shared" si="9"/>
        <v>-11.737089201877936</v>
      </c>
      <c r="L22" s="231">
        <f t="shared" si="10"/>
        <v>-21.338912133891213</v>
      </c>
    </row>
    <row r="23" spans="1:12" ht="15" customHeight="1" x14ac:dyDescent="0.25">
      <c r="A23" s="208" t="s">
        <v>105</v>
      </c>
      <c r="B23" s="101">
        <v>93</v>
      </c>
      <c r="C23" s="101">
        <v>99</v>
      </c>
      <c r="D23" s="101">
        <v>110</v>
      </c>
      <c r="E23" s="101">
        <v>107</v>
      </c>
      <c r="F23" s="101">
        <v>102</v>
      </c>
      <c r="G23" s="101">
        <v>98</v>
      </c>
      <c r="H23" s="229">
        <f t="shared" si="6"/>
        <v>5.3763440860215042</v>
      </c>
      <c r="I23" s="230">
        <f t="shared" si="7"/>
        <v>-1.0101010101010104</v>
      </c>
      <c r="J23" s="231">
        <f t="shared" si="8"/>
        <v>-10.909090909090907</v>
      </c>
      <c r="K23" s="231">
        <f t="shared" si="9"/>
        <v>-8.4112149532710276</v>
      </c>
      <c r="L23" s="231">
        <f t="shared" si="10"/>
        <v>-3.9215686274509807</v>
      </c>
    </row>
    <row r="24" spans="1:12" ht="15" customHeight="1" x14ac:dyDescent="0.25">
      <c r="A24" s="208" t="s">
        <v>106</v>
      </c>
      <c r="B24" s="101">
        <v>28</v>
      </c>
      <c r="C24" s="101">
        <v>28</v>
      </c>
      <c r="D24" s="101">
        <v>30</v>
      </c>
      <c r="E24" s="101">
        <v>36</v>
      </c>
      <c r="F24" s="101">
        <v>33</v>
      </c>
      <c r="G24" s="101">
        <v>30</v>
      </c>
      <c r="H24" s="229">
        <f t="shared" si="6"/>
        <v>7.1428571428571388</v>
      </c>
      <c r="I24" s="230">
        <f t="shared" si="7"/>
        <v>7.1428571428571388</v>
      </c>
      <c r="J24" s="231">
        <f t="shared" si="8"/>
        <v>0</v>
      </c>
      <c r="K24" s="231">
        <f t="shared" si="9"/>
        <v>-16.666666666666657</v>
      </c>
      <c r="L24" s="231">
        <f t="shared" si="10"/>
        <v>-9.0909090909090935</v>
      </c>
    </row>
    <row r="25" spans="1:12" ht="15" customHeight="1" x14ac:dyDescent="0.25">
      <c r="A25" s="227" t="s">
        <v>6</v>
      </c>
      <c r="B25" s="2">
        <f>SUM(B17:B24)</f>
        <v>6687</v>
      </c>
      <c r="C25" s="2">
        <f>SUM(C17:C24)</f>
        <v>7215</v>
      </c>
      <c r="D25" s="2">
        <v>7240</v>
      </c>
      <c r="E25" s="2">
        <f>SUM(E17:E24)</f>
        <v>6425</v>
      </c>
      <c r="F25" s="2">
        <f>SUM(F17:F24)</f>
        <v>6407</v>
      </c>
      <c r="G25" s="2">
        <f>SUM(G17:G24)</f>
        <v>6847</v>
      </c>
      <c r="H25" s="239">
        <f t="shared" si="6"/>
        <v>2.392702258112763</v>
      </c>
      <c r="I25" s="240">
        <f t="shared" si="7"/>
        <v>-5.100485100485102</v>
      </c>
      <c r="J25" s="241">
        <f t="shared" si="8"/>
        <v>-5.4281767955801143</v>
      </c>
      <c r="K25" s="241">
        <f t="shared" si="9"/>
        <v>6.5680933852139987</v>
      </c>
      <c r="L25" s="241">
        <f t="shared" si="10"/>
        <v>6.8674886842515974</v>
      </c>
    </row>
    <row r="27" spans="1:12" ht="15" customHeight="1" x14ac:dyDescent="0.25">
      <c r="A27" s="224" t="s">
        <v>13</v>
      </c>
    </row>
    <row r="28" spans="1:12" ht="35.25" customHeight="1" x14ac:dyDescent="0.25">
      <c r="A28" s="5" t="s">
        <v>98</v>
      </c>
      <c r="B28" s="218">
        <v>2015</v>
      </c>
      <c r="C28" s="218">
        <v>2016</v>
      </c>
      <c r="D28" s="218">
        <v>2017</v>
      </c>
      <c r="E28" s="218">
        <v>2018</v>
      </c>
      <c r="F28" s="218">
        <v>2019</v>
      </c>
      <c r="G28" s="5">
        <v>2020</v>
      </c>
      <c r="H28" s="207" t="s">
        <v>595</v>
      </c>
      <c r="I28" s="207" t="s">
        <v>596</v>
      </c>
      <c r="J28" s="223" t="s">
        <v>597</v>
      </c>
      <c r="K28" s="207" t="s">
        <v>598</v>
      </c>
      <c r="L28" s="207" t="s">
        <v>599</v>
      </c>
    </row>
    <row r="29" spans="1:12" ht="15" customHeight="1" x14ac:dyDescent="0.25">
      <c r="A29" s="208" t="s">
        <v>99</v>
      </c>
      <c r="B29" s="228">
        <v>730</v>
      </c>
      <c r="C29" s="101">
        <v>793</v>
      </c>
      <c r="D29" s="228">
        <v>737</v>
      </c>
      <c r="E29" s="228">
        <v>678</v>
      </c>
      <c r="F29" s="228">
        <v>642</v>
      </c>
      <c r="G29" s="101">
        <v>619</v>
      </c>
      <c r="H29" s="229">
        <f>G29/B29*100-100</f>
        <v>-15.205479452054789</v>
      </c>
      <c r="I29" s="230">
        <f>G29/C29*100-100</f>
        <v>-21.941992433795704</v>
      </c>
      <c r="J29" s="231">
        <f>G29/D29*100-100</f>
        <v>-16.010854816824974</v>
      </c>
      <c r="K29" s="231">
        <f>G29/E29*100-100</f>
        <v>-8.7020648967551608</v>
      </c>
      <c r="L29" s="231">
        <f>G29/F29*100-100</f>
        <v>-3.582554517133957</v>
      </c>
    </row>
    <row r="30" spans="1:12" ht="15" customHeight="1" x14ac:dyDescent="0.25">
      <c r="A30" s="208" t="s">
        <v>100</v>
      </c>
      <c r="B30" s="228">
        <v>104</v>
      </c>
      <c r="C30" s="101">
        <v>156</v>
      </c>
      <c r="D30" s="228">
        <v>152</v>
      </c>
      <c r="E30" s="228">
        <v>96</v>
      </c>
      <c r="F30" s="228">
        <v>106</v>
      </c>
      <c r="G30" s="101">
        <v>88</v>
      </c>
      <c r="H30" s="229">
        <f>G30/B30*100-100</f>
        <v>-15.384615384615387</v>
      </c>
      <c r="I30" s="230">
        <f>G30/C30*100-100</f>
        <v>-43.589743589743591</v>
      </c>
      <c r="J30" s="231">
        <f>G30/D30*100-100</f>
        <v>-42.105263157894733</v>
      </c>
      <c r="K30" s="231">
        <f>G30/E30*100-100</f>
        <v>-8.3333333333333428</v>
      </c>
      <c r="L30" s="231">
        <f>G30/F30*100-100</f>
        <v>-16.981132075471692</v>
      </c>
    </row>
    <row r="31" spans="1:12" ht="15" customHeight="1" x14ac:dyDescent="0.25">
      <c r="A31" s="208" t="s">
        <v>101</v>
      </c>
      <c r="B31" s="228">
        <v>91</v>
      </c>
      <c r="C31" s="101">
        <v>88</v>
      </c>
      <c r="D31" s="228">
        <v>80</v>
      </c>
      <c r="E31" s="228">
        <v>55</v>
      </c>
      <c r="F31" s="228">
        <v>60</v>
      </c>
      <c r="G31" s="101">
        <v>51</v>
      </c>
      <c r="H31" s="229">
        <f t="shared" ref="H31:H37" si="11">G31/B31*100-100</f>
        <v>-43.956043956043956</v>
      </c>
      <c r="I31" s="230">
        <f t="shared" ref="I31:I37" si="12">G31/C31*100-100</f>
        <v>-42.04545454545454</v>
      </c>
      <c r="J31" s="231">
        <f t="shared" ref="J31:J37" si="13">G31/D31*100-100</f>
        <v>-36.250000000000007</v>
      </c>
      <c r="K31" s="231">
        <f t="shared" ref="K31:K37" si="14">G31/E31*100-100</f>
        <v>-7.2727272727272805</v>
      </c>
      <c r="L31" s="231">
        <f t="shared" ref="L31:L37" si="15">G31/F31*100-100</f>
        <v>-15</v>
      </c>
    </row>
    <row r="32" spans="1:12" ht="15" customHeight="1" x14ac:dyDescent="0.25">
      <c r="A32" s="208" t="s">
        <v>102</v>
      </c>
      <c r="B32" s="228">
        <v>69</v>
      </c>
      <c r="C32" s="101">
        <v>66</v>
      </c>
      <c r="D32" s="228">
        <v>77</v>
      </c>
      <c r="E32" s="228">
        <v>62</v>
      </c>
      <c r="F32" s="228">
        <v>70</v>
      </c>
      <c r="G32" s="101">
        <v>65</v>
      </c>
      <c r="H32" s="229">
        <f t="shared" si="11"/>
        <v>-5.7971014492753596</v>
      </c>
      <c r="I32" s="230">
        <f t="shared" si="12"/>
        <v>-1.5151515151515156</v>
      </c>
      <c r="J32" s="231">
        <f t="shared" si="13"/>
        <v>-15.584415584415595</v>
      </c>
      <c r="K32" s="231">
        <f t="shared" si="14"/>
        <v>4.8387096774193452</v>
      </c>
      <c r="L32" s="231">
        <f t="shared" si="15"/>
        <v>-7.1428571428571388</v>
      </c>
    </row>
    <row r="33" spans="1:12" ht="15" customHeight="1" x14ac:dyDescent="0.25">
      <c r="A33" s="208" t="s">
        <v>103</v>
      </c>
      <c r="B33" s="228">
        <v>35</v>
      </c>
      <c r="C33" s="101">
        <v>42</v>
      </c>
      <c r="D33" s="228">
        <v>37</v>
      </c>
      <c r="E33" s="228">
        <v>37</v>
      </c>
      <c r="F33" s="228">
        <v>41</v>
      </c>
      <c r="G33" s="101">
        <v>35</v>
      </c>
      <c r="H33" s="229">
        <f t="shared" si="11"/>
        <v>0</v>
      </c>
      <c r="I33" s="230">
        <f t="shared" si="12"/>
        <v>-16.666666666666657</v>
      </c>
      <c r="J33" s="231">
        <f t="shared" si="13"/>
        <v>-5.4054054054054035</v>
      </c>
      <c r="K33" s="231">
        <f t="shared" si="14"/>
        <v>-5.4054054054054035</v>
      </c>
      <c r="L33" s="231">
        <f t="shared" si="15"/>
        <v>-14.634146341463421</v>
      </c>
    </row>
    <row r="34" spans="1:12" ht="15" customHeight="1" x14ac:dyDescent="0.25">
      <c r="A34" s="208" t="s">
        <v>104</v>
      </c>
      <c r="B34" s="228">
        <v>49</v>
      </c>
      <c r="C34" s="101">
        <v>40</v>
      </c>
      <c r="D34" s="228">
        <v>40</v>
      </c>
      <c r="E34" s="228">
        <v>38</v>
      </c>
      <c r="F34" s="228">
        <v>37</v>
      </c>
      <c r="G34" s="101">
        <v>33</v>
      </c>
      <c r="H34" s="229">
        <f t="shared" si="11"/>
        <v>-32.653061224489804</v>
      </c>
      <c r="I34" s="230">
        <f t="shared" si="12"/>
        <v>-17.5</v>
      </c>
      <c r="J34" s="231">
        <f t="shared" si="13"/>
        <v>-17.5</v>
      </c>
      <c r="K34" s="231">
        <f t="shared" si="14"/>
        <v>-13.157894736842096</v>
      </c>
      <c r="L34" s="231">
        <f t="shared" si="15"/>
        <v>-10.810810810810807</v>
      </c>
    </row>
    <row r="35" spans="1:12" ht="15" customHeight="1" x14ac:dyDescent="0.25">
      <c r="A35" s="208" t="s">
        <v>105</v>
      </c>
      <c r="B35" s="228">
        <v>12</v>
      </c>
      <c r="C35" s="101">
        <v>18</v>
      </c>
      <c r="D35" s="228">
        <v>19</v>
      </c>
      <c r="E35" s="228">
        <v>22</v>
      </c>
      <c r="F35" s="228">
        <v>15</v>
      </c>
      <c r="G35" s="101">
        <v>16</v>
      </c>
      <c r="H35" s="229">
        <f t="shared" si="11"/>
        <v>33.333333333333314</v>
      </c>
      <c r="I35" s="230">
        <f t="shared" si="12"/>
        <v>-11.111111111111114</v>
      </c>
      <c r="J35" s="231">
        <f t="shared" si="13"/>
        <v>-15.789473684210535</v>
      </c>
      <c r="K35" s="231">
        <f t="shared" si="14"/>
        <v>-27.272727272727266</v>
      </c>
      <c r="L35" s="231">
        <f t="shared" si="15"/>
        <v>6.6666666666666714</v>
      </c>
    </row>
    <row r="36" spans="1:12" ht="15" customHeight="1" x14ac:dyDescent="0.25">
      <c r="A36" s="208" t="s">
        <v>106</v>
      </c>
      <c r="B36" s="228">
        <v>5</v>
      </c>
      <c r="C36" s="101">
        <v>2</v>
      </c>
      <c r="D36" s="228">
        <v>5</v>
      </c>
      <c r="E36" s="228">
        <v>4</v>
      </c>
      <c r="F36" s="228">
        <v>7</v>
      </c>
      <c r="G36" s="101">
        <v>7</v>
      </c>
      <c r="H36" s="229">
        <f t="shared" si="11"/>
        <v>40</v>
      </c>
      <c r="I36" s="230">
        <f t="shared" si="12"/>
        <v>250</v>
      </c>
      <c r="J36" s="231">
        <f t="shared" si="13"/>
        <v>40</v>
      </c>
      <c r="K36" s="231">
        <f t="shared" si="14"/>
        <v>75</v>
      </c>
      <c r="L36" s="231">
        <f t="shared" si="15"/>
        <v>0</v>
      </c>
    </row>
    <row r="37" spans="1:12" ht="15" customHeight="1" x14ac:dyDescent="0.25">
      <c r="A37" s="227" t="s">
        <v>6</v>
      </c>
      <c r="B37" s="2">
        <f>SUM(B29:B36)</f>
        <v>1095</v>
      </c>
      <c r="C37" s="2">
        <f>SUM(C29:C36)</f>
        <v>1205</v>
      </c>
      <c r="D37" s="2">
        <v>1147</v>
      </c>
      <c r="E37" s="2">
        <f>SUM(E29:E36)</f>
        <v>992</v>
      </c>
      <c r="F37" s="2">
        <f>SUM(F29:F36)</f>
        <v>978</v>
      </c>
      <c r="G37" s="2">
        <f>SUM(G29:G36)</f>
        <v>914</v>
      </c>
      <c r="H37" s="239">
        <f t="shared" si="11"/>
        <v>-16.529680365296812</v>
      </c>
      <c r="I37" s="240">
        <f t="shared" si="12"/>
        <v>-24.149377593360995</v>
      </c>
      <c r="J37" s="241">
        <f t="shared" si="13"/>
        <v>-20.313862249346116</v>
      </c>
      <c r="K37" s="241">
        <f t="shared" si="14"/>
        <v>-7.8629032258064484</v>
      </c>
      <c r="L37" s="241">
        <f t="shared" si="15"/>
        <v>-6.5439672801635993</v>
      </c>
    </row>
    <row r="39" spans="1:12" ht="15" customHeight="1" x14ac:dyDescent="0.25">
      <c r="A39" s="224" t="s">
        <v>10</v>
      </c>
    </row>
    <row r="40" spans="1:12" ht="33.75" customHeight="1" x14ac:dyDescent="0.25">
      <c r="A40" s="5" t="s">
        <v>98</v>
      </c>
      <c r="B40" s="218">
        <v>2015</v>
      </c>
      <c r="C40" s="218">
        <v>2016</v>
      </c>
      <c r="D40" s="218">
        <v>2017</v>
      </c>
      <c r="E40" s="218">
        <v>2018</v>
      </c>
      <c r="F40" s="218">
        <v>2019</v>
      </c>
      <c r="G40" s="5">
        <v>2020</v>
      </c>
      <c r="H40" s="207" t="s">
        <v>595</v>
      </c>
      <c r="I40" s="207" t="s">
        <v>596</v>
      </c>
      <c r="J40" s="223" t="s">
        <v>597</v>
      </c>
      <c r="K40" s="207" t="s">
        <v>598</v>
      </c>
      <c r="L40" s="207" t="s">
        <v>599</v>
      </c>
    </row>
    <row r="41" spans="1:12" ht="15" customHeight="1" x14ac:dyDescent="0.25">
      <c r="A41" s="208" t="s">
        <v>99</v>
      </c>
      <c r="B41" s="228">
        <v>4832</v>
      </c>
      <c r="C41" s="101">
        <v>4314</v>
      </c>
      <c r="D41" s="228">
        <v>4179</v>
      </c>
      <c r="E41" s="228">
        <v>3837</v>
      </c>
      <c r="F41" s="228">
        <v>4298</v>
      </c>
      <c r="G41" s="101">
        <v>3951</v>
      </c>
      <c r="H41" s="229">
        <f>G41/B41*100-100</f>
        <v>-18.232615894039739</v>
      </c>
      <c r="I41" s="230">
        <f>G41/C41*100-100</f>
        <v>-8.4144645340751083</v>
      </c>
      <c r="J41" s="231">
        <f>G41/D41*100-100</f>
        <v>-5.4558506819813317</v>
      </c>
      <c r="K41" s="231">
        <f>G41/E41*100-100</f>
        <v>2.9710711493354154</v>
      </c>
      <c r="L41" s="231">
        <f>G41/F41*100-100</f>
        <v>-8.0735225686365766</v>
      </c>
    </row>
    <row r="42" spans="1:12" ht="15" customHeight="1" x14ac:dyDescent="0.25">
      <c r="A42" s="208" t="s">
        <v>100</v>
      </c>
      <c r="B42" s="228">
        <v>977</v>
      </c>
      <c r="C42" s="101">
        <v>939</v>
      </c>
      <c r="D42" s="228">
        <v>928</v>
      </c>
      <c r="E42" s="228">
        <v>597</v>
      </c>
      <c r="F42" s="228">
        <v>649</v>
      </c>
      <c r="G42" s="101">
        <v>652</v>
      </c>
      <c r="H42" s="229">
        <f>G42/B42*100-100</f>
        <v>-33.265097236438081</v>
      </c>
      <c r="I42" s="230">
        <f>G42/C42*100-100</f>
        <v>-30.564430244941434</v>
      </c>
      <c r="J42" s="231">
        <f>G42/D42*100-100</f>
        <v>-29.741379310344826</v>
      </c>
      <c r="K42" s="231">
        <f>G42/E42*100-100</f>
        <v>9.2127303182579539</v>
      </c>
      <c r="L42" s="231">
        <f>G42/F42*100-100</f>
        <v>0.46224961479200033</v>
      </c>
    </row>
    <row r="43" spans="1:12" ht="15" customHeight="1" x14ac:dyDescent="0.25">
      <c r="A43" s="208" t="s">
        <v>101</v>
      </c>
      <c r="B43" s="228">
        <v>701</v>
      </c>
      <c r="C43" s="101">
        <v>704</v>
      </c>
      <c r="D43" s="228">
        <v>678</v>
      </c>
      <c r="E43" s="228">
        <v>427</v>
      </c>
      <c r="F43" s="228">
        <v>529</v>
      </c>
      <c r="G43" s="101">
        <v>471</v>
      </c>
      <c r="H43" s="229">
        <f t="shared" ref="H43:H49" si="16">G43/B43*100-100</f>
        <v>-32.810271041369475</v>
      </c>
      <c r="I43" s="230">
        <f t="shared" ref="I43:I49" si="17">G43/C43*100-100</f>
        <v>-33.096590909090907</v>
      </c>
      <c r="J43" s="231">
        <f t="shared" ref="J43:J49" si="18">G43/D43*100-100</f>
        <v>-30.530973451327441</v>
      </c>
      <c r="K43" s="231">
        <f t="shared" ref="K43:K49" si="19">G43/E43*100-100</f>
        <v>10.304449648711937</v>
      </c>
      <c r="L43" s="231">
        <f t="shared" ref="L43:L49" si="20">G43/F43*100-100</f>
        <v>-10.96408317580341</v>
      </c>
    </row>
    <row r="44" spans="1:12" ht="15" customHeight="1" x14ac:dyDescent="0.25">
      <c r="A44" s="208" t="s">
        <v>102</v>
      </c>
      <c r="B44" s="228">
        <v>618</v>
      </c>
      <c r="C44" s="101">
        <v>639</v>
      </c>
      <c r="D44" s="228">
        <v>624</v>
      </c>
      <c r="E44" s="228">
        <v>614</v>
      </c>
      <c r="F44" s="228">
        <v>594</v>
      </c>
      <c r="G44" s="101">
        <v>533</v>
      </c>
      <c r="H44" s="229">
        <f t="shared" si="16"/>
        <v>-13.754045307443363</v>
      </c>
      <c r="I44" s="230">
        <f t="shared" si="17"/>
        <v>-16.588419405320806</v>
      </c>
      <c r="J44" s="231">
        <f t="shared" si="18"/>
        <v>-14.583333333333343</v>
      </c>
      <c r="K44" s="231">
        <f t="shared" si="19"/>
        <v>-13.192182410423442</v>
      </c>
      <c r="L44" s="231">
        <f t="shared" si="20"/>
        <v>-10.269360269360277</v>
      </c>
    </row>
    <row r="45" spans="1:12" ht="15" customHeight="1" x14ac:dyDescent="0.25">
      <c r="A45" s="208" t="s">
        <v>103</v>
      </c>
      <c r="B45" s="228">
        <v>241</v>
      </c>
      <c r="C45" s="101">
        <v>271</v>
      </c>
      <c r="D45" s="228">
        <v>285</v>
      </c>
      <c r="E45" s="228">
        <v>277</v>
      </c>
      <c r="F45" s="228">
        <v>275</v>
      </c>
      <c r="G45" s="101">
        <v>265</v>
      </c>
      <c r="H45" s="229">
        <f t="shared" si="16"/>
        <v>9.9585062240663973</v>
      </c>
      <c r="I45" s="230">
        <f t="shared" si="17"/>
        <v>-2.2140221402214024</v>
      </c>
      <c r="J45" s="231">
        <f t="shared" si="18"/>
        <v>-7.0175438596491233</v>
      </c>
      <c r="K45" s="231">
        <f t="shared" si="19"/>
        <v>-4.3321299638989075</v>
      </c>
      <c r="L45" s="231">
        <f t="shared" si="20"/>
        <v>-3.6363636363636402</v>
      </c>
    </row>
    <row r="46" spans="1:12" ht="15" customHeight="1" x14ac:dyDescent="0.25">
      <c r="A46" s="208" t="s">
        <v>104</v>
      </c>
      <c r="B46" s="228">
        <v>221</v>
      </c>
      <c r="C46" s="101">
        <v>220</v>
      </c>
      <c r="D46" s="228">
        <v>245</v>
      </c>
      <c r="E46" s="228">
        <v>243</v>
      </c>
      <c r="F46" s="228">
        <v>250</v>
      </c>
      <c r="G46" s="101">
        <v>234</v>
      </c>
      <c r="H46" s="229">
        <f t="shared" si="16"/>
        <v>5.8823529411764781</v>
      </c>
      <c r="I46" s="230">
        <f t="shared" si="17"/>
        <v>6.363636363636374</v>
      </c>
      <c r="J46" s="231">
        <f t="shared" si="18"/>
        <v>-4.4897959183673493</v>
      </c>
      <c r="K46" s="231">
        <f t="shared" si="19"/>
        <v>-3.7037037037037095</v>
      </c>
      <c r="L46" s="231">
        <f t="shared" si="20"/>
        <v>-6.3999999999999915</v>
      </c>
    </row>
    <row r="47" spans="1:12" ht="15" customHeight="1" x14ac:dyDescent="0.25">
      <c r="A47" s="208" t="s">
        <v>105</v>
      </c>
      <c r="B47" s="228">
        <v>98</v>
      </c>
      <c r="C47" s="101">
        <v>101</v>
      </c>
      <c r="D47" s="228">
        <v>104</v>
      </c>
      <c r="E47" s="228">
        <v>111</v>
      </c>
      <c r="F47" s="228">
        <v>117</v>
      </c>
      <c r="G47" s="101">
        <v>110</v>
      </c>
      <c r="H47" s="229">
        <f t="shared" si="16"/>
        <v>12.24489795918366</v>
      </c>
      <c r="I47" s="230">
        <f t="shared" si="17"/>
        <v>8.9108910891089153</v>
      </c>
      <c r="J47" s="231">
        <f t="shared" si="18"/>
        <v>5.7692307692307736</v>
      </c>
      <c r="K47" s="231">
        <f t="shared" si="19"/>
        <v>-0.90090090090090769</v>
      </c>
      <c r="L47" s="231">
        <f t="shared" si="20"/>
        <v>-5.9829059829059901</v>
      </c>
    </row>
    <row r="48" spans="1:12" ht="15" customHeight="1" x14ac:dyDescent="0.25">
      <c r="A48" s="208" t="s">
        <v>106</v>
      </c>
      <c r="B48" s="228">
        <v>41</v>
      </c>
      <c r="C48" s="101">
        <v>38</v>
      </c>
      <c r="D48" s="228">
        <v>44</v>
      </c>
      <c r="E48" s="228">
        <v>48</v>
      </c>
      <c r="F48" s="228">
        <v>45</v>
      </c>
      <c r="G48" s="101">
        <v>40</v>
      </c>
      <c r="H48" s="229">
        <f t="shared" si="16"/>
        <v>-2.4390243902439011</v>
      </c>
      <c r="I48" s="230">
        <f t="shared" si="17"/>
        <v>5.2631578947368354</v>
      </c>
      <c r="J48" s="231">
        <f t="shared" si="18"/>
        <v>-9.0909090909090935</v>
      </c>
      <c r="K48" s="231">
        <f t="shared" si="19"/>
        <v>-16.666666666666657</v>
      </c>
      <c r="L48" s="231">
        <f t="shared" si="20"/>
        <v>-11.111111111111114</v>
      </c>
    </row>
    <row r="49" spans="1:12" ht="15" customHeight="1" x14ac:dyDescent="0.25">
      <c r="A49" s="227" t="s">
        <v>6</v>
      </c>
      <c r="B49" s="2">
        <f>SUM(B41:B48)</f>
        <v>7729</v>
      </c>
      <c r="C49" s="2">
        <f>SUM(C41:C48)</f>
        <v>7226</v>
      </c>
      <c r="D49" s="2">
        <v>7087</v>
      </c>
      <c r="E49" s="2">
        <f>SUM(E41:E48)</f>
        <v>6154</v>
      </c>
      <c r="F49" s="2">
        <f>SUM(F41:F48)</f>
        <v>6757</v>
      </c>
      <c r="G49" s="2">
        <f>SUM(G41:G48)</f>
        <v>6256</v>
      </c>
      <c r="H49" s="239">
        <f t="shared" si="16"/>
        <v>-19.058092896881874</v>
      </c>
      <c r="I49" s="240">
        <f t="shared" si="17"/>
        <v>-13.423747578189875</v>
      </c>
      <c r="J49" s="241">
        <f t="shared" si="18"/>
        <v>-11.725694934386908</v>
      </c>
      <c r="K49" s="241">
        <f t="shared" si="19"/>
        <v>1.6574585635359256</v>
      </c>
      <c r="L49" s="241">
        <f t="shared" si="20"/>
        <v>-7.414533076809235</v>
      </c>
    </row>
    <row r="51" spans="1:12" ht="15" customHeight="1" x14ac:dyDescent="0.25">
      <c r="A51" s="224" t="s">
        <v>11</v>
      </c>
    </row>
    <row r="52" spans="1:12" ht="26.25" customHeight="1" x14ac:dyDescent="0.25">
      <c r="A52" s="5" t="s">
        <v>98</v>
      </c>
      <c r="B52" s="218">
        <v>2015</v>
      </c>
      <c r="C52" s="218">
        <v>2016</v>
      </c>
      <c r="D52" s="218">
        <v>2017</v>
      </c>
      <c r="E52" s="218">
        <v>2018</v>
      </c>
      <c r="F52" s="218">
        <v>2019</v>
      </c>
      <c r="G52" s="5">
        <v>2020</v>
      </c>
      <c r="H52" s="207" t="s">
        <v>595</v>
      </c>
      <c r="I52" s="207" t="s">
        <v>596</v>
      </c>
      <c r="J52" s="223" t="s">
        <v>597</v>
      </c>
      <c r="K52" s="207" t="s">
        <v>598</v>
      </c>
      <c r="L52" s="207" t="s">
        <v>599</v>
      </c>
    </row>
    <row r="53" spans="1:12" ht="15" customHeight="1" x14ac:dyDescent="0.25">
      <c r="A53" s="208" t="s">
        <v>99</v>
      </c>
      <c r="B53" s="228">
        <v>3970</v>
      </c>
      <c r="C53" s="101">
        <v>4109</v>
      </c>
      <c r="D53" s="228">
        <v>3959</v>
      </c>
      <c r="E53" s="228">
        <v>3745</v>
      </c>
      <c r="F53" s="228">
        <v>3726</v>
      </c>
      <c r="G53" s="101">
        <v>4278</v>
      </c>
      <c r="H53" s="229">
        <f>G53/B53*100-100</f>
        <v>7.7581863979848862</v>
      </c>
      <c r="I53" s="230">
        <f>G53/C53*100-100</f>
        <v>4.1129228522754886</v>
      </c>
      <c r="J53" s="231">
        <f>G53/D53*100-100</f>
        <v>8.057590300580955</v>
      </c>
      <c r="K53" s="231">
        <f>G53/E53*100-100</f>
        <v>14.232309746328426</v>
      </c>
      <c r="L53" s="231">
        <f>G53/F53*100-100</f>
        <v>14.81481481481481</v>
      </c>
    </row>
    <row r="54" spans="1:12" ht="15" customHeight="1" x14ac:dyDescent="0.25">
      <c r="A54" s="208" t="s">
        <v>100</v>
      </c>
      <c r="B54" s="228">
        <v>687</v>
      </c>
      <c r="C54" s="101">
        <v>663</v>
      </c>
      <c r="D54" s="228">
        <v>643</v>
      </c>
      <c r="E54" s="228">
        <v>488</v>
      </c>
      <c r="F54" s="228">
        <v>477</v>
      </c>
      <c r="G54" s="101">
        <v>486</v>
      </c>
      <c r="H54" s="229">
        <f>G54/B54*100-100</f>
        <v>-29.257641921397379</v>
      </c>
      <c r="I54" s="230">
        <f>G54/C54*100-100</f>
        <v>-26.696832579185525</v>
      </c>
      <c r="J54" s="231">
        <f>G54/D54*100-100</f>
        <v>-24.41679626749611</v>
      </c>
      <c r="K54" s="231">
        <f>G54/E54*100-100</f>
        <v>-0.40983606557377072</v>
      </c>
      <c r="L54" s="231">
        <f>G54/F54*100-100</f>
        <v>1.8867924528301927</v>
      </c>
    </row>
    <row r="55" spans="1:12" ht="15" customHeight="1" x14ac:dyDescent="0.25">
      <c r="A55" s="208" t="s">
        <v>101</v>
      </c>
      <c r="B55" s="228">
        <v>421</v>
      </c>
      <c r="C55" s="101">
        <v>425</v>
      </c>
      <c r="D55" s="228">
        <v>392</v>
      </c>
      <c r="E55" s="228">
        <v>295</v>
      </c>
      <c r="F55" s="228">
        <v>301</v>
      </c>
      <c r="G55" s="101">
        <v>273</v>
      </c>
      <c r="H55" s="229">
        <f t="shared" ref="H55:H61" si="21">G55/B55*100-100</f>
        <v>-35.154394299287404</v>
      </c>
      <c r="I55" s="230">
        <f t="shared" ref="I55:I61" si="22">G55/C55*100-100</f>
        <v>-35.764705882352942</v>
      </c>
      <c r="J55" s="231">
        <f t="shared" ref="J55:J61" si="23">G55/D55*100-100</f>
        <v>-30.357142857142861</v>
      </c>
      <c r="K55" s="231">
        <f t="shared" ref="K55:K61" si="24">G55/E55*100-100</f>
        <v>-7.4576271186440692</v>
      </c>
      <c r="L55" s="231">
        <f t="shared" ref="L55:L61" si="25">G55/F55*100-100</f>
        <v>-9.3023255813953512</v>
      </c>
    </row>
    <row r="56" spans="1:12" ht="15" customHeight="1" x14ac:dyDescent="0.25">
      <c r="A56" s="208" t="s">
        <v>102</v>
      </c>
      <c r="B56" s="228">
        <v>247</v>
      </c>
      <c r="C56" s="101">
        <v>262</v>
      </c>
      <c r="D56" s="228">
        <v>279</v>
      </c>
      <c r="E56" s="228">
        <v>265</v>
      </c>
      <c r="F56" s="228">
        <v>272</v>
      </c>
      <c r="G56" s="101">
        <v>203</v>
      </c>
      <c r="H56" s="229">
        <f t="shared" si="21"/>
        <v>-17.813765182186231</v>
      </c>
      <c r="I56" s="230">
        <f t="shared" si="22"/>
        <v>-22.51908396946564</v>
      </c>
      <c r="J56" s="231">
        <f t="shared" si="23"/>
        <v>-27.240143369175627</v>
      </c>
      <c r="K56" s="231">
        <f t="shared" si="24"/>
        <v>-23.396226415094333</v>
      </c>
      <c r="L56" s="231">
        <f t="shared" si="25"/>
        <v>-25.367647058823522</v>
      </c>
    </row>
    <row r="57" spans="1:12" ht="15" customHeight="1" x14ac:dyDescent="0.25">
      <c r="A57" s="208" t="s">
        <v>103</v>
      </c>
      <c r="B57" s="228">
        <v>100</v>
      </c>
      <c r="C57" s="101">
        <v>102</v>
      </c>
      <c r="D57" s="228">
        <v>104</v>
      </c>
      <c r="E57" s="228">
        <v>113</v>
      </c>
      <c r="F57" s="228">
        <v>117</v>
      </c>
      <c r="G57" s="101">
        <v>102</v>
      </c>
      <c r="H57" s="229">
        <f t="shared" si="21"/>
        <v>2</v>
      </c>
      <c r="I57" s="230">
        <f t="shared" si="22"/>
        <v>0</v>
      </c>
      <c r="J57" s="231">
        <f t="shared" si="23"/>
        <v>-1.923076923076934</v>
      </c>
      <c r="K57" s="231">
        <f t="shared" si="24"/>
        <v>-9.7345132743362939</v>
      </c>
      <c r="L57" s="231">
        <f t="shared" si="25"/>
        <v>-12.820512820512818</v>
      </c>
    </row>
    <row r="58" spans="1:12" ht="15" customHeight="1" x14ac:dyDescent="0.25">
      <c r="A58" s="208" t="s">
        <v>104</v>
      </c>
      <c r="B58" s="228">
        <v>111</v>
      </c>
      <c r="C58" s="101">
        <v>106</v>
      </c>
      <c r="D58" s="228">
        <v>96</v>
      </c>
      <c r="E58" s="228">
        <v>92</v>
      </c>
      <c r="F58" s="228">
        <v>89</v>
      </c>
      <c r="G58" s="101">
        <v>84</v>
      </c>
      <c r="H58" s="229">
        <f t="shared" si="21"/>
        <v>-24.324324324324323</v>
      </c>
      <c r="I58" s="230">
        <f t="shared" si="22"/>
        <v>-20.754716981132077</v>
      </c>
      <c r="J58" s="231">
        <f t="shared" si="23"/>
        <v>-12.5</v>
      </c>
      <c r="K58" s="231">
        <f t="shared" si="24"/>
        <v>-8.6956521739130466</v>
      </c>
      <c r="L58" s="231">
        <f t="shared" si="25"/>
        <v>-5.6179775280898951</v>
      </c>
    </row>
    <row r="59" spans="1:12" ht="15" customHeight="1" x14ac:dyDescent="0.25">
      <c r="A59" s="208" t="s">
        <v>105</v>
      </c>
      <c r="B59" s="228">
        <v>41</v>
      </c>
      <c r="C59" s="101">
        <v>44</v>
      </c>
      <c r="D59" s="228">
        <v>47</v>
      </c>
      <c r="E59" s="228">
        <v>50</v>
      </c>
      <c r="F59" s="228">
        <v>45</v>
      </c>
      <c r="G59" s="101">
        <v>40</v>
      </c>
      <c r="H59" s="229">
        <f t="shared" si="21"/>
        <v>-2.4390243902439011</v>
      </c>
      <c r="I59" s="230">
        <f t="shared" si="22"/>
        <v>-9.0909090909090935</v>
      </c>
      <c r="J59" s="231">
        <f t="shared" si="23"/>
        <v>-14.893617021276597</v>
      </c>
      <c r="K59" s="231">
        <f t="shared" si="24"/>
        <v>-20</v>
      </c>
      <c r="L59" s="231">
        <f t="shared" si="25"/>
        <v>-11.111111111111114</v>
      </c>
    </row>
    <row r="60" spans="1:12" ht="15" customHeight="1" x14ac:dyDescent="0.25">
      <c r="A60" s="208" t="s">
        <v>106</v>
      </c>
      <c r="B60" s="228">
        <v>15</v>
      </c>
      <c r="C60" s="101">
        <v>16</v>
      </c>
      <c r="D60" s="228">
        <v>19</v>
      </c>
      <c r="E60" s="228">
        <v>19</v>
      </c>
      <c r="F60" s="228">
        <v>22</v>
      </c>
      <c r="G60" s="101">
        <v>22</v>
      </c>
      <c r="H60" s="229">
        <f t="shared" si="21"/>
        <v>46.666666666666657</v>
      </c>
      <c r="I60" s="230">
        <f t="shared" si="22"/>
        <v>37.5</v>
      </c>
      <c r="J60" s="231">
        <f t="shared" si="23"/>
        <v>15.789473684210535</v>
      </c>
      <c r="K60" s="231">
        <f t="shared" si="24"/>
        <v>15.789473684210535</v>
      </c>
      <c r="L60" s="231">
        <f t="shared" si="25"/>
        <v>0</v>
      </c>
    </row>
    <row r="61" spans="1:12" ht="15" customHeight="1" x14ac:dyDescent="0.25">
      <c r="A61" s="227" t="s">
        <v>6</v>
      </c>
      <c r="B61" s="2">
        <f>SUM(B53:B60)</f>
        <v>5592</v>
      </c>
      <c r="C61" s="2">
        <f>SUM(C53:C60)</f>
        <v>5727</v>
      </c>
      <c r="D61" s="2">
        <v>5539</v>
      </c>
      <c r="E61" s="2">
        <f>SUM(E53:E60)</f>
        <v>5067</v>
      </c>
      <c r="F61" s="2">
        <f>SUM(F53:F60)</f>
        <v>5049</v>
      </c>
      <c r="G61" s="2">
        <f>SUM(G53:G60)</f>
        <v>5488</v>
      </c>
      <c r="H61" s="239">
        <f t="shared" si="21"/>
        <v>-1.8597997138769671</v>
      </c>
      <c r="I61" s="240">
        <f t="shared" si="22"/>
        <v>-4.1732145975205128</v>
      </c>
      <c r="J61" s="241">
        <f t="shared" si="23"/>
        <v>-0.92074381657339188</v>
      </c>
      <c r="K61" s="241">
        <f t="shared" si="24"/>
        <v>8.3086639036905439</v>
      </c>
      <c r="L61" s="241">
        <f t="shared" si="25"/>
        <v>8.6947910477322239</v>
      </c>
    </row>
    <row r="63" spans="1:12" ht="15" customHeight="1" x14ac:dyDescent="0.25">
      <c r="A63" s="224" t="s">
        <v>8</v>
      </c>
    </row>
    <row r="64" spans="1:12" ht="32.25" customHeight="1" x14ac:dyDescent="0.25">
      <c r="A64" s="5" t="s">
        <v>98</v>
      </c>
      <c r="B64" s="218">
        <v>2015</v>
      </c>
      <c r="C64" s="218">
        <v>2016</v>
      </c>
      <c r="D64" s="218">
        <v>2017</v>
      </c>
      <c r="E64" s="218">
        <v>2018</v>
      </c>
      <c r="F64" s="218">
        <v>2019</v>
      </c>
      <c r="G64" s="5">
        <v>2020</v>
      </c>
      <c r="H64" s="207" t="s">
        <v>595</v>
      </c>
      <c r="I64" s="207" t="s">
        <v>596</v>
      </c>
      <c r="J64" s="223" t="s">
        <v>597</v>
      </c>
      <c r="K64" s="207" t="s">
        <v>598</v>
      </c>
      <c r="L64" s="207" t="s">
        <v>599</v>
      </c>
    </row>
    <row r="65" spans="1:12" ht="15" customHeight="1" x14ac:dyDescent="0.25">
      <c r="A65" s="208" t="s">
        <v>99</v>
      </c>
      <c r="B65" s="228">
        <v>4693</v>
      </c>
      <c r="C65" s="101">
        <v>4618</v>
      </c>
      <c r="D65" s="228">
        <v>4591</v>
      </c>
      <c r="E65" s="228">
        <v>4096</v>
      </c>
      <c r="F65" s="228">
        <v>4098</v>
      </c>
      <c r="G65" s="101">
        <v>3935</v>
      </c>
      <c r="H65" s="229">
        <f>G65/B65*100-100</f>
        <v>-16.151715320690386</v>
      </c>
      <c r="I65" s="230">
        <f>G65/C65*100-100</f>
        <v>-14.789952360329153</v>
      </c>
      <c r="J65" s="231">
        <f>G65/D65*100-100</f>
        <v>-14.288825963842299</v>
      </c>
      <c r="K65" s="231">
        <f>G65/E65*100-100</f>
        <v>-3.9306640625</v>
      </c>
      <c r="L65" s="231">
        <f>G65/F65*100-100</f>
        <v>-3.9775500244021487</v>
      </c>
    </row>
    <row r="66" spans="1:12" ht="15" customHeight="1" x14ac:dyDescent="0.25">
      <c r="A66" s="208" t="s">
        <v>100</v>
      </c>
      <c r="B66" s="228">
        <v>1084</v>
      </c>
      <c r="C66" s="101">
        <v>1053</v>
      </c>
      <c r="D66" s="228">
        <v>1015</v>
      </c>
      <c r="E66" s="228">
        <v>823</v>
      </c>
      <c r="F66" s="228">
        <v>794</v>
      </c>
      <c r="G66" s="101">
        <v>852</v>
      </c>
      <c r="H66" s="229">
        <f>G66/B66*100-100</f>
        <v>-21.402214022140214</v>
      </c>
      <c r="I66" s="230">
        <f>G66/C66*100-100</f>
        <v>-19.088319088319082</v>
      </c>
      <c r="J66" s="231">
        <f>G66/D66*100-100</f>
        <v>-16.059113300492612</v>
      </c>
      <c r="K66" s="231">
        <f>G66/E66*100-100</f>
        <v>3.5236938031591762</v>
      </c>
      <c r="L66" s="231">
        <f>G66/F66*100-100</f>
        <v>7.3047858942065602</v>
      </c>
    </row>
    <row r="67" spans="1:12" ht="15" customHeight="1" x14ac:dyDescent="0.25">
      <c r="A67" s="208" t="s">
        <v>101</v>
      </c>
      <c r="B67" s="228">
        <v>861</v>
      </c>
      <c r="C67" s="101">
        <v>812</v>
      </c>
      <c r="D67" s="228">
        <v>850</v>
      </c>
      <c r="E67" s="228">
        <v>584</v>
      </c>
      <c r="F67" s="228">
        <v>608</v>
      </c>
      <c r="G67" s="101">
        <v>622</v>
      </c>
      <c r="H67" s="229">
        <f t="shared" ref="H67:H73" si="26">G67/B67*100-100</f>
        <v>-27.758420441347269</v>
      </c>
      <c r="I67" s="230">
        <f t="shared" ref="I67:I73" si="27">G67/C67*100-100</f>
        <v>-23.399014778325125</v>
      </c>
      <c r="J67" s="231">
        <f t="shared" ref="J67:J73" si="28">G67/D67*100-100</f>
        <v>-26.823529411764696</v>
      </c>
      <c r="K67" s="231">
        <f t="shared" ref="K67:K73" si="29">G67/E67*100-100</f>
        <v>6.5068493150684787</v>
      </c>
      <c r="L67" s="231">
        <f t="shared" ref="L67:L73" si="30">G67/F67*100-100</f>
        <v>2.3026315789473699</v>
      </c>
    </row>
    <row r="68" spans="1:12" ht="15" customHeight="1" x14ac:dyDescent="0.25">
      <c r="A68" s="208" t="s">
        <v>102</v>
      </c>
      <c r="B68" s="228">
        <v>773</v>
      </c>
      <c r="C68" s="101">
        <v>775</v>
      </c>
      <c r="D68" s="228">
        <v>756</v>
      </c>
      <c r="E68" s="228">
        <v>688</v>
      </c>
      <c r="F68" s="228">
        <v>723</v>
      </c>
      <c r="G68" s="101">
        <v>626</v>
      </c>
      <c r="H68" s="229">
        <f t="shared" si="26"/>
        <v>-19.016817593790421</v>
      </c>
      <c r="I68" s="230">
        <f t="shared" si="27"/>
        <v>-19.225806451612897</v>
      </c>
      <c r="J68" s="231">
        <f t="shared" si="28"/>
        <v>-17.195767195767203</v>
      </c>
      <c r="K68" s="231">
        <f t="shared" si="29"/>
        <v>-9.0116279069767558</v>
      </c>
      <c r="L68" s="231">
        <f t="shared" si="30"/>
        <v>-13.416320885200548</v>
      </c>
    </row>
    <row r="69" spans="1:12" ht="15" customHeight="1" x14ac:dyDescent="0.25">
      <c r="A69" s="208" t="s">
        <v>103</v>
      </c>
      <c r="B69" s="228">
        <v>306</v>
      </c>
      <c r="C69" s="101">
        <v>322</v>
      </c>
      <c r="D69" s="228">
        <v>351</v>
      </c>
      <c r="E69" s="228">
        <v>335</v>
      </c>
      <c r="F69" s="228">
        <v>338</v>
      </c>
      <c r="G69" s="101">
        <v>316</v>
      </c>
      <c r="H69" s="229">
        <f t="shared" si="26"/>
        <v>3.2679738562091671</v>
      </c>
      <c r="I69" s="230">
        <f t="shared" si="27"/>
        <v>-1.8633540372670865</v>
      </c>
      <c r="J69" s="231">
        <f t="shared" si="28"/>
        <v>-9.971509971509974</v>
      </c>
      <c r="K69" s="231">
        <f t="shared" si="29"/>
        <v>-5.6716417910447774</v>
      </c>
      <c r="L69" s="231">
        <f t="shared" si="30"/>
        <v>-6.5088757396449637</v>
      </c>
    </row>
    <row r="70" spans="1:12" ht="15" customHeight="1" x14ac:dyDescent="0.25">
      <c r="A70" s="208" t="s">
        <v>104</v>
      </c>
      <c r="B70" s="228">
        <v>342</v>
      </c>
      <c r="C70" s="101">
        <v>331</v>
      </c>
      <c r="D70" s="228">
        <v>329</v>
      </c>
      <c r="E70" s="228">
        <v>339</v>
      </c>
      <c r="F70" s="228">
        <v>322</v>
      </c>
      <c r="G70" s="101">
        <v>291</v>
      </c>
      <c r="H70" s="229">
        <f t="shared" si="26"/>
        <v>-14.912280701754383</v>
      </c>
      <c r="I70" s="230">
        <f t="shared" si="27"/>
        <v>-12.084592145015108</v>
      </c>
      <c r="J70" s="231">
        <f t="shared" si="28"/>
        <v>-11.550151975683889</v>
      </c>
      <c r="K70" s="231">
        <f t="shared" si="29"/>
        <v>-14.159292035398224</v>
      </c>
      <c r="L70" s="231">
        <f t="shared" si="30"/>
        <v>-9.6273291925465827</v>
      </c>
    </row>
    <row r="71" spans="1:12" ht="15" customHeight="1" x14ac:dyDescent="0.25">
      <c r="A71" s="208" t="s">
        <v>105</v>
      </c>
      <c r="B71" s="228">
        <v>156</v>
      </c>
      <c r="C71" s="101">
        <v>166</v>
      </c>
      <c r="D71" s="228">
        <v>175</v>
      </c>
      <c r="E71" s="228">
        <v>171</v>
      </c>
      <c r="F71" s="228">
        <v>180</v>
      </c>
      <c r="G71" s="101">
        <v>161</v>
      </c>
      <c r="H71" s="229">
        <f t="shared" si="26"/>
        <v>3.2051282051282186</v>
      </c>
      <c r="I71" s="230">
        <f t="shared" si="27"/>
        <v>-3.0120481927710898</v>
      </c>
      <c r="J71" s="231">
        <f t="shared" si="28"/>
        <v>-8</v>
      </c>
      <c r="K71" s="231">
        <f t="shared" si="29"/>
        <v>-5.8479532163742647</v>
      </c>
      <c r="L71" s="231">
        <f t="shared" si="30"/>
        <v>-10.555555555555557</v>
      </c>
    </row>
    <row r="72" spans="1:12" ht="15" customHeight="1" x14ac:dyDescent="0.25">
      <c r="A72" s="208" t="s">
        <v>106</v>
      </c>
      <c r="B72" s="228">
        <v>61</v>
      </c>
      <c r="C72" s="101">
        <v>60</v>
      </c>
      <c r="D72" s="228">
        <v>62</v>
      </c>
      <c r="E72" s="228">
        <v>63</v>
      </c>
      <c r="F72" s="228">
        <v>59</v>
      </c>
      <c r="G72" s="101">
        <v>59</v>
      </c>
      <c r="H72" s="229">
        <f t="shared" si="26"/>
        <v>-3.2786885245901658</v>
      </c>
      <c r="I72" s="230">
        <f t="shared" si="27"/>
        <v>-1.6666666666666714</v>
      </c>
      <c r="J72" s="231">
        <f t="shared" si="28"/>
        <v>-4.8387096774193452</v>
      </c>
      <c r="K72" s="231">
        <f t="shared" si="29"/>
        <v>-6.3492063492063551</v>
      </c>
      <c r="L72" s="231">
        <f t="shared" si="30"/>
        <v>0</v>
      </c>
    </row>
    <row r="73" spans="1:12" ht="15" customHeight="1" x14ac:dyDescent="0.25">
      <c r="A73" s="227" t="s">
        <v>6</v>
      </c>
      <c r="B73" s="2">
        <f>SUM(B65:B72)</f>
        <v>8276</v>
      </c>
      <c r="C73" s="2">
        <f>SUM(C65:C72)</f>
        <v>8137</v>
      </c>
      <c r="D73" s="2">
        <v>8129</v>
      </c>
      <c r="E73" s="2">
        <f>SUM(E65:E72)</f>
        <v>7099</v>
      </c>
      <c r="F73" s="2">
        <f>SUM(F65:F72)</f>
        <v>7122</v>
      </c>
      <c r="G73" s="2">
        <f>SUM(G65:G72)</f>
        <v>6862</v>
      </c>
      <c r="H73" s="239">
        <f t="shared" si="26"/>
        <v>-17.08554857419044</v>
      </c>
      <c r="I73" s="240">
        <f t="shared" si="27"/>
        <v>-15.669165540125348</v>
      </c>
      <c r="J73" s="241">
        <f t="shared" si="28"/>
        <v>-15.586172961003811</v>
      </c>
      <c r="K73" s="241">
        <f t="shared" si="29"/>
        <v>-3.3384983800535366</v>
      </c>
      <c r="L73" s="241">
        <f t="shared" si="30"/>
        <v>-3.6506599269868047</v>
      </c>
    </row>
    <row r="75" spans="1:12" ht="15" customHeight="1" x14ac:dyDescent="0.25">
      <c r="A75" s="224" t="s">
        <v>7</v>
      </c>
    </row>
    <row r="76" spans="1:12" ht="15" customHeight="1" x14ac:dyDescent="0.25">
      <c r="A76" s="5" t="s">
        <v>98</v>
      </c>
      <c r="B76" s="218">
        <v>2015</v>
      </c>
      <c r="C76" s="218">
        <v>2016</v>
      </c>
      <c r="D76" s="218">
        <v>2017</v>
      </c>
      <c r="E76" s="218">
        <v>2018</v>
      </c>
      <c r="F76" s="218">
        <v>2019</v>
      </c>
      <c r="G76" s="5">
        <v>2020</v>
      </c>
      <c r="H76" s="207" t="s">
        <v>595</v>
      </c>
      <c r="I76" s="207" t="s">
        <v>596</v>
      </c>
      <c r="J76" s="223" t="s">
        <v>597</v>
      </c>
      <c r="K76" s="207" t="s">
        <v>598</v>
      </c>
      <c r="L76" s="207" t="s">
        <v>599</v>
      </c>
    </row>
    <row r="77" spans="1:12" ht="15" customHeight="1" x14ac:dyDescent="0.25">
      <c r="A77" s="208" t="s">
        <v>99</v>
      </c>
      <c r="B77" s="228">
        <v>3845</v>
      </c>
      <c r="C77" s="101">
        <v>3877</v>
      </c>
      <c r="D77" s="228">
        <v>3886</v>
      </c>
      <c r="E77" s="228">
        <v>3563</v>
      </c>
      <c r="F77" s="228">
        <v>3800</v>
      </c>
      <c r="G77" s="101">
        <v>3840</v>
      </c>
      <c r="H77" s="229">
        <f>G77/B77*100-100</f>
        <v>-0.13003901170350218</v>
      </c>
      <c r="I77" s="230">
        <f>G77/C77*100-100</f>
        <v>-0.95434614392570438</v>
      </c>
      <c r="J77" s="231">
        <f>G77/D77*100-100</f>
        <v>-1.1837364899639766</v>
      </c>
      <c r="K77" s="231">
        <f>G77/E77*100-100</f>
        <v>7.7743474600056004</v>
      </c>
      <c r="L77" s="231">
        <f>G77/F77*100-100</f>
        <v>1.0526315789473699</v>
      </c>
    </row>
    <row r="78" spans="1:12" ht="15" customHeight="1" x14ac:dyDescent="0.25">
      <c r="A78" s="208" t="s">
        <v>100</v>
      </c>
      <c r="B78" s="228">
        <v>785</v>
      </c>
      <c r="C78" s="101">
        <v>787</v>
      </c>
      <c r="D78" s="228">
        <v>857</v>
      </c>
      <c r="E78" s="228">
        <v>591</v>
      </c>
      <c r="F78" s="228">
        <v>605</v>
      </c>
      <c r="G78" s="101">
        <v>636</v>
      </c>
      <c r="H78" s="229">
        <f>G78/B78*100-100</f>
        <v>-18.980891719745216</v>
      </c>
      <c r="I78" s="230">
        <f>G78/C78*100-100</f>
        <v>-19.186785260482836</v>
      </c>
      <c r="J78" s="231">
        <f>G78/D78*100-100</f>
        <v>-25.787631271878638</v>
      </c>
      <c r="K78" s="231">
        <f>G78/E78*100-100</f>
        <v>7.6142131979695336</v>
      </c>
      <c r="L78" s="231">
        <f>G78/F78*100-100</f>
        <v>5.1239669421487548</v>
      </c>
    </row>
    <row r="79" spans="1:12" ht="15" customHeight="1" x14ac:dyDescent="0.25">
      <c r="A79" s="208" t="s">
        <v>101</v>
      </c>
      <c r="B79" s="228">
        <v>638</v>
      </c>
      <c r="C79" s="101">
        <v>629</v>
      </c>
      <c r="D79" s="228">
        <v>609</v>
      </c>
      <c r="E79" s="228">
        <v>417</v>
      </c>
      <c r="F79" s="228">
        <v>459</v>
      </c>
      <c r="G79" s="101">
        <v>419</v>
      </c>
      <c r="H79" s="229">
        <f t="shared" ref="H79:H85" si="31">G79/B79*100-100</f>
        <v>-34.32601880877742</v>
      </c>
      <c r="I79" s="230">
        <f t="shared" ref="I79:I85" si="32">G79/C79*100-100</f>
        <v>-33.38632750397457</v>
      </c>
      <c r="J79" s="231">
        <f t="shared" ref="J79:J85" si="33">G79/D79*100-100</f>
        <v>-31.198686371100166</v>
      </c>
      <c r="K79" s="231">
        <f t="shared" ref="K79:K85" si="34">G79/E79*100-100</f>
        <v>0.47961630695442636</v>
      </c>
      <c r="L79" s="231">
        <f t="shared" ref="L79:L85" si="35">G79/F79*100-100</f>
        <v>-8.7145969498910603</v>
      </c>
    </row>
    <row r="80" spans="1:12" ht="15" customHeight="1" x14ac:dyDescent="0.25">
      <c r="A80" s="208" t="s">
        <v>102</v>
      </c>
      <c r="B80" s="228">
        <v>463</v>
      </c>
      <c r="C80" s="101">
        <v>475</v>
      </c>
      <c r="D80" s="228">
        <v>493</v>
      </c>
      <c r="E80" s="228">
        <v>442</v>
      </c>
      <c r="F80" s="228">
        <v>470</v>
      </c>
      <c r="G80" s="101">
        <v>433</v>
      </c>
      <c r="H80" s="229">
        <f t="shared" si="31"/>
        <v>-6.4794816414686807</v>
      </c>
      <c r="I80" s="230">
        <f t="shared" si="32"/>
        <v>-8.8421052631578902</v>
      </c>
      <c r="J80" s="231">
        <f t="shared" si="33"/>
        <v>-12.170385395537537</v>
      </c>
      <c r="K80" s="231">
        <f t="shared" si="34"/>
        <v>-2.0361990950226243</v>
      </c>
      <c r="L80" s="231">
        <f t="shared" si="35"/>
        <v>-7.8723404255319167</v>
      </c>
    </row>
    <row r="81" spans="1:12" ht="15" customHeight="1" x14ac:dyDescent="0.25">
      <c r="A81" s="208" t="s">
        <v>103</v>
      </c>
      <c r="B81" s="228">
        <v>167</v>
      </c>
      <c r="C81" s="101">
        <v>165</v>
      </c>
      <c r="D81" s="228">
        <v>169</v>
      </c>
      <c r="E81" s="228">
        <v>174</v>
      </c>
      <c r="F81" s="228">
        <v>181</v>
      </c>
      <c r="G81" s="101">
        <v>151</v>
      </c>
      <c r="H81" s="229">
        <f t="shared" si="31"/>
        <v>-9.5808383233532908</v>
      </c>
      <c r="I81" s="230">
        <f t="shared" si="32"/>
        <v>-8.4848484848484844</v>
      </c>
      <c r="J81" s="231">
        <f t="shared" si="33"/>
        <v>-10.650887573964496</v>
      </c>
      <c r="K81" s="231">
        <f t="shared" si="34"/>
        <v>-13.218390804597703</v>
      </c>
      <c r="L81" s="231">
        <f t="shared" si="35"/>
        <v>-16.574585635359114</v>
      </c>
    </row>
    <row r="82" spans="1:12" ht="15" customHeight="1" x14ac:dyDescent="0.25">
      <c r="A82" s="208" t="s">
        <v>104</v>
      </c>
      <c r="B82" s="228">
        <v>198</v>
      </c>
      <c r="C82" s="101">
        <v>205</v>
      </c>
      <c r="D82" s="228">
        <v>210</v>
      </c>
      <c r="E82" s="228">
        <v>203</v>
      </c>
      <c r="F82" s="228">
        <v>199</v>
      </c>
      <c r="G82" s="101">
        <v>194</v>
      </c>
      <c r="H82" s="229">
        <f t="shared" si="31"/>
        <v>-2.0202020202020208</v>
      </c>
      <c r="I82" s="230">
        <f t="shared" si="32"/>
        <v>-5.3658536585365937</v>
      </c>
      <c r="J82" s="231">
        <f t="shared" si="33"/>
        <v>-7.6190476190476204</v>
      </c>
      <c r="K82" s="231">
        <f t="shared" si="34"/>
        <v>-4.4334975369458078</v>
      </c>
      <c r="L82" s="231">
        <f t="shared" si="35"/>
        <v>-2.5125628140703498</v>
      </c>
    </row>
    <row r="83" spans="1:12" ht="15" customHeight="1" x14ac:dyDescent="0.25">
      <c r="A83" s="208" t="s">
        <v>105</v>
      </c>
      <c r="B83" s="228">
        <v>103</v>
      </c>
      <c r="C83" s="101">
        <v>104</v>
      </c>
      <c r="D83" s="228">
        <v>118</v>
      </c>
      <c r="E83" s="228">
        <v>118</v>
      </c>
      <c r="F83" s="228">
        <v>115</v>
      </c>
      <c r="G83" s="101">
        <v>105</v>
      </c>
      <c r="H83" s="229">
        <f t="shared" si="31"/>
        <v>1.9417475728155296</v>
      </c>
      <c r="I83" s="230">
        <f t="shared" si="32"/>
        <v>0.96153846153845279</v>
      </c>
      <c r="J83" s="231">
        <f t="shared" si="33"/>
        <v>-11.016949152542381</v>
      </c>
      <c r="K83" s="231">
        <f t="shared" si="34"/>
        <v>-11.016949152542381</v>
      </c>
      <c r="L83" s="231">
        <f t="shared" si="35"/>
        <v>-8.6956521739130466</v>
      </c>
    </row>
    <row r="84" spans="1:12" ht="15" customHeight="1" x14ac:dyDescent="0.25">
      <c r="A84" s="208" t="s">
        <v>106</v>
      </c>
      <c r="B84" s="228">
        <v>37</v>
      </c>
      <c r="C84" s="101">
        <v>39</v>
      </c>
      <c r="D84" s="228">
        <v>38</v>
      </c>
      <c r="E84" s="228">
        <v>45</v>
      </c>
      <c r="F84" s="228">
        <v>47</v>
      </c>
      <c r="G84" s="101">
        <v>42</v>
      </c>
      <c r="H84" s="229">
        <f t="shared" si="31"/>
        <v>13.513513513513516</v>
      </c>
      <c r="I84" s="230">
        <f t="shared" si="32"/>
        <v>7.6923076923076934</v>
      </c>
      <c r="J84" s="231">
        <f t="shared" si="33"/>
        <v>10.526315789473699</v>
      </c>
      <c r="K84" s="231">
        <f t="shared" si="34"/>
        <v>-6.6666666666666714</v>
      </c>
      <c r="L84" s="231">
        <f t="shared" si="35"/>
        <v>-10.638297872340431</v>
      </c>
    </row>
    <row r="85" spans="1:12" ht="15" customHeight="1" x14ac:dyDescent="0.25">
      <c r="A85" s="227" t="s">
        <v>6</v>
      </c>
      <c r="B85" s="2">
        <f>SUM(B77:B84)</f>
        <v>6236</v>
      </c>
      <c r="C85" s="2">
        <f>SUM(C77:C84)</f>
        <v>6281</v>
      </c>
      <c r="D85" s="2">
        <v>6380</v>
      </c>
      <c r="E85" s="2">
        <f>SUM(E77:E84)</f>
        <v>5553</v>
      </c>
      <c r="F85" s="2">
        <f>SUM(F77:F84)</f>
        <v>5876</v>
      </c>
      <c r="G85" s="2">
        <f>SUM(G77:G84)</f>
        <v>5820</v>
      </c>
      <c r="H85" s="239">
        <f t="shared" si="31"/>
        <v>-6.6709429121231523</v>
      </c>
      <c r="I85" s="240">
        <f t="shared" si="32"/>
        <v>-7.3395956057952532</v>
      </c>
      <c r="J85" s="241">
        <f t="shared" si="33"/>
        <v>-8.7774294670846444</v>
      </c>
      <c r="K85" s="241">
        <f t="shared" si="34"/>
        <v>4.8082117774176112</v>
      </c>
      <c r="L85" s="241">
        <f t="shared" si="35"/>
        <v>-0.95302927161333173</v>
      </c>
    </row>
  </sheetData>
  <phoneticPr fontId="24" type="noConversion"/>
  <hyperlinks>
    <hyperlink ref="Q1" location="'Indice tavole'!A1" display="torna all'indice " xr:uid="{00000000-0004-0000-0800-000000000000}"/>
  </hyperlinks>
  <pageMargins left="0.70866141732283472" right="0.70866141732283472" top="0.74803149606299213" bottom="0.74803149606299213" header="0.31496062992125984" footer="0.31496062992125984"/>
  <pageSetup paperSize="9" scale="4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17</vt:i4>
      </vt:variant>
      <vt:variant>
        <vt:lpstr>Intervalli denominati</vt:lpstr>
      </vt:variant>
      <vt:variant>
        <vt:i4>18</vt:i4>
      </vt:variant>
    </vt:vector>
  </HeadingPairs>
  <TitlesOfParts>
    <vt:vector size="35" baseType="lpstr">
      <vt:lpstr>Indice tavole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2.1</vt:lpstr>
      <vt:lpstr>2.2</vt:lpstr>
      <vt:lpstr>2.3</vt:lpstr>
      <vt:lpstr>2.4</vt:lpstr>
      <vt:lpstr>2.5</vt:lpstr>
      <vt:lpstr>2.6</vt:lpstr>
      <vt:lpstr>2.7</vt:lpstr>
      <vt:lpstr>'1.1'!Area_stampa</vt:lpstr>
      <vt:lpstr>'1.2'!Area_stampa</vt:lpstr>
      <vt:lpstr>'1.3'!Area_stampa</vt:lpstr>
      <vt:lpstr>'1.4'!Area_stampa</vt:lpstr>
      <vt:lpstr>'1.5'!Area_stampa</vt:lpstr>
      <vt:lpstr>'1.6'!Area_stampa</vt:lpstr>
      <vt:lpstr>'1.7'!Area_stampa</vt:lpstr>
      <vt:lpstr>'1.8'!Area_stampa</vt:lpstr>
      <vt:lpstr>'1.9'!Area_stampa</vt:lpstr>
      <vt:lpstr>'2.1'!Area_stampa</vt:lpstr>
      <vt:lpstr>'2.2'!Area_stampa</vt:lpstr>
      <vt:lpstr>'2.3'!Area_stampa</vt:lpstr>
      <vt:lpstr>'2.4'!Area_stampa</vt:lpstr>
      <vt:lpstr>'2.5'!Area_stampa</vt:lpstr>
      <vt:lpstr>'2.6'!Area_stampa</vt:lpstr>
      <vt:lpstr>'2.7'!Area_stampa</vt:lpstr>
      <vt:lpstr>Tav.1.1___Commercio_estero_delle_province_venete._Importazioni__esportazioni_e_saldi._Anni_2015__2016_e_2017._Valori_in_milioni_di_euro_e_variazioni_percentuali</vt:lpstr>
      <vt:lpstr>Tav.1.2___Importazioni_delle_province_venete_per_voce_merceologica_._Anno_2017._Valori_in_milioni_di_euro_e_variazioni_percentuali_rispetto_all_anno_precedente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Giacomo Giusti</dc:creator>
  <cp:lastModifiedBy>Arianna Pittarello</cp:lastModifiedBy>
  <cp:lastPrinted>2019-11-04T10:15:36Z</cp:lastPrinted>
  <dcterms:created xsi:type="dcterms:W3CDTF">2017-08-09T10:22:35Z</dcterms:created>
  <dcterms:modified xsi:type="dcterms:W3CDTF">2021-12-23T11:47:57Z</dcterms:modified>
</cp:coreProperties>
</file>